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2" sheetId="50" r:id="rId1"/>
    <sheet name="2021" sheetId="49" r:id="rId2"/>
    <sheet name="2020" sheetId="46" r:id="rId3"/>
    <sheet name="2019" sheetId="45" r:id="rId4"/>
    <sheet name="2018" sheetId="44" r:id="rId5"/>
    <sheet name="2017" sheetId="43" r:id="rId6"/>
    <sheet name="2016" sheetId="42" r:id="rId7"/>
    <sheet name="2015" sheetId="41" r:id="rId8"/>
    <sheet name="2014" sheetId="39" r:id="rId9"/>
    <sheet name="2013" sheetId="38" r:id="rId10"/>
    <sheet name="2012" sheetId="36" r:id="rId11"/>
    <sheet name="2011" sheetId="35" r:id="rId12"/>
    <sheet name="2010" sheetId="34" r:id="rId13"/>
    <sheet name="2009" sheetId="33" r:id="rId14"/>
    <sheet name="2008" sheetId="37" r:id="rId15"/>
    <sheet name="2007" sheetId="40" r:id="rId16"/>
  </sheets>
  <definedNames>
    <definedName name="_xlnm.Print_Area" localSheetId="15">'2007'!$A$1:$O$39</definedName>
    <definedName name="_xlnm.Print_Area" localSheetId="14">'2008'!$A$1:$O$79</definedName>
    <definedName name="_xlnm.Print_Area" localSheetId="13">'2009'!$A$1:$O$37</definedName>
    <definedName name="_xlnm.Print_Area" localSheetId="12">'2010'!$A$1:$O$33</definedName>
    <definedName name="_xlnm.Print_Area" localSheetId="11">'2011'!$A$1:$O$35</definedName>
    <definedName name="_xlnm.Print_Area" localSheetId="10">'2012'!$A$1:$O$37</definedName>
    <definedName name="_xlnm.Print_Area" localSheetId="9">'2013'!$A$1:$O$38</definedName>
    <definedName name="_xlnm.Print_Area" localSheetId="8">'2014'!$A$1:$O$38</definedName>
    <definedName name="_xlnm.Print_Area" localSheetId="7">'2015'!$A$1:$O$36</definedName>
    <definedName name="_xlnm.Print_Area" localSheetId="6">'2016'!$A$1:$O$36</definedName>
    <definedName name="_xlnm.Print_Area" localSheetId="5">'2017'!$A$1:$O$35</definedName>
    <definedName name="_xlnm.Print_Area" localSheetId="4">'2018'!$A$1:$O$36</definedName>
    <definedName name="_xlnm.Print_Area" localSheetId="3">'2019'!$A$1:$O$36</definedName>
    <definedName name="_xlnm.Print_Area" localSheetId="2">'2020'!$A$1:$O$37</definedName>
    <definedName name="_xlnm.Print_Area" localSheetId="1">'2021'!$A$1:$P$35</definedName>
    <definedName name="_xlnm.Print_Area" localSheetId="0">'2022'!$A$1:$P$38</definedName>
    <definedName name="_xlnm.Print_Titles" localSheetId="15">'2007'!$1:$4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E34" i="50" l="1"/>
  <c r="F34" i="50"/>
  <c r="G34" i="50"/>
  <c r="H34" i="50"/>
  <c r="I34" i="50"/>
  <c r="J34" i="50"/>
  <c r="K34" i="50"/>
  <c r="L34" i="50"/>
  <c r="M34" i="50"/>
  <c r="N34" i="50"/>
  <c r="D34" i="50"/>
  <c r="O33" i="50" l="1"/>
  <c r="P33" i="50" s="1"/>
  <c r="O32" i="50"/>
  <c r="P32" i="50" s="1"/>
  <c r="O31" i="50"/>
  <c r="P31" i="50" s="1"/>
  <c r="N30" i="50"/>
  <c r="M30" i="50"/>
  <c r="L30" i="50"/>
  <c r="K30" i="50"/>
  <c r="J30" i="50"/>
  <c r="I30" i="50"/>
  <c r="H30" i="50"/>
  <c r="G30" i="50"/>
  <c r="F30" i="50"/>
  <c r="E30" i="50"/>
  <c r="D30" i="50"/>
  <c r="O29" i="50"/>
  <c r="P29" i="50" s="1"/>
  <c r="N28" i="50"/>
  <c r="M28" i="50"/>
  <c r="L28" i="50"/>
  <c r="K28" i="50"/>
  <c r="J28" i="50"/>
  <c r="I28" i="50"/>
  <c r="H28" i="50"/>
  <c r="G28" i="50"/>
  <c r="F28" i="50"/>
  <c r="E28" i="50"/>
  <c r="D28" i="50"/>
  <c r="O27" i="50"/>
  <c r="P27" i="50" s="1"/>
  <c r="N26" i="50"/>
  <c r="M26" i="50"/>
  <c r="L26" i="50"/>
  <c r="K26" i="50"/>
  <c r="J26" i="50"/>
  <c r="I26" i="50"/>
  <c r="H26" i="50"/>
  <c r="G26" i="50"/>
  <c r="F26" i="50"/>
  <c r="E26" i="50"/>
  <c r="D26" i="50"/>
  <c r="O25" i="50"/>
  <c r="P25" i="50" s="1"/>
  <c r="O24" i="50"/>
  <c r="P24" i="50" s="1"/>
  <c r="N23" i="50"/>
  <c r="M23" i="50"/>
  <c r="L23" i="50"/>
  <c r="K23" i="50"/>
  <c r="J23" i="50"/>
  <c r="I23" i="50"/>
  <c r="H23" i="50"/>
  <c r="G23" i="50"/>
  <c r="F23" i="50"/>
  <c r="E23" i="50"/>
  <c r="D23" i="50"/>
  <c r="O22" i="50"/>
  <c r="P22" i="50" s="1"/>
  <c r="O21" i="50"/>
  <c r="P21" i="50" s="1"/>
  <c r="O20" i="50"/>
  <c r="P20" i="50" s="1"/>
  <c r="O19" i="50"/>
  <c r="P19" i="50" s="1"/>
  <c r="O18" i="50"/>
  <c r="P18" i="50" s="1"/>
  <c r="O17" i="50"/>
  <c r="P17" i="50" s="1"/>
  <c r="N16" i="50"/>
  <c r="M16" i="50"/>
  <c r="L16" i="50"/>
  <c r="K16" i="50"/>
  <c r="J16" i="50"/>
  <c r="I16" i="50"/>
  <c r="H16" i="50"/>
  <c r="G16" i="50"/>
  <c r="F16" i="50"/>
  <c r="E16" i="50"/>
  <c r="D16" i="50"/>
  <c r="O15" i="50"/>
  <c r="P15" i="50" s="1"/>
  <c r="O14" i="50"/>
  <c r="P14" i="50" s="1"/>
  <c r="N13" i="50"/>
  <c r="M13" i="50"/>
  <c r="L13" i="50"/>
  <c r="K13" i="50"/>
  <c r="J13" i="50"/>
  <c r="I13" i="50"/>
  <c r="H13" i="50"/>
  <c r="G13" i="50"/>
  <c r="F13" i="50"/>
  <c r="E13" i="50"/>
  <c r="D13" i="50"/>
  <c r="O12" i="50"/>
  <c r="P12" i="50" s="1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30" i="50" l="1"/>
  <c r="P30" i="50" s="1"/>
  <c r="O28" i="50"/>
  <c r="P28" i="50" s="1"/>
  <c r="O26" i="50"/>
  <c r="P26" i="50" s="1"/>
  <c r="O23" i="50"/>
  <c r="P23" i="50" s="1"/>
  <c r="O16" i="50"/>
  <c r="P16" i="50" s="1"/>
  <c r="O13" i="50"/>
  <c r="P13" i="50" s="1"/>
  <c r="O5" i="50"/>
  <c r="P5" i="50" s="1"/>
  <c r="F31" i="49"/>
  <c r="O30" i="49"/>
  <c r="P30" i="49"/>
  <c r="N29" i="49"/>
  <c r="O29" i="49" s="1"/>
  <c r="P29" i="49" s="1"/>
  <c r="M29" i="49"/>
  <c r="L29" i="49"/>
  <c r="K29" i="49"/>
  <c r="J29" i="49"/>
  <c r="I29" i="49"/>
  <c r="H29" i="49"/>
  <c r="G29" i="49"/>
  <c r="F29" i="49"/>
  <c r="E29" i="49"/>
  <c r="D29" i="49"/>
  <c r="O28" i="49"/>
  <c r="P28" i="49"/>
  <c r="N27" i="49"/>
  <c r="M27" i="49"/>
  <c r="L27" i="49"/>
  <c r="K27" i="49"/>
  <c r="J27" i="49"/>
  <c r="I27" i="49"/>
  <c r="H27" i="49"/>
  <c r="G27" i="49"/>
  <c r="F27" i="49"/>
  <c r="E27" i="49"/>
  <c r="D27" i="49"/>
  <c r="O26" i="49"/>
  <c r="P26" i="49" s="1"/>
  <c r="N25" i="49"/>
  <c r="M25" i="49"/>
  <c r="L25" i="49"/>
  <c r="K25" i="49"/>
  <c r="K31" i="49" s="1"/>
  <c r="J25" i="49"/>
  <c r="I25" i="49"/>
  <c r="H25" i="49"/>
  <c r="G25" i="49"/>
  <c r="F25" i="49"/>
  <c r="E25" i="49"/>
  <c r="D25" i="49"/>
  <c r="O25" i="49" s="1"/>
  <c r="P25" i="49" s="1"/>
  <c r="O24" i="49"/>
  <c r="P24" i="49"/>
  <c r="O23" i="49"/>
  <c r="P23" i="49" s="1"/>
  <c r="N22" i="49"/>
  <c r="M22" i="49"/>
  <c r="L22" i="49"/>
  <c r="K22" i="49"/>
  <c r="J22" i="49"/>
  <c r="I22" i="49"/>
  <c r="H22" i="49"/>
  <c r="G22" i="49"/>
  <c r="O22" i="49" s="1"/>
  <c r="P22" i="49" s="1"/>
  <c r="F22" i="49"/>
  <c r="E22" i="49"/>
  <c r="E31" i="49" s="1"/>
  <c r="D22" i="49"/>
  <c r="O21" i="49"/>
  <c r="P21" i="49" s="1"/>
  <c r="O20" i="49"/>
  <c r="P20" i="49" s="1"/>
  <c r="O19" i="49"/>
  <c r="P19" i="49" s="1"/>
  <c r="O18" i="49"/>
  <c r="P18" i="49"/>
  <c r="O17" i="49"/>
  <c r="P17" i="49" s="1"/>
  <c r="O16" i="49"/>
  <c r="P16" i="49" s="1"/>
  <c r="N15" i="49"/>
  <c r="M15" i="49"/>
  <c r="L15" i="49"/>
  <c r="L31" i="49" s="1"/>
  <c r="K15" i="49"/>
  <c r="J15" i="49"/>
  <c r="I15" i="49"/>
  <c r="H15" i="49"/>
  <c r="G15" i="49"/>
  <c r="F15" i="49"/>
  <c r="O15" i="49" s="1"/>
  <c r="P15" i="49" s="1"/>
  <c r="E15" i="49"/>
  <c r="D15" i="49"/>
  <c r="O14" i="49"/>
  <c r="P14" i="49" s="1"/>
  <c r="O13" i="49"/>
  <c r="P13" i="49" s="1"/>
  <c r="N12" i="49"/>
  <c r="M12" i="49"/>
  <c r="L12" i="49"/>
  <c r="K12" i="49"/>
  <c r="J12" i="49"/>
  <c r="J31" i="49" s="1"/>
  <c r="I12" i="49"/>
  <c r="O12" i="49" s="1"/>
  <c r="H12" i="49"/>
  <c r="G12" i="49"/>
  <c r="F12" i="49"/>
  <c r="E12" i="49"/>
  <c r="D12" i="49"/>
  <c r="O11" i="49"/>
  <c r="P11" i="49" s="1"/>
  <c r="O10" i="49"/>
  <c r="P10" i="49" s="1"/>
  <c r="O9" i="49"/>
  <c r="P9" i="49"/>
  <c r="O8" i="49"/>
  <c r="P8" i="49" s="1"/>
  <c r="O7" i="49"/>
  <c r="P7" i="49" s="1"/>
  <c r="O6" i="49"/>
  <c r="P6" i="49" s="1"/>
  <c r="N5" i="49"/>
  <c r="N31" i="49" s="1"/>
  <c r="M5" i="49"/>
  <c r="M31" i="49" s="1"/>
  <c r="L5" i="49"/>
  <c r="K5" i="49"/>
  <c r="J5" i="49"/>
  <c r="I5" i="49"/>
  <c r="I31" i="49" s="1"/>
  <c r="H5" i="49"/>
  <c r="G5" i="49"/>
  <c r="G31" i="49" s="1"/>
  <c r="F5" i="49"/>
  <c r="E5" i="49"/>
  <c r="D5" i="49"/>
  <c r="D31" i="49" s="1"/>
  <c r="L33" i="46"/>
  <c r="M33" i="46"/>
  <c r="N32" i="46"/>
  <c r="O32" i="46" s="1"/>
  <c r="M31" i="46"/>
  <c r="L31" i="46"/>
  <c r="K31" i="46"/>
  <c r="J31" i="46"/>
  <c r="I31" i="46"/>
  <c r="H31" i="46"/>
  <c r="G31" i="46"/>
  <c r="F31" i="46"/>
  <c r="N31" i="46" s="1"/>
  <c r="O31" i="46" s="1"/>
  <c r="E31" i="46"/>
  <c r="D31" i="46"/>
  <c r="N30" i="46"/>
  <c r="O30" i="46" s="1"/>
  <c r="M29" i="46"/>
  <c r="L29" i="46"/>
  <c r="K29" i="46"/>
  <c r="J29" i="46"/>
  <c r="I29" i="46"/>
  <c r="H29" i="46"/>
  <c r="G29" i="46"/>
  <c r="F29" i="46"/>
  <c r="N29" i="46" s="1"/>
  <c r="O29" i="46" s="1"/>
  <c r="E29" i="46"/>
  <c r="D29" i="46"/>
  <c r="N28" i="46"/>
  <c r="O28" i="46" s="1"/>
  <c r="M27" i="46"/>
  <c r="L27" i="46"/>
  <c r="K27" i="46"/>
  <c r="J27" i="46"/>
  <c r="I27" i="46"/>
  <c r="H27" i="46"/>
  <c r="G27" i="46"/>
  <c r="F27" i="46"/>
  <c r="N27" i="46" s="1"/>
  <c r="O27" i="46" s="1"/>
  <c r="E27" i="46"/>
  <c r="D27" i="46"/>
  <c r="D33" i="46" s="1"/>
  <c r="N26" i="46"/>
  <c r="O26" i="46" s="1"/>
  <c r="N25" i="46"/>
  <c r="O25" i="46" s="1"/>
  <c r="M24" i="46"/>
  <c r="L24" i="46"/>
  <c r="K24" i="46"/>
  <c r="J24" i="46"/>
  <c r="I24" i="46"/>
  <c r="H24" i="46"/>
  <c r="N24" i="46" s="1"/>
  <c r="O24" i="46" s="1"/>
  <c r="G24" i="46"/>
  <c r="F24" i="46"/>
  <c r="E24" i="46"/>
  <c r="D24" i="46"/>
  <c r="N23" i="46"/>
  <c r="O23" i="46" s="1"/>
  <c r="N22" i="46"/>
  <c r="O22" i="46" s="1"/>
  <c r="N21" i="46"/>
  <c r="O21" i="46" s="1"/>
  <c r="N20" i="46"/>
  <c r="O20" i="46"/>
  <c r="N19" i="46"/>
  <c r="O19" i="46"/>
  <c r="N18" i="46"/>
  <c r="O18" i="46" s="1"/>
  <c r="N17" i="46"/>
  <c r="O17" i="46" s="1"/>
  <c r="M16" i="46"/>
  <c r="L16" i="46"/>
  <c r="K16" i="46"/>
  <c r="J16" i="46"/>
  <c r="I16" i="46"/>
  <c r="H16" i="46"/>
  <c r="N16" i="46" s="1"/>
  <c r="O16" i="46" s="1"/>
  <c r="G16" i="46"/>
  <c r="F16" i="46"/>
  <c r="E16" i="46"/>
  <c r="D16" i="46"/>
  <c r="N15" i="46"/>
  <c r="O15" i="46" s="1"/>
  <c r="N14" i="46"/>
  <c r="O14" i="46" s="1"/>
  <c r="M13" i="46"/>
  <c r="L13" i="46"/>
  <c r="K13" i="46"/>
  <c r="J13" i="46"/>
  <c r="N13" i="46" s="1"/>
  <c r="I13" i="46"/>
  <c r="H13" i="46"/>
  <c r="G13" i="46"/>
  <c r="F13" i="46"/>
  <c r="E13" i="46"/>
  <c r="D13" i="46"/>
  <c r="N12" i="46"/>
  <c r="O12" i="46" s="1"/>
  <c r="N11" i="46"/>
  <c r="O11" i="46" s="1"/>
  <c r="N10" i="46"/>
  <c r="O10" i="46"/>
  <c r="N9" i="46"/>
  <c r="O9" i="46"/>
  <c r="N8" i="46"/>
  <c r="O8" i="46" s="1"/>
  <c r="N7" i="46"/>
  <c r="O7" i="46" s="1"/>
  <c r="N6" i="46"/>
  <c r="O6" i="46" s="1"/>
  <c r="M5" i="46"/>
  <c r="L5" i="46"/>
  <c r="K5" i="46"/>
  <c r="K33" i="46" s="1"/>
  <c r="J5" i="46"/>
  <c r="N5" i="46" s="1"/>
  <c r="O5" i="46" s="1"/>
  <c r="I5" i="46"/>
  <c r="I33" i="46" s="1"/>
  <c r="H5" i="46"/>
  <c r="H33" i="46" s="1"/>
  <c r="G5" i="46"/>
  <c r="G33" i="46" s="1"/>
  <c r="F5" i="46"/>
  <c r="F33" i="46" s="1"/>
  <c r="E5" i="46"/>
  <c r="E33" i="46" s="1"/>
  <c r="D5" i="46"/>
  <c r="L32" i="45"/>
  <c r="M32" i="45"/>
  <c r="N31" i="45"/>
  <c r="O31" i="45" s="1"/>
  <c r="M30" i="45"/>
  <c r="L30" i="45"/>
  <c r="K30" i="45"/>
  <c r="J30" i="45"/>
  <c r="I30" i="45"/>
  <c r="H30" i="45"/>
  <c r="N30" i="45" s="1"/>
  <c r="O30" i="45" s="1"/>
  <c r="G30" i="45"/>
  <c r="F30" i="45"/>
  <c r="E30" i="45"/>
  <c r="D30" i="45"/>
  <c r="N29" i="45"/>
  <c r="O29" i="45" s="1"/>
  <c r="M28" i="45"/>
  <c r="L28" i="45"/>
  <c r="K28" i="45"/>
  <c r="J28" i="45"/>
  <c r="I28" i="45"/>
  <c r="H28" i="45"/>
  <c r="N28" i="45" s="1"/>
  <c r="O28" i="45" s="1"/>
  <c r="G28" i="45"/>
  <c r="F28" i="45"/>
  <c r="E28" i="45"/>
  <c r="D28" i="45"/>
  <c r="N27" i="45"/>
  <c r="O27" i="45" s="1"/>
  <c r="M26" i="45"/>
  <c r="L26" i="45"/>
  <c r="K26" i="45"/>
  <c r="J26" i="45"/>
  <c r="I26" i="45"/>
  <c r="H26" i="45"/>
  <c r="N26" i="45" s="1"/>
  <c r="O26" i="45" s="1"/>
  <c r="G26" i="45"/>
  <c r="F26" i="45"/>
  <c r="E26" i="45"/>
  <c r="D26" i="45"/>
  <c r="N25" i="45"/>
  <c r="O25" i="45" s="1"/>
  <c r="N24" i="45"/>
  <c r="O24" i="45" s="1"/>
  <c r="M23" i="45"/>
  <c r="L23" i="45"/>
  <c r="K23" i="45"/>
  <c r="J23" i="45"/>
  <c r="N23" i="45" s="1"/>
  <c r="I23" i="45"/>
  <c r="H23" i="45"/>
  <c r="G23" i="45"/>
  <c r="F23" i="45"/>
  <c r="E23" i="45"/>
  <c r="D23" i="45"/>
  <c r="N22" i="45"/>
  <c r="O22" i="45" s="1"/>
  <c r="N21" i="45"/>
  <c r="O21" i="45" s="1"/>
  <c r="N20" i="45"/>
  <c r="O20" i="45"/>
  <c r="N19" i="45"/>
  <c r="O19" i="45"/>
  <c r="N18" i="45"/>
  <c r="O18" i="45" s="1"/>
  <c r="N17" i="45"/>
  <c r="O17" i="45" s="1"/>
  <c r="M16" i="45"/>
  <c r="L16" i="45"/>
  <c r="K16" i="45"/>
  <c r="J16" i="45"/>
  <c r="I16" i="45"/>
  <c r="I32" i="45" s="1"/>
  <c r="H16" i="45"/>
  <c r="N16" i="45" s="1"/>
  <c r="O16" i="45" s="1"/>
  <c r="G16" i="45"/>
  <c r="F16" i="45"/>
  <c r="E16" i="45"/>
  <c r="D16" i="45"/>
  <c r="D32" i="45" s="1"/>
  <c r="N15" i="45"/>
  <c r="O15" i="45" s="1"/>
  <c r="N14" i="45"/>
  <c r="O14" i="45" s="1"/>
  <c r="M13" i="45"/>
  <c r="L13" i="45"/>
  <c r="K13" i="45"/>
  <c r="J13" i="45"/>
  <c r="N13" i="45" s="1"/>
  <c r="O13" i="45" s="1"/>
  <c r="I13" i="45"/>
  <c r="H13" i="45"/>
  <c r="G13" i="45"/>
  <c r="F13" i="45"/>
  <c r="E13" i="45"/>
  <c r="D13" i="45"/>
  <c r="N12" i="45"/>
  <c r="O12" i="45" s="1"/>
  <c r="N11" i="45"/>
  <c r="O11" i="45" s="1"/>
  <c r="N10" i="45"/>
  <c r="O10" i="45"/>
  <c r="N9" i="45"/>
  <c r="O9" i="45"/>
  <c r="N8" i="45"/>
  <c r="O8" i="45" s="1"/>
  <c r="N7" i="45"/>
  <c r="O7" i="45" s="1"/>
  <c r="N6" i="45"/>
  <c r="O6" i="45" s="1"/>
  <c r="M5" i="45"/>
  <c r="L5" i="45"/>
  <c r="K5" i="45"/>
  <c r="K32" i="45" s="1"/>
  <c r="J5" i="45"/>
  <c r="I5" i="45"/>
  <c r="H5" i="45"/>
  <c r="H32" i="45" s="1"/>
  <c r="G5" i="45"/>
  <c r="G32" i="45" s="1"/>
  <c r="F5" i="45"/>
  <c r="F32" i="45" s="1"/>
  <c r="E5" i="45"/>
  <c r="E32" i="45" s="1"/>
  <c r="D5" i="45"/>
  <c r="L32" i="44"/>
  <c r="M32" i="44"/>
  <c r="N31" i="44"/>
  <c r="O31" i="44" s="1"/>
  <c r="M30" i="44"/>
  <c r="L30" i="44"/>
  <c r="K30" i="44"/>
  <c r="J30" i="44"/>
  <c r="I30" i="44"/>
  <c r="H30" i="44"/>
  <c r="N30" i="44" s="1"/>
  <c r="O30" i="44" s="1"/>
  <c r="G30" i="44"/>
  <c r="F30" i="44"/>
  <c r="E30" i="44"/>
  <c r="D30" i="44"/>
  <c r="N29" i="44"/>
  <c r="O29" i="44" s="1"/>
  <c r="M28" i="44"/>
  <c r="L28" i="44"/>
  <c r="K28" i="44"/>
  <c r="J28" i="44"/>
  <c r="I28" i="44"/>
  <c r="H28" i="44"/>
  <c r="N28" i="44" s="1"/>
  <c r="O28" i="44" s="1"/>
  <c r="G28" i="44"/>
  <c r="F28" i="44"/>
  <c r="E28" i="44"/>
  <c r="D28" i="44"/>
  <c r="N27" i="44"/>
  <c r="O27" i="44" s="1"/>
  <c r="M26" i="44"/>
  <c r="L26" i="44"/>
  <c r="K26" i="44"/>
  <c r="J26" i="44"/>
  <c r="I26" i="44"/>
  <c r="H26" i="44"/>
  <c r="N26" i="44" s="1"/>
  <c r="O26" i="44" s="1"/>
  <c r="G26" i="44"/>
  <c r="F26" i="44"/>
  <c r="E26" i="44"/>
  <c r="D26" i="44"/>
  <c r="N25" i="44"/>
  <c r="O25" i="44" s="1"/>
  <c r="N24" i="44"/>
  <c r="O24" i="44" s="1"/>
  <c r="M23" i="44"/>
  <c r="L23" i="44"/>
  <c r="K23" i="44"/>
  <c r="J23" i="44"/>
  <c r="N23" i="44" s="1"/>
  <c r="O23" i="44" s="1"/>
  <c r="I23" i="44"/>
  <c r="H23" i="44"/>
  <c r="G23" i="44"/>
  <c r="F23" i="44"/>
  <c r="E23" i="44"/>
  <c r="D23" i="44"/>
  <c r="N22" i="44"/>
  <c r="O22" i="44" s="1"/>
  <c r="N21" i="44"/>
  <c r="O21" i="44" s="1"/>
  <c r="N20" i="44"/>
  <c r="O20" i="44"/>
  <c r="N19" i="44"/>
  <c r="O19" i="44"/>
  <c r="N18" i="44"/>
  <c r="O18" i="44" s="1"/>
  <c r="N17" i="44"/>
  <c r="O17" i="44" s="1"/>
  <c r="M16" i="44"/>
  <c r="L16" i="44"/>
  <c r="K16" i="44"/>
  <c r="J16" i="44"/>
  <c r="I16" i="44"/>
  <c r="I32" i="44" s="1"/>
  <c r="H16" i="44"/>
  <c r="N16" i="44" s="1"/>
  <c r="O16" i="44" s="1"/>
  <c r="G16" i="44"/>
  <c r="F16" i="44"/>
  <c r="E16" i="44"/>
  <c r="D16" i="44"/>
  <c r="D32" i="44" s="1"/>
  <c r="N15" i="44"/>
  <c r="O15" i="44" s="1"/>
  <c r="N14" i="44"/>
  <c r="O14" i="44" s="1"/>
  <c r="M13" i="44"/>
  <c r="L13" i="44"/>
  <c r="K13" i="44"/>
  <c r="J13" i="44"/>
  <c r="N13" i="44" s="1"/>
  <c r="I13" i="44"/>
  <c r="H13" i="44"/>
  <c r="G13" i="44"/>
  <c r="F13" i="44"/>
  <c r="E13" i="44"/>
  <c r="D13" i="44"/>
  <c r="N12" i="44"/>
  <c r="O12" i="44" s="1"/>
  <c r="N11" i="44"/>
  <c r="O11" i="44" s="1"/>
  <c r="N10" i="44"/>
  <c r="O10" i="44"/>
  <c r="N9" i="44"/>
  <c r="O9" i="44"/>
  <c r="N8" i="44"/>
  <c r="O8" i="44" s="1"/>
  <c r="N7" i="44"/>
  <c r="O7" i="44" s="1"/>
  <c r="N6" i="44"/>
  <c r="O6" i="44" s="1"/>
  <c r="M5" i="44"/>
  <c r="L5" i="44"/>
  <c r="K5" i="44"/>
  <c r="K32" i="44" s="1"/>
  <c r="J5" i="44"/>
  <c r="N5" i="44" s="1"/>
  <c r="O5" i="44" s="1"/>
  <c r="I5" i="44"/>
  <c r="H5" i="44"/>
  <c r="G5" i="44"/>
  <c r="G32" i="44" s="1"/>
  <c r="F5" i="44"/>
  <c r="F32" i="44" s="1"/>
  <c r="E5" i="44"/>
  <c r="E32" i="44" s="1"/>
  <c r="D5" i="44"/>
  <c r="J31" i="43"/>
  <c r="K31" i="43"/>
  <c r="L31" i="43"/>
  <c r="M31" i="43"/>
  <c r="N30" i="43"/>
  <c r="O30" i="43" s="1"/>
  <c r="M29" i="43"/>
  <c r="L29" i="43"/>
  <c r="K29" i="43"/>
  <c r="J29" i="43"/>
  <c r="I29" i="43"/>
  <c r="H29" i="43"/>
  <c r="N29" i="43" s="1"/>
  <c r="O29" i="43" s="1"/>
  <c r="G29" i="43"/>
  <c r="F29" i="43"/>
  <c r="E29" i="43"/>
  <c r="D29" i="43"/>
  <c r="N28" i="43"/>
  <c r="O28" i="43" s="1"/>
  <c r="M27" i="43"/>
  <c r="L27" i="43"/>
  <c r="K27" i="43"/>
  <c r="J27" i="43"/>
  <c r="I27" i="43"/>
  <c r="H27" i="43"/>
  <c r="N27" i="43" s="1"/>
  <c r="O27" i="43" s="1"/>
  <c r="G27" i="43"/>
  <c r="F27" i="43"/>
  <c r="E27" i="43"/>
  <c r="D27" i="43"/>
  <c r="N26" i="43"/>
  <c r="O26" i="43" s="1"/>
  <c r="M25" i="43"/>
  <c r="L25" i="43"/>
  <c r="K25" i="43"/>
  <c r="J25" i="43"/>
  <c r="I25" i="43"/>
  <c r="H25" i="43"/>
  <c r="N25" i="43" s="1"/>
  <c r="G25" i="43"/>
  <c r="F25" i="43"/>
  <c r="E25" i="43"/>
  <c r="D25" i="43"/>
  <c r="N24" i="43"/>
  <c r="O24" i="43" s="1"/>
  <c r="M23" i="43"/>
  <c r="L23" i="43"/>
  <c r="K23" i="43"/>
  <c r="J23" i="43"/>
  <c r="I23" i="43"/>
  <c r="H23" i="43"/>
  <c r="N23" i="43" s="1"/>
  <c r="O23" i="43" s="1"/>
  <c r="G23" i="43"/>
  <c r="F23" i="43"/>
  <c r="E23" i="43"/>
  <c r="D23" i="43"/>
  <c r="N22" i="43"/>
  <c r="O22" i="43" s="1"/>
  <c r="N21" i="43"/>
  <c r="O21" i="43" s="1"/>
  <c r="N20" i="43"/>
  <c r="O20" i="43" s="1"/>
  <c r="N19" i="43"/>
  <c r="O19" i="43"/>
  <c r="N18" i="43"/>
  <c r="O18" i="43"/>
  <c r="N17" i="43"/>
  <c r="O17" i="43" s="1"/>
  <c r="M16" i="43"/>
  <c r="L16" i="43"/>
  <c r="K16" i="43"/>
  <c r="J16" i="43"/>
  <c r="I16" i="43"/>
  <c r="H16" i="43"/>
  <c r="G16" i="43"/>
  <c r="F16" i="43"/>
  <c r="N16" i="43" s="1"/>
  <c r="O16" i="43" s="1"/>
  <c r="E16" i="43"/>
  <c r="D16" i="43"/>
  <c r="N15" i="43"/>
  <c r="O15" i="43" s="1"/>
  <c r="N14" i="43"/>
  <c r="O14" i="43" s="1"/>
  <c r="M13" i="43"/>
  <c r="L13" i="43"/>
  <c r="K13" i="43"/>
  <c r="J13" i="43"/>
  <c r="I13" i="43"/>
  <c r="H13" i="43"/>
  <c r="N13" i="43" s="1"/>
  <c r="O13" i="43" s="1"/>
  <c r="G13" i="43"/>
  <c r="F13" i="43"/>
  <c r="E13" i="43"/>
  <c r="D13" i="43"/>
  <c r="N12" i="43"/>
  <c r="O12" i="43" s="1"/>
  <c r="N11" i="43"/>
  <c r="O11" i="43" s="1"/>
  <c r="N10" i="43"/>
  <c r="O10" i="43" s="1"/>
  <c r="N9" i="43"/>
  <c r="O9" i="43"/>
  <c r="N8" i="43"/>
  <c r="O8" i="43"/>
  <c r="N7" i="43"/>
  <c r="O7" i="43" s="1"/>
  <c r="N6" i="43"/>
  <c r="O6" i="43" s="1"/>
  <c r="M5" i="43"/>
  <c r="L5" i="43"/>
  <c r="K5" i="43"/>
  <c r="J5" i="43"/>
  <c r="I5" i="43"/>
  <c r="I31" i="43" s="1"/>
  <c r="H5" i="43"/>
  <c r="G5" i="43"/>
  <c r="G31" i="43" s="1"/>
  <c r="F5" i="43"/>
  <c r="F31" i="43" s="1"/>
  <c r="E5" i="43"/>
  <c r="E31" i="43" s="1"/>
  <c r="D5" i="43"/>
  <c r="D31" i="43" s="1"/>
  <c r="K32" i="42"/>
  <c r="L32" i="42"/>
  <c r="M32" i="42"/>
  <c r="N31" i="42"/>
  <c r="O31" i="42" s="1"/>
  <c r="M30" i="42"/>
  <c r="L30" i="42"/>
  <c r="K30" i="42"/>
  <c r="J30" i="42"/>
  <c r="I30" i="42"/>
  <c r="H30" i="42"/>
  <c r="G30" i="42"/>
  <c r="F30" i="42"/>
  <c r="N30" i="42" s="1"/>
  <c r="O30" i="42" s="1"/>
  <c r="E30" i="42"/>
  <c r="D30" i="42"/>
  <c r="N29" i="42"/>
  <c r="O29" i="42" s="1"/>
  <c r="M28" i="42"/>
  <c r="L28" i="42"/>
  <c r="K28" i="42"/>
  <c r="J28" i="42"/>
  <c r="I28" i="42"/>
  <c r="H28" i="42"/>
  <c r="G28" i="42"/>
  <c r="F28" i="42"/>
  <c r="N28" i="42" s="1"/>
  <c r="O28" i="42" s="1"/>
  <c r="E28" i="42"/>
  <c r="D28" i="42"/>
  <c r="N27" i="42"/>
  <c r="O27" i="42" s="1"/>
  <c r="M26" i="42"/>
  <c r="L26" i="42"/>
  <c r="K26" i="42"/>
  <c r="J26" i="42"/>
  <c r="I26" i="42"/>
  <c r="H26" i="42"/>
  <c r="G26" i="42"/>
  <c r="F26" i="42"/>
  <c r="N26" i="42" s="1"/>
  <c r="O26" i="42" s="1"/>
  <c r="E26" i="42"/>
  <c r="D26" i="42"/>
  <c r="N25" i="42"/>
  <c r="O25" i="42" s="1"/>
  <c r="N24" i="42"/>
  <c r="O24" i="42" s="1"/>
  <c r="M23" i="42"/>
  <c r="L23" i="42"/>
  <c r="K23" i="42"/>
  <c r="J23" i="42"/>
  <c r="I23" i="42"/>
  <c r="H23" i="42"/>
  <c r="N23" i="42" s="1"/>
  <c r="G23" i="42"/>
  <c r="F23" i="42"/>
  <c r="E23" i="42"/>
  <c r="D23" i="42"/>
  <c r="N22" i="42"/>
  <c r="O22" i="42" s="1"/>
  <c r="N21" i="42"/>
  <c r="O21" i="42" s="1"/>
  <c r="N20" i="42"/>
  <c r="O20" i="42" s="1"/>
  <c r="N19" i="42"/>
  <c r="O19" i="42"/>
  <c r="N18" i="42"/>
  <c r="O18" i="42"/>
  <c r="N17" i="42"/>
  <c r="O17" i="42" s="1"/>
  <c r="M16" i="42"/>
  <c r="L16" i="42"/>
  <c r="K16" i="42"/>
  <c r="J16" i="42"/>
  <c r="I16" i="42"/>
  <c r="H16" i="42"/>
  <c r="G16" i="42"/>
  <c r="F16" i="42"/>
  <c r="N16" i="42" s="1"/>
  <c r="O16" i="42" s="1"/>
  <c r="E16" i="42"/>
  <c r="D16" i="42"/>
  <c r="D32" i="42" s="1"/>
  <c r="N15" i="42"/>
  <c r="O15" i="42" s="1"/>
  <c r="N14" i="42"/>
  <c r="O14" i="42" s="1"/>
  <c r="M13" i="42"/>
  <c r="L13" i="42"/>
  <c r="K13" i="42"/>
  <c r="J13" i="42"/>
  <c r="I13" i="42"/>
  <c r="H13" i="42"/>
  <c r="N13" i="42" s="1"/>
  <c r="O13" i="42" s="1"/>
  <c r="G13" i="42"/>
  <c r="F13" i="42"/>
  <c r="E13" i="42"/>
  <c r="D13" i="42"/>
  <c r="N12" i="42"/>
  <c r="O12" i="42" s="1"/>
  <c r="N11" i="42"/>
  <c r="O11" i="42" s="1"/>
  <c r="N10" i="42"/>
  <c r="O10" i="42" s="1"/>
  <c r="N9" i="42"/>
  <c r="O9" i="42"/>
  <c r="N8" i="42"/>
  <c r="O8" i="42"/>
  <c r="N7" i="42"/>
  <c r="O7" i="42" s="1"/>
  <c r="N6" i="42"/>
  <c r="O6" i="42" s="1"/>
  <c r="M5" i="42"/>
  <c r="L5" i="42"/>
  <c r="K5" i="42"/>
  <c r="J5" i="42"/>
  <c r="J32" i="42" s="1"/>
  <c r="I5" i="42"/>
  <c r="I32" i="42" s="1"/>
  <c r="H5" i="42"/>
  <c r="G5" i="42"/>
  <c r="G32" i="42" s="1"/>
  <c r="F5" i="42"/>
  <c r="E5" i="42"/>
  <c r="E32" i="42" s="1"/>
  <c r="D5" i="42"/>
  <c r="K32" i="41"/>
  <c r="L32" i="41"/>
  <c r="M32" i="41"/>
  <c r="N31" i="41"/>
  <c r="O31" i="41" s="1"/>
  <c r="M30" i="41"/>
  <c r="L30" i="41"/>
  <c r="K30" i="41"/>
  <c r="J30" i="41"/>
  <c r="I30" i="41"/>
  <c r="H30" i="41"/>
  <c r="G30" i="41"/>
  <c r="F30" i="41"/>
  <c r="E30" i="41"/>
  <c r="D30" i="41"/>
  <c r="N29" i="41"/>
  <c r="O29" i="41" s="1"/>
  <c r="N28" i="41"/>
  <c r="O28" i="41" s="1"/>
  <c r="M27" i="41"/>
  <c r="L27" i="41"/>
  <c r="K27" i="41"/>
  <c r="J27" i="41"/>
  <c r="I27" i="41"/>
  <c r="H27" i="41"/>
  <c r="N27" i="41" s="1"/>
  <c r="O27" i="41" s="1"/>
  <c r="G27" i="41"/>
  <c r="F27" i="41"/>
  <c r="E27" i="41"/>
  <c r="D27" i="41"/>
  <c r="N26" i="41"/>
  <c r="O26" i="41" s="1"/>
  <c r="M25" i="41"/>
  <c r="L25" i="41"/>
  <c r="K25" i="41"/>
  <c r="J25" i="41"/>
  <c r="I25" i="41"/>
  <c r="H25" i="41"/>
  <c r="N25" i="41" s="1"/>
  <c r="O25" i="41" s="1"/>
  <c r="G25" i="41"/>
  <c r="F25" i="41"/>
  <c r="E25" i="41"/>
  <c r="D25" i="41"/>
  <c r="N24" i="41"/>
  <c r="O24" i="41" s="1"/>
  <c r="M23" i="41"/>
  <c r="L23" i="41"/>
  <c r="K23" i="41"/>
  <c r="J23" i="41"/>
  <c r="I23" i="41"/>
  <c r="H23" i="41"/>
  <c r="N23" i="41" s="1"/>
  <c r="O23" i="41" s="1"/>
  <c r="G23" i="41"/>
  <c r="F23" i="41"/>
  <c r="E23" i="41"/>
  <c r="D23" i="41"/>
  <c r="N22" i="41"/>
  <c r="O22" i="41" s="1"/>
  <c r="N21" i="41"/>
  <c r="O21" i="41"/>
  <c r="N20" i="41"/>
  <c r="O20" i="41" s="1"/>
  <c r="N19" i="41"/>
  <c r="O19" i="41"/>
  <c r="N18" i="41"/>
  <c r="O18" i="41"/>
  <c r="N17" i="41"/>
  <c r="O17" i="41" s="1"/>
  <c r="M16" i="41"/>
  <c r="L16" i="41"/>
  <c r="K16" i="41"/>
  <c r="J16" i="41"/>
  <c r="I16" i="41"/>
  <c r="H16" i="41"/>
  <c r="G16" i="41"/>
  <c r="F16" i="41"/>
  <c r="N16" i="41" s="1"/>
  <c r="O16" i="41" s="1"/>
  <c r="E16" i="41"/>
  <c r="D16" i="41"/>
  <c r="D32" i="41" s="1"/>
  <c r="N15" i="41"/>
  <c r="O15" i="41" s="1"/>
  <c r="N14" i="41"/>
  <c r="O14" i="41" s="1"/>
  <c r="M13" i="41"/>
  <c r="L13" i="41"/>
  <c r="K13" i="41"/>
  <c r="J13" i="41"/>
  <c r="I13" i="41"/>
  <c r="H13" i="41"/>
  <c r="N13" i="41" s="1"/>
  <c r="O13" i="41" s="1"/>
  <c r="G13" i="41"/>
  <c r="F13" i="41"/>
  <c r="E13" i="41"/>
  <c r="D13" i="41"/>
  <c r="N12" i="41"/>
  <c r="O12" i="41" s="1"/>
  <c r="N11" i="41"/>
  <c r="O11" i="41"/>
  <c r="N10" i="41"/>
  <c r="O10" i="41" s="1"/>
  <c r="N9" i="41"/>
  <c r="O9" i="41"/>
  <c r="N8" i="41"/>
  <c r="O8" i="41"/>
  <c r="N7" i="41"/>
  <c r="O7" i="41" s="1"/>
  <c r="N6" i="41"/>
  <c r="O6" i="41" s="1"/>
  <c r="M5" i="41"/>
  <c r="L5" i="41"/>
  <c r="K5" i="41"/>
  <c r="J5" i="41"/>
  <c r="J32" i="41" s="1"/>
  <c r="I5" i="41"/>
  <c r="I32" i="41" s="1"/>
  <c r="H5" i="41"/>
  <c r="G5" i="41"/>
  <c r="G32" i="41" s="1"/>
  <c r="F5" i="41"/>
  <c r="F32" i="41" s="1"/>
  <c r="E5" i="41"/>
  <c r="E32" i="41" s="1"/>
  <c r="D5" i="41"/>
  <c r="N34" i="40"/>
  <c r="O34" i="40" s="1"/>
  <c r="M33" i="40"/>
  <c r="L33" i="40"/>
  <c r="K33" i="40"/>
  <c r="J33" i="40"/>
  <c r="I33" i="40"/>
  <c r="N33" i="40" s="1"/>
  <c r="O33" i="40" s="1"/>
  <c r="H33" i="40"/>
  <c r="G33" i="40"/>
  <c r="F33" i="40"/>
  <c r="F35" i="40" s="1"/>
  <c r="E33" i="40"/>
  <c r="D33" i="40"/>
  <c r="N32" i="40"/>
  <c r="O32" i="40" s="1"/>
  <c r="N31" i="40"/>
  <c r="O31" i="40" s="1"/>
  <c r="M30" i="40"/>
  <c r="L30" i="40"/>
  <c r="K30" i="40"/>
  <c r="N30" i="40" s="1"/>
  <c r="O30" i="40" s="1"/>
  <c r="J30" i="40"/>
  <c r="I30" i="40"/>
  <c r="H30" i="40"/>
  <c r="G30" i="40"/>
  <c r="F30" i="40"/>
  <c r="E30" i="40"/>
  <c r="D30" i="40"/>
  <c r="N29" i="40"/>
  <c r="O29" i="40" s="1"/>
  <c r="M28" i="40"/>
  <c r="L28" i="40"/>
  <c r="K28" i="40"/>
  <c r="N28" i="40" s="1"/>
  <c r="O28" i="40" s="1"/>
  <c r="J28" i="40"/>
  <c r="I28" i="40"/>
  <c r="H28" i="40"/>
  <c r="G28" i="40"/>
  <c r="F28" i="40"/>
  <c r="E28" i="40"/>
  <c r="D28" i="40"/>
  <c r="N27" i="40"/>
  <c r="O27" i="40" s="1"/>
  <c r="N26" i="40"/>
  <c r="O26" i="40"/>
  <c r="M25" i="40"/>
  <c r="N25" i="40" s="1"/>
  <c r="O25" i="40" s="1"/>
  <c r="L25" i="40"/>
  <c r="K25" i="40"/>
  <c r="J25" i="40"/>
  <c r="I25" i="40"/>
  <c r="H25" i="40"/>
  <c r="G25" i="40"/>
  <c r="F25" i="40"/>
  <c r="E25" i="40"/>
  <c r="D25" i="40"/>
  <c r="N24" i="40"/>
  <c r="O24" i="40"/>
  <c r="N23" i="40"/>
  <c r="O23" i="40" s="1"/>
  <c r="N22" i="40"/>
  <c r="O22" i="40" s="1"/>
  <c r="N21" i="40"/>
  <c r="O21" i="40"/>
  <c r="N20" i="40"/>
  <c r="O20" i="40" s="1"/>
  <c r="N19" i="40"/>
  <c r="O19" i="40" s="1"/>
  <c r="M18" i="40"/>
  <c r="L18" i="40"/>
  <c r="K18" i="40"/>
  <c r="N18" i="40" s="1"/>
  <c r="O18" i="40" s="1"/>
  <c r="J18" i="40"/>
  <c r="I18" i="40"/>
  <c r="H18" i="40"/>
  <c r="G18" i="40"/>
  <c r="F18" i="40"/>
  <c r="E18" i="40"/>
  <c r="D18" i="40"/>
  <c r="N17" i="40"/>
  <c r="O17" i="40" s="1"/>
  <c r="N16" i="40"/>
  <c r="O16" i="40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D35" i="40" s="1"/>
  <c r="N13" i="40"/>
  <c r="O13" i="40" s="1"/>
  <c r="N12" i="40"/>
  <c r="O12" i="40" s="1"/>
  <c r="N11" i="40"/>
  <c r="O11" i="40" s="1"/>
  <c r="N10" i="40"/>
  <c r="O10" i="40" s="1"/>
  <c r="N9" i="40"/>
  <c r="O9" i="40" s="1"/>
  <c r="N8" i="40"/>
  <c r="O8" i="40"/>
  <c r="N7" i="40"/>
  <c r="O7" i="40" s="1"/>
  <c r="N6" i="40"/>
  <c r="O6" i="40" s="1"/>
  <c r="M5" i="40"/>
  <c r="M35" i="40" s="1"/>
  <c r="L5" i="40"/>
  <c r="L35" i="40" s="1"/>
  <c r="K5" i="40"/>
  <c r="J5" i="40"/>
  <c r="J35" i="40"/>
  <c r="I5" i="40"/>
  <c r="H5" i="40"/>
  <c r="H35" i="40" s="1"/>
  <c r="G5" i="40"/>
  <c r="G35" i="40" s="1"/>
  <c r="F5" i="40"/>
  <c r="E5" i="40"/>
  <c r="E35" i="40"/>
  <c r="D5" i="40"/>
  <c r="N33" i="39"/>
  <c r="O33" i="39"/>
  <c r="M32" i="39"/>
  <c r="L32" i="39"/>
  <c r="K32" i="39"/>
  <c r="J32" i="39"/>
  <c r="I32" i="39"/>
  <c r="H32" i="39"/>
  <c r="G32" i="39"/>
  <c r="F32" i="39"/>
  <c r="E32" i="39"/>
  <c r="D32" i="39"/>
  <c r="N31" i="39"/>
  <c r="O31" i="39"/>
  <c r="N30" i="39"/>
  <c r="O30" i="39"/>
  <c r="M29" i="39"/>
  <c r="L29" i="39"/>
  <c r="K29" i="39"/>
  <c r="J29" i="39"/>
  <c r="I29" i="39"/>
  <c r="H29" i="39"/>
  <c r="G29" i="39"/>
  <c r="F29" i="39"/>
  <c r="O29" i="39"/>
  <c r="E29" i="39"/>
  <c r="D29" i="39"/>
  <c r="N29" i="39" s="1"/>
  <c r="N28" i="39"/>
  <c r="O28" i="39" s="1"/>
  <c r="M27" i="39"/>
  <c r="L27" i="39"/>
  <c r="K27" i="39"/>
  <c r="J27" i="39"/>
  <c r="I27" i="39"/>
  <c r="H27" i="39"/>
  <c r="G27" i="39"/>
  <c r="F27" i="39"/>
  <c r="N27" i="39" s="1"/>
  <c r="O27" i="39" s="1"/>
  <c r="E27" i="39"/>
  <c r="D27" i="39"/>
  <c r="N26" i="39"/>
  <c r="O26" i="39" s="1"/>
  <c r="N25" i="39"/>
  <c r="O25" i="39" s="1"/>
  <c r="M24" i="39"/>
  <c r="L24" i="39"/>
  <c r="K24" i="39"/>
  <c r="J24" i="39"/>
  <c r="I24" i="39"/>
  <c r="H24" i="39"/>
  <c r="G24" i="39"/>
  <c r="F24" i="39"/>
  <c r="F34" i="39" s="1"/>
  <c r="E24" i="39"/>
  <c r="N24" i="39" s="1"/>
  <c r="O24" i="39" s="1"/>
  <c r="D24" i="39"/>
  <c r="N23" i="39"/>
  <c r="O23" i="39" s="1"/>
  <c r="N22" i="39"/>
  <c r="O22" i="39" s="1"/>
  <c r="N21" i="39"/>
  <c r="O21" i="39"/>
  <c r="N20" i="39"/>
  <c r="O20" i="39"/>
  <c r="N19" i="39"/>
  <c r="O19" i="39" s="1"/>
  <c r="N18" i="39"/>
  <c r="O18" i="39" s="1"/>
  <c r="N17" i="39"/>
  <c r="O17" i="39" s="1"/>
  <c r="M16" i="39"/>
  <c r="L16" i="39"/>
  <c r="K16" i="39"/>
  <c r="J16" i="39"/>
  <c r="N16" i="39" s="1"/>
  <c r="O16" i="39" s="1"/>
  <c r="I16" i="39"/>
  <c r="H16" i="39"/>
  <c r="G16" i="39"/>
  <c r="F16" i="39"/>
  <c r="E16" i="39"/>
  <c r="D16" i="39"/>
  <c r="N15" i="39"/>
  <c r="O15" i="39" s="1"/>
  <c r="N14" i="39"/>
  <c r="O14" i="39"/>
  <c r="M13" i="39"/>
  <c r="L13" i="39"/>
  <c r="L34" i="39" s="1"/>
  <c r="K13" i="39"/>
  <c r="K34" i="39" s="1"/>
  <c r="J13" i="39"/>
  <c r="I13" i="39"/>
  <c r="H13" i="39"/>
  <c r="G13" i="39"/>
  <c r="F13" i="39"/>
  <c r="E13" i="39"/>
  <c r="D13" i="39"/>
  <c r="N12" i="39"/>
  <c r="O12" i="39" s="1"/>
  <c r="N11" i="39"/>
  <c r="O11" i="39" s="1"/>
  <c r="N10" i="39"/>
  <c r="O10" i="39" s="1"/>
  <c r="N9" i="39"/>
  <c r="O9" i="39"/>
  <c r="N8" i="39"/>
  <c r="O8" i="39" s="1"/>
  <c r="N7" i="39"/>
  <c r="O7" i="39"/>
  <c r="N6" i="39"/>
  <c r="O6" i="39" s="1"/>
  <c r="M5" i="39"/>
  <c r="L5" i="39"/>
  <c r="K5" i="39"/>
  <c r="J5" i="39"/>
  <c r="J34" i="39" s="1"/>
  <c r="I5" i="39"/>
  <c r="I34" i="39"/>
  <c r="H5" i="39"/>
  <c r="H34" i="39" s="1"/>
  <c r="G5" i="39"/>
  <c r="G34" i="39" s="1"/>
  <c r="F5" i="39"/>
  <c r="E5" i="39"/>
  <c r="D5" i="39"/>
  <c r="D34" i="39" s="1"/>
  <c r="N33" i="38"/>
  <c r="O33" i="38" s="1"/>
  <c r="N32" i="38"/>
  <c r="O32" i="38"/>
  <c r="M31" i="38"/>
  <c r="L31" i="38"/>
  <c r="K31" i="38"/>
  <c r="J31" i="38"/>
  <c r="I31" i="38"/>
  <c r="H31" i="38"/>
  <c r="G31" i="38"/>
  <c r="F31" i="38"/>
  <c r="E31" i="38"/>
  <c r="D31" i="38"/>
  <c r="N31" i="38"/>
  <c r="O31" i="38" s="1"/>
  <c r="N30" i="38"/>
  <c r="O30" i="38" s="1"/>
  <c r="M29" i="38"/>
  <c r="L29" i="38"/>
  <c r="K29" i="38"/>
  <c r="J29" i="38"/>
  <c r="I29" i="38"/>
  <c r="H29" i="38"/>
  <c r="G29" i="38"/>
  <c r="F29" i="38"/>
  <c r="E29" i="38"/>
  <c r="N29" i="38" s="1"/>
  <c r="O29" i="38" s="1"/>
  <c r="D29" i="38"/>
  <c r="N28" i="38"/>
  <c r="O28" i="38" s="1"/>
  <c r="M27" i="38"/>
  <c r="L27" i="38"/>
  <c r="K27" i="38"/>
  <c r="J27" i="38"/>
  <c r="I27" i="38"/>
  <c r="H27" i="38"/>
  <c r="G27" i="38"/>
  <c r="F27" i="38"/>
  <c r="F34" i="38" s="1"/>
  <c r="E27" i="38"/>
  <c r="D27" i="38"/>
  <c r="N27" i="38" s="1"/>
  <c r="O27" i="38" s="1"/>
  <c r="N26" i="38"/>
  <c r="O26" i="38" s="1"/>
  <c r="N25" i="38"/>
  <c r="O25" i="38"/>
  <c r="M24" i="38"/>
  <c r="L24" i="38"/>
  <c r="K24" i="38"/>
  <c r="J24" i="38"/>
  <c r="I24" i="38"/>
  <c r="N24" i="38" s="1"/>
  <c r="O24" i="38" s="1"/>
  <c r="H24" i="38"/>
  <c r="G24" i="38"/>
  <c r="F24" i="38"/>
  <c r="E24" i="38"/>
  <c r="D24" i="38"/>
  <c r="N23" i="38"/>
  <c r="O23" i="38"/>
  <c r="N22" i="38"/>
  <c r="O22" i="38" s="1"/>
  <c r="N21" i="38"/>
  <c r="O21" i="38"/>
  <c r="N20" i="38"/>
  <c r="O20" i="38" s="1"/>
  <c r="N19" i="38"/>
  <c r="O19" i="38" s="1"/>
  <c r="N18" i="38"/>
  <c r="O18" i="38" s="1"/>
  <c r="N17" i="38"/>
  <c r="O17" i="38"/>
  <c r="M16" i="38"/>
  <c r="L16" i="38"/>
  <c r="K16" i="38"/>
  <c r="J16" i="38"/>
  <c r="I16" i="38"/>
  <c r="N16" i="38" s="1"/>
  <c r="O16" i="38" s="1"/>
  <c r="H16" i="38"/>
  <c r="G16" i="38"/>
  <c r="F16" i="38"/>
  <c r="E16" i="38"/>
  <c r="D16" i="38"/>
  <c r="N15" i="38"/>
  <c r="O15" i="38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3" i="38" s="1"/>
  <c r="O13" i="38" s="1"/>
  <c r="N12" i="38"/>
  <c r="O12" i="38" s="1"/>
  <c r="N11" i="38"/>
  <c r="O11" i="38"/>
  <c r="N10" i="38"/>
  <c r="O10" i="38"/>
  <c r="N9" i="38"/>
  <c r="O9" i="38" s="1"/>
  <c r="N8" i="38"/>
  <c r="O8" i="38" s="1"/>
  <c r="N7" i="38"/>
  <c r="O7" i="38" s="1"/>
  <c r="N6" i="38"/>
  <c r="O6" i="38" s="1"/>
  <c r="M5" i="38"/>
  <c r="M34" i="38"/>
  <c r="L5" i="38"/>
  <c r="L34" i="38" s="1"/>
  <c r="K5" i="38"/>
  <c r="K34" i="38" s="1"/>
  <c r="J5" i="38"/>
  <c r="I5" i="38"/>
  <c r="H5" i="38"/>
  <c r="H34" i="38" s="1"/>
  <c r="G5" i="38"/>
  <c r="G34" i="38" s="1"/>
  <c r="F5" i="38"/>
  <c r="E5" i="38"/>
  <c r="D5" i="38"/>
  <c r="N74" i="37"/>
  <c r="O74" i="37" s="1"/>
  <c r="N73" i="37"/>
  <c r="O73" i="37" s="1"/>
  <c r="N72" i="37"/>
  <c r="O72" i="37" s="1"/>
  <c r="N71" i="37"/>
  <c r="O71" i="37" s="1"/>
  <c r="N70" i="37"/>
  <c r="O70" i="37"/>
  <c r="N69" i="37"/>
  <c r="O69" i="37"/>
  <c r="N68" i="37"/>
  <c r="O68" i="37" s="1"/>
  <c r="N67" i="37"/>
  <c r="O67" i="37"/>
  <c r="N66" i="37"/>
  <c r="O66" i="37" s="1"/>
  <c r="N65" i="37"/>
  <c r="O65" i="37"/>
  <c r="N64" i="37"/>
  <c r="O64" i="37"/>
  <c r="M63" i="37"/>
  <c r="L63" i="37"/>
  <c r="K63" i="37"/>
  <c r="J63" i="37"/>
  <c r="I63" i="37"/>
  <c r="H63" i="37"/>
  <c r="G63" i="37"/>
  <c r="F63" i="37"/>
  <c r="E63" i="37"/>
  <c r="D63" i="37"/>
  <c r="N63" i="37" s="1"/>
  <c r="O63" i="37" s="1"/>
  <c r="N62" i="37"/>
  <c r="O62" i="37"/>
  <c r="N61" i="37"/>
  <c r="O61" i="37" s="1"/>
  <c r="N60" i="37"/>
  <c r="O60" i="37" s="1"/>
  <c r="N59" i="37"/>
  <c r="O59" i="37" s="1"/>
  <c r="N58" i="37"/>
  <c r="O58" i="37" s="1"/>
  <c r="N57" i="37"/>
  <c r="O57" i="37"/>
  <c r="N56" i="37"/>
  <c r="O56" i="37"/>
  <c r="M55" i="37"/>
  <c r="L55" i="37"/>
  <c r="K55" i="37"/>
  <c r="J55" i="37"/>
  <c r="I55" i="37"/>
  <c r="H55" i="37"/>
  <c r="G55" i="37"/>
  <c r="F55" i="37"/>
  <c r="E55" i="37"/>
  <c r="D55" i="37"/>
  <c r="N55" i="37" s="1"/>
  <c r="O55" i="37" s="1"/>
  <c r="N54" i="37"/>
  <c r="O54" i="37"/>
  <c r="N53" i="37"/>
  <c r="O53" i="37" s="1"/>
  <c r="N52" i="37"/>
  <c r="O52" i="37" s="1"/>
  <c r="N51" i="37"/>
  <c r="O51" i="37" s="1"/>
  <c r="N50" i="37"/>
  <c r="O50" i="37" s="1"/>
  <c r="N49" i="37"/>
  <c r="O49" i="37"/>
  <c r="M48" i="37"/>
  <c r="L48" i="37"/>
  <c r="K48" i="37"/>
  <c r="J48" i="37"/>
  <c r="I48" i="37"/>
  <c r="H48" i="37"/>
  <c r="G48" i="37"/>
  <c r="F48" i="37"/>
  <c r="E48" i="37"/>
  <c r="D48" i="37"/>
  <c r="N47" i="37"/>
  <c r="O47" i="37"/>
  <c r="N46" i="37"/>
  <c r="O46" i="37"/>
  <c r="N45" i="37"/>
  <c r="O45" i="37" s="1"/>
  <c r="N44" i="37"/>
  <c r="O44" i="37" s="1"/>
  <c r="N43" i="37"/>
  <c r="O43" i="37" s="1"/>
  <c r="M42" i="37"/>
  <c r="L42" i="37"/>
  <c r="K42" i="37"/>
  <c r="J42" i="37"/>
  <c r="I42" i="37"/>
  <c r="H42" i="37"/>
  <c r="G42" i="37"/>
  <c r="F42" i="37"/>
  <c r="E42" i="37"/>
  <c r="D42" i="37"/>
  <c r="N41" i="37"/>
  <c r="O41" i="37" s="1"/>
  <c r="N40" i="37"/>
  <c r="O40" i="37"/>
  <c r="N39" i="37"/>
  <c r="O39" i="37"/>
  <c r="N38" i="37"/>
  <c r="O38" i="37" s="1"/>
  <c r="N37" i="37"/>
  <c r="O37" i="37" s="1"/>
  <c r="N36" i="37"/>
  <c r="O36" i="37" s="1"/>
  <c r="M35" i="37"/>
  <c r="L35" i="37"/>
  <c r="K35" i="37"/>
  <c r="J35" i="37"/>
  <c r="J75" i="37" s="1"/>
  <c r="I35" i="37"/>
  <c r="H35" i="37"/>
  <c r="G35" i="37"/>
  <c r="F35" i="37"/>
  <c r="E35" i="37"/>
  <c r="D35" i="37"/>
  <c r="N34" i="37"/>
  <c r="O34" i="37" s="1"/>
  <c r="N33" i="37"/>
  <c r="O33" i="37"/>
  <c r="N32" i="37"/>
  <c r="O32" i="37"/>
  <c r="N31" i="37"/>
  <c r="O31" i="37" s="1"/>
  <c r="N30" i="37"/>
  <c r="O30" i="37" s="1"/>
  <c r="N29" i="37"/>
  <c r="O29" i="37" s="1"/>
  <c r="N28" i="37"/>
  <c r="O28" i="37" s="1"/>
  <c r="N27" i="37"/>
  <c r="O27" i="37"/>
  <c r="N26" i="37"/>
  <c r="O26" i="37"/>
  <c r="M25" i="37"/>
  <c r="L25" i="37"/>
  <c r="K25" i="37"/>
  <c r="J25" i="37"/>
  <c r="I25" i="37"/>
  <c r="H25" i="37"/>
  <c r="G25" i="37"/>
  <c r="F25" i="37"/>
  <c r="E25" i="37"/>
  <c r="D25" i="37"/>
  <c r="N24" i="37"/>
  <c r="O24" i="37" s="1"/>
  <c r="N23" i="37"/>
  <c r="O23" i="37" s="1"/>
  <c r="N22" i="37"/>
  <c r="O22" i="37" s="1"/>
  <c r="N21" i="37"/>
  <c r="O21" i="37" s="1"/>
  <c r="N20" i="37"/>
  <c r="O20" i="37"/>
  <c r="N19" i="37"/>
  <c r="O19" i="37"/>
  <c r="N18" i="37"/>
  <c r="O18" i="37" s="1"/>
  <c r="N17" i="37"/>
  <c r="O17" i="37" s="1"/>
  <c r="N16" i="37"/>
  <c r="O16" i="37" s="1"/>
  <c r="M15" i="37"/>
  <c r="L15" i="37"/>
  <c r="K15" i="37"/>
  <c r="K75" i="37" s="1"/>
  <c r="J15" i="37"/>
  <c r="I15" i="37"/>
  <c r="H15" i="37"/>
  <c r="G15" i="37"/>
  <c r="F15" i="37"/>
  <c r="E15" i="37"/>
  <c r="D15" i="37"/>
  <c r="N14" i="37"/>
  <c r="O14" i="37" s="1"/>
  <c r="N13" i="37"/>
  <c r="O13" i="37" s="1"/>
  <c r="N12" i="37"/>
  <c r="O12" i="37"/>
  <c r="N11" i="37"/>
  <c r="O11" i="37"/>
  <c r="N10" i="37"/>
  <c r="O10" i="37"/>
  <c r="N9" i="37"/>
  <c r="O9" i="37"/>
  <c r="N8" i="37"/>
  <c r="O8" i="37" s="1"/>
  <c r="N7" i="37"/>
  <c r="O7" i="37" s="1"/>
  <c r="N6" i="37"/>
  <c r="O6" i="37"/>
  <c r="M5" i="37"/>
  <c r="M75" i="37" s="1"/>
  <c r="L5" i="37"/>
  <c r="L75" i="37" s="1"/>
  <c r="K5" i="37"/>
  <c r="J5" i="37"/>
  <c r="I5" i="37"/>
  <c r="H5" i="37"/>
  <c r="H75" i="37" s="1"/>
  <c r="G5" i="37"/>
  <c r="G75" i="37" s="1"/>
  <c r="F5" i="37"/>
  <c r="F75" i="37" s="1"/>
  <c r="E5" i="37"/>
  <c r="D5" i="37"/>
  <c r="N32" i="36"/>
  <c r="O32" i="36" s="1"/>
  <c r="M31" i="36"/>
  <c r="L31" i="36"/>
  <c r="N31" i="36" s="1"/>
  <c r="O31" i="36" s="1"/>
  <c r="K31" i="36"/>
  <c r="J31" i="36"/>
  <c r="I31" i="36"/>
  <c r="H31" i="36"/>
  <c r="G31" i="36"/>
  <c r="F31" i="36"/>
  <c r="E31" i="36"/>
  <c r="D31" i="36"/>
  <c r="N30" i="36"/>
  <c r="O30" i="36" s="1"/>
  <c r="M29" i="36"/>
  <c r="L29" i="36"/>
  <c r="N29" i="36" s="1"/>
  <c r="O29" i="36" s="1"/>
  <c r="K29" i="36"/>
  <c r="J29" i="36"/>
  <c r="I29" i="36"/>
  <c r="H29" i="36"/>
  <c r="G29" i="36"/>
  <c r="F29" i="36"/>
  <c r="E29" i="36"/>
  <c r="D29" i="36"/>
  <c r="N28" i="36"/>
  <c r="O28" i="36" s="1"/>
  <c r="N27" i="36"/>
  <c r="O27" i="36"/>
  <c r="N26" i="36"/>
  <c r="O26" i="36"/>
  <c r="M25" i="36"/>
  <c r="L25" i="36"/>
  <c r="K25" i="36"/>
  <c r="J25" i="36"/>
  <c r="I25" i="36"/>
  <c r="H25" i="36"/>
  <c r="G25" i="36"/>
  <c r="F25" i="36"/>
  <c r="E25" i="36"/>
  <c r="D25" i="36"/>
  <c r="N24" i="36"/>
  <c r="O24" i="36" s="1"/>
  <c r="M23" i="36"/>
  <c r="L23" i="36"/>
  <c r="K23" i="36"/>
  <c r="J23" i="36"/>
  <c r="I23" i="36"/>
  <c r="H23" i="36"/>
  <c r="G23" i="36"/>
  <c r="F23" i="36"/>
  <c r="N23" i="36" s="1"/>
  <c r="O23" i="36" s="1"/>
  <c r="E23" i="36"/>
  <c r="D23" i="36"/>
  <c r="N22" i="36"/>
  <c r="O22" i="36" s="1"/>
  <c r="N21" i="36"/>
  <c r="O21" i="36" s="1"/>
  <c r="N20" i="36"/>
  <c r="O20" i="36" s="1"/>
  <c r="N19" i="36"/>
  <c r="O19" i="36" s="1"/>
  <c r="N18" i="36"/>
  <c r="O18" i="36"/>
  <c r="N17" i="36"/>
  <c r="O17" i="36"/>
  <c r="M16" i="36"/>
  <c r="L16" i="36"/>
  <c r="K16" i="36"/>
  <c r="J16" i="36"/>
  <c r="I16" i="36"/>
  <c r="H16" i="36"/>
  <c r="G16" i="36"/>
  <c r="F16" i="36"/>
  <c r="E16" i="36"/>
  <c r="D16" i="36"/>
  <c r="N15" i="36"/>
  <c r="O15" i="36" s="1"/>
  <c r="N14" i="36"/>
  <c r="O14" i="36" s="1"/>
  <c r="M13" i="36"/>
  <c r="L13" i="36"/>
  <c r="K13" i="36"/>
  <c r="J13" i="36"/>
  <c r="I13" i="36"/>
  <c r="H13" i="36"/>
  <c r="H33" i="36" s="1"/>
  <c r="G13" i="36"/>
  <c r="F13" i="36"/>
  <c r="E13" i="36"/>
  <c r="N13" i="36" s="1"/>
  <c r="O13" i="36" s="1"/>
  <c r="D13" i="36"/>
  <c r="N12" i="36"/>
  <c r="O12" i="36" s="1"/>
  <c r="N11" i="36"/>
  <c r="O11" i="36" s="1"/>
  <c r="N10" i="36"/>
  <c r="O10" i="36"/>
  <c r="N9" i="36"/>
  <c r="O9" i="36"/>
  <c r="N8" i="36"/>
  <c r="O8" i="36" s="1"/>
  <c r="N7" i="36"/>
  <c r="O7" i="36" s="1"/>
  <c r="N6" i="36"/>
  <c r="O6" i="36" s="1"/>
  <c r="M5" i="36"/>
  <c r="M33" i="36" s="1"/>
  <c r="L5" i="36"/>
  <c r="K5" i="36"/>
  <c r="K33" i="36"/>
  <c r="J5" i="36"/>
  <c r="J33" i="36" s="1"/>
  <c r="I5" i="36"/>
  <c r="H5" i="36"/>
  <c r="G5" i="36"/>
  <c r="F5" i="36"/>
  <c r="E5" i="36"/>
  <c r="D5" i="36"/>
  <c r="N30" i="35"/>
  <c r="O30" i="35" s="1"/>
  <c r="M29" i="35"/>
  <c r="L29" i="35"/>
  <c r="K29" i="35"/>
  <c r="J29" i="35"/>
  <c r="I29" i="35"/>
  <c r="H29" i="35"/>
  <c r="G29" i="35"/>
  <c r="F29" i="35"/>
  <c r="E29" i="35"/>
  <c r="E31" i="35" s="1"/>
  <c r="D29" i="35"/>
  <c r="N29" i="35" s="1"/>
  <c r="O29" i="35" s="1"/>
  <c r="N28" i="35"/>
  <c r="O28" i="35" s="1"/>
  <c r="M27" i="35"/>
  <c r="L27" i="35"/>
  <c r="K27" i="35"/>
  <c r="J27" i="35"/>
  <c r="I27" i="35"/>
  <c r="H27" i="35"/>
  <c r="G27" i="35"/>
  <c r="N27" i="35" s="1"/>
  <c r="O27" i="35" s="1"/>
  <c r="F27" i="35"/>
  <c r="E27" i="35"/>
  <c r="D27" i="35"/>
  <c r="N26" i="35"/>
  <c r="O26" i="35" s="1"/>
  <c r="M25" i="35"/>
  <c r="L25" i="35"/>
  <c r="K25" i="35"/>
  <c r="J25" i="35"/>
  <c r="I25" i="35"/>
  <c r="H25" i="35"/>
  <c r="G25" i="35"/>
  <c r="G31" i="35" s="1"/>
  <c r="F25" i="35"/>
  <c r="E25" i="35"/>
  <c r="D25" i="35"/>
  <c r="N24" i="35"/>
  <c r="O24" i="35" s="1"/>
  <c r="M23" i="35"/>
  <c r="L23" i="35"/>
  <c r="K23" i="35"/>
  <c r="J23" i="35"/>
  <c r="I23" i="35"/>
  <c r="H23" i="35"/>
  <c r="N23" i="35" s="1"/>
  <c r="O23" i="35" s="1"/>
  <c r="G23" i="35"/>
  <c r="F23" i="35"/>
  <c r="E23" i="35"/>
  <c r="D23" i="35"/>
  <c r="N22" i="35"/>
  <c r="O22" i="35" s="1"/>
  <c r="N21" i="35"/>
  <c r="O21" i="35" s="1"/>
  <c r="N20" i="35"/>
  <c r="O20" i="35" s="1"/>
  <c r="N19" i="35"/>
  <c r="O19" i="35"/>
  <c r="N18" i="35"/>
  <c r="O18" i="35"/>
  <c r="N17" i="35"/>
  <c r="O17" i="35" s="1"/>
  <c r="M16" i="35"/>
  <c r="L16" i="35"/>
  <c r="K16" i="35"/>
  <c r="J16" i="35"/>
  <c r="I16" i="35"/>
  <c r="H16" i="35"/>
  <c r="G16" i="35"/>
  <c r="F16" i="35"/>
  <c r="N16" i="35" s="1"/>
  <c r="O16" i="35" s="1"/>
  <c r="E16" i="35"/>
  <c r="D16" i="35"/>
  <c r="N15" i="35"/>
  <c r="O15" i="35" s="1"/>
  <c r="N14" i="35"/>
  <c r="O14" i="35"/>
  <c r="M13" i="35"/>
  <c r="L13" i="35"/>
  <c r="K13" i="35"/>
  <c r="J13" i="35"/>
  <c r="I13" i="35"/>
  <c r="I31" i="35" s="1"/>
  <c r="H13" i="35"/>
  <c r="G13" i="35"/>
  <c r="N13" i="35" s="1"/>
  <c r="O13" i="35" s="1"/>
  <c r="F13" i="35"/>
  <c r="E13" i="35"/>
  <c r="D13" i="35"/>
  <c r="N12" i="35"/>
  <c r="O12" i="35" s="1"/>
  <c r="N11" i="35"/>
  <c r="O11" i="35"/>
  <c r="N10" i="35"/>
  <c r="O10" i="35" s="1"/>
  <c r="N9" i="35"/>
  <c r="O9" i="35" s="1"/>
  <c r="N8" i="35"/>
  <c r="O8" i="35" s="1"/>
  <c r="N7" i="35"/>
  <c r="O7" i="35" s="1"/>
  <c r="N6" i="35"/>
  <c r="O6" i="35" s="1"/>
  <c r="M5" i="35"/>
  <c r="M31" i="35"/>
  <c r="L5" i="35"/>
  <c r="L31" i="35" s="1"/>
  <c r="K5" i="35"/>
  <c r="K31" i="35" s="1"/>
  <c r="J5" i="35"/>
  <c r="J31" i="35" s="1"/>
  <c r="I5" i="35"/>
  <c r="H5" i="35"/>
  <c r="G5" i="35"/>
  <c r="F5" i="35"/>
  <c r="E5" i="35"/>
  <c r="D5" i="35"/>
  <c r="N28" i="34"/>
  <c r="O28" i="34" s="1"/>
  <c r="M27" i="34"/>
  <c r="L27" i="34"/>
  <c r="K27" i="34"/>
  <c r="J27" i="34"/>
  <c r="I27" i="34"/>
  <c r="H27" i="34"/>
  <c r="G27" i="34"/>
  <c r="F27" i="34"/>
  <c r="E27" i="34"/>
  <c r="N27" i="34" s="1"/>
  <c r="O27" i="34" s="1"/>
  <c r="D27" i="34"/>
  <c r="N26" i="34"/>
  <c r="O26" i="34" s="1"/>
  <c r="M25" i="34"/>
  <c r="L25" i="34"/>
  <c r="K25" i="34"/>
  <c r="J25" i="34"/>
  <c r="I25" i="34"/>
  <c r="H25" i="34"/>
  <c r="G25" i="34"/>
  <c r="F25" i="34"/>
  <c r="F29" i="34" s="1"/>
  <c r="E25" i="34"/>
  <c r="D25" i="34"/>
  <c r="N24" i="34"/>
  <c r="O24" i="34" s="1"/>
  <c r="M23" i="34"/>
  <c r="L23" i="34"/>
  <c r="K23" i="34"/>
  <c r="J23" i="34"/>
  <c r="I23" i="34"/>
  <c r="H23" i="34"/>
  <c r="N23" i="34" s="1"/>
  <c r="O23" i="34" s="1"/>
  <c r="G23" i="34"/>
  <c r="F23" i="34"/>
  <c r="E23" i="34"/>
  <c r="D23" i="34"/>
  <c r="N22" i="34"/>
  <c r="O22" i="34" s="1"/>
  <c r="N21" i="34"/>
  <c r="O21" i="34" s="1"/>
  <c r="N20" i="34"/>
  <c r="O20" i="34"/>
  <c r="N19" i="34"/>
  <c r="O19" i="34"/>
  <c r="N18" i="34"/>
  <c r="O18" i="34" s="1"/>
  <c r="N17" i="34"/>
  <c r="O17" i="34" s="1"/>
  <c r="M16" i="34"/>
  <c r="L16" i="34"/>
  <c r="K16" i="34"/>
  <c r="J16" i="34"/>
  <c r="I16" i="34"/>
  <c r="H16" i="34"/>
  <c r="G16" i="34"/>
  <c r="F16" i="34"/>
  <c r="N16" i="34" s="1"/>
  <c r="O16" i="34" s="1"/>
  <c r="E16" i="34"/>
  <c r="D16" i="34"/>
  <c r="N15" i="34"/>
  <c r="O15" i="34" s="1"/>
  <c r="N14" i="34"/>
  <c r="O14" i="34" s="1"/>
  <c r="M13" i="34"/>
  <c r="L13" i="34"/>
  <c r="K13" i="34"/>
  <c r="J13" i="34"/>
  <c r="N13" i="34" s="1"/>
  <c r="O13" i="34" s="1"/>
  <c r="I13" i="34"/>
  <c r="H13" i="34"/>
  <c r="G13" i="34"/>
  <c r="F13" i="34"/>
  <c r="E13" i="34"/>
  <c r="D13" i="34"/>
  <c r="N12" i="34"/>
  <c r="O12" i="34" s="1"/>
  <c r="N11" i="34"/>
  <c r="O11" i="34" s="1"/>
  <c r="N10" i="34"/>
  <c r="O10" i="34" s="1"/>
  <c r="N9" i="34"/>
  <c r="O9" i="34" s="1"/>
  <c r="N8" i="34"/>
  <c r="O8" i="34"/>
  <c r="N7" i="34"/>
  <c r="O7" i="34"/>
  <c r="N6" i="34"/>
  <c r="O6" i="34" s="1"/>
  <c r="M5" i="34"/>
  <c r="L5" i="34"/>
  <c r="L29" i="34" s="1"/>
  <c r="K5" i="34"/>
  <c r="K29" i="34"/>
  <c r="J5" i="34"/>
  <c r="I5" i="34"/>
  <c r="H5" i="34"/>
  <c r="G5" i="34"/>
  <c r="F5" i="34"/>
  <c r="E5" i="34"/>
  <c r="D5" i="34"/>
  <c r="E31" i="33"/>
  <c r="F31" i="33"/>
  <c r="G31" i="33"/>
  <c r="H31" i="33"/>
  <c r="I31" i="33"/>
  <c r="J31" i="33"/>
  <c r="K31" i="33"/>
  <c r="L31" i="33"/>
  <c r="M31" i="33"/>
  <c r="D31" i="33"/>
  <c r="N31" i="33"/>
  <c r="O31" i="33" s="1"/>
  <c r="E29" i="33"/>
  <c r="F29" i="33"/>
  <c r="G29" i="33"/>
  <c r="H29" i="33"/>
  <c r="I29" i="33"/>
  <c r="J29" i="33"/>
  <c r="K29" i="33"/>
  <c r="L29" i="33"/>
  <c r="M29" i="33"/>
  <c r="E27" i="33"/>
  <c r="N27" i="33"/>
  <c r="O27" i="33" s="1"/>
  <c r="F27" i="33"/>
  <c r="G27" i="33"/>
  <c r="H27" i="33"/>
  <c r="I27" i="33"/>
  <c r="J27" i="33"/>
  <c r="K27" i="33"/>
  <c r="L27" i="33"/>
  <c r="M27" i="33"/>
  <c r="E25" i="33"/>
  <c r="F25" i="33"/>
  <c r="G25" i="33"/>
  <c r="H25" i="33"/>
  <c r="I25" i="33"/>
  <c r="J25" i="33"/>
  <c r="K25" i="33"/>
  <c r="L25" i="33"/>
  <c r="M25" i="33"/>
  <c r="E18" i="33"/>
  <c r="F18" i="33"/>
  <c r="G18" i="33"/>
  <c r="H18" i="33"/>
  <c r="H33" i="33" s="1"/>
  <c r="I18" i="33"/>
  <c r="J18" i="33"/>
  <c r="K18" i="33"/>
  <c r="L18" i="33"/>
  <c r="M18" i="33"/>
  <c r="E14" i="33"/>
  <c r="F14" i="33"/>
  <c r="G14" i="33"/>
  <c r="H14" i="33"/>
  <c r="I14" i="33"/>
  <c r="I33" i="33" s="1"/>
  <c r="J14" i="33"/>
  <c r="J33" i="33"/>
  <c r="K14" i="33"/>
  <c r="L14" i="33"/>
  <c r="M14" i="33"/>
  <c r="E5" i="33"/>
  <c r="F5" i="33"/>
  <c r="F33" i="33" s="1"/>
  <c r="G5" i="33"/>
  <c r="H5" i="33"/>
  <c r="I5" i="33"/>
  <c r="J5" i="33"/>
  <c r="K5" i="33"/>
  <c r="K33" i="33" s="1"/>
  <c r="L5" i="33"/>
  <c r="L33" i="33" s="1"/>
  <c r="M5" i="33"/>
  <c r="M33" i="33" s="1"/>
  <c r="D29" i="33"/>
  <c r="D25" i="33"/>
  <c r="D18" i="33"/>
  <c r="D14" i="33"/>
  <c r="D5" i="33"/>
  <c r="N32" i="33"/>
  <c r="O32" i="33" s="1"/>
  <c r="N30" i="33"/>
  <c r="D27" i="33"/>
  <c r="N28" i="33"/>
  <c r="O28" i="33" s="1"/>
  <c r="N26" i="33"/>
  <c r="O26" i="33"/>
  <c r="O30" i="33"/>
  <c r="N16" i="33"/>
  <c r="O16" i="33"/>
  <c r="N17" i="33"/>
  <c r="O17" i="33" s="1"/>
  <c r="N7" i="33"/>
  <c r="O7" i="33"/>
  <c r="N8" i="33"/>
  <c r="O8" i="33"/>
  <c r="N9" i="33"/>
  <c r="O9" i="33" s="1"/>
  <c r="N10" i="33"/>
  <c r="O10" i="33"/>
  <c r="N11" i="33"/>
  <c r="O11" i="33"/>
  <c r="N12" i="33"/>
  <c r="O12" i="33" s="1"/>
  <c r="N13" i="33"/>
  <c r="O13" i="33"/>
  <c r="N6" i="33"/>
  <c r="O6" i="33"/>
  <c r="N21" i="33"/>
  <c r="O21" i="33" s="1"/>
  <c r="N22" i="33"/>
  <c r="O22" i="33"/>
  <c r="N23" i="33"/>
  <c r="O23" i="33"/>
  <c r="N24" i="33"/>
  <c r="O24" i="33" s="1"/>
  <c r="N20" i="33"/>
  <c r="O20" i="33"/>
  <c r="N19" i="33"/>
  <c r="O19" i="33"/>
  <c r="N15" i="33"/>
  <c r="O15" i="33" s="1"/>
  <c r="N25" i="35"/>
  <c r="O25" i="35" s="1"/>
  <c r="E75" i="37"/>
  <c r="I29" i="34"/>
  <c r="M29" i="34"/>
  <c r="N5" i="33"/>
  <c r="O5" i="33" s="1"/>
  <c r="I33" i="36"/>
  <c r="J34" i="38"/>
  <c r="G29" i="34"/>
  <c r="N32" i="39"/>
  <c r="O32" i="39" s="1"/>
  <c r="N14" i="40"/>
  <c r="O14" i="40" s="1"/>
  <c r="N30" i="41"/>
  <c r="O30" i="41" s="1"/>
  <c r="N5" i="39"/>
  <c r="O5" i="39" s="1"/>
  <c r="D33" i="33"/>
  <c r="E33" i="33"/>
  <c r="N29" i="33"/>
  <c r="O29" i="33" s="1"/>
  <c r="D29" i="34"/>
  <c r="J29" i="34"/>
  <c r="D34" i="38"/>
  <c r="G33" i="36"/>
  <c r="E33" i="36"/>
  <c r="N48" i="37"/>
  <c r="O48" i="37"/>
  <c r="O23" i="42"/>
  <c r="O25" i="43"/>
  <c r="O13" i="44"/>
  <c r="O23" i="45"/>
  <c r="O13" i="46"/>
  <c r="O27" i="49"/>
  <c r="P27" i="49"/>
  <c r="P12" i="49"/>
  <c r="O34" i="50" l="1"/>
  <c r="P34" i="50" s="1"/>
  <c r="H29" i="34"/>
  <c r="I35" i="40"/>
  <c r="N5" i="40"/>
  <c r="O5" i="40" s="1"/>
  <c r="L33" i="36"/>
  <c r="N16" i="36"/>
  <c r="O16" i="36" s="1"/>
  <c r="N31" i="43"/>
  <c r="O31" i="43" s="1"/>
  <c r="K35" i="40"/>
  <c r="N35" i="40"/>
  <c r="O35" i="40" s="1"/>
  <c r="F32" i="42"/>
  <c r="J32" i="44"/>
  <c r="N25" i="37"/>
  <c r="O25" i="37" s="1"/>
  <c r="D75" i="37"/>
  <c r="I75" i="37"/>
  <c r="N5" i="37"/>
  <c r="O5" i="37" s="1"/>
  <c r="N5" i="42"/>
  <c r="O5" i="42" s="1"/>
  <c r="H32" i="42"/>
  <c r="O31" i="49"/>
  <c r="P31" i="49" s="1"/>
  <c r="N33" i="33"/>
  <c r="O33" i="33" s="1"/>
  <c r="N14" i="33"/>
  <c r="O14" i="33" s="1"/>
  <c r="D31" i="35"/>
  <c r="N31" i="35" s="1"/>
  <c r="O31" i="35" s="1"/>
  <c r="N5" i="35"/>
  <c r="O5" i="35" s="1"/>
  <c r="F33" i="36"/>
  <c r="N25" i="36"/>
  <c r="O25" i="36" s="1"/>
  <c r="N35" i="37"/>
  <c r="O35" i="37" s="1"/>
  <c r="N5" i="43"/>
  <c r="O5" i="43" s="1"/>
  <c r="H31" i="43"/>
  <c r="N5" i="41"/>
  <c r="O5" i="41" s="1"/>
  <c r="H32" i="41"/>
  <c r="N32" i="41" s="1"/>
  <c r="O32" i="41" s="1"/>
  <c r="D33" i="36"/>
  <c r="N33" i="36" s="1"/>
  <c r="O33" i="36" s="1"/>
  <c r="N5" i="36"/>
  <c r="O5" i="36" s="1"/>
  <c r="N18" i="33"/>
  <c r="O18" i="33" s="1"/>
  <c r="N15" i="37"/>
  <c r="O15" i="37" s="1"/>
  <c r="E34" i="38"/>
  <c r="N5" i="38"/>
  <c r="O5" i="38" s="1"/>
  <c r="I34" i="38"/>
  <c r="H32" i="44"/>
  <c r="N5" i="34"/>
  <c r="O5" i="34" s="1"/>
  <c r="E29" i="34"/>
  <c r="N29" i="34" s="1"/>
  <c r="O29" i="34" s="1"/>
  <c r="N25" i="34"/>
  <c r="O25" i="34" s="1"/>
  <c r="F31" i="35"/>
  <c r="N13" i="39"/>
  <c r="O13" i="39" s="1"/>
  <c r="N32" i="42"/>
  <c r="O32" i="42" s="1"/>
  <c r="N42" i="37"/>
  <c r="O42" i="37" s="1"/>
  <c r="O5" i="49"/>
  <c r="P5" i="49" s="1"/>
  <c r="H31" i="49"/>
  <c r="N25" i="33"/>
  <c r="O25" i="33" s="1"/>
  <c r="G33" i="33"/>
  <c r="H31" i="35"/>
  <c r="M34" i="39"/>
  <c r="N32" i="44"/>
  <c r="O32" i="44" s="1"/>
  <c r="N5" i="45"/>
  <c r="O5" i="45" s="1"/>
  <c r="J32" i="45"/>
  <c r="N32" i="45" s="1"/>
  <c r="O32" i="45" s="1"/>
  <c r="J33" i="46"/>
  <c r="N33" i="46" s="1"/>
  <c r="O33" i="46" s="1"/>
  <c r="E34" i="39"/>
  <c r="N34" i="39" s="1"/>
  <c r="O34" i="39" s="1"/>
  <c r="N75" i="37" l="1"/>
  <c r="O75" i="37" s="1"/>
  <c r="N34" i="38"/>
  <c r="O34" i="38" s="1"/>
</calcChain>
</file>

<file path=xl/sharedStrings.xml><?xml version="1.0" encoding="utf-8"?>
<sst xmlns="http://schemas.openxmlformats.org/spreadsheetml/2006/main" count="819" uniqueCount="135">
  <si>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</si>
  <si>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</si>
  <si>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</si>
  <si>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</si>
  <si>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</si>
  <si>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</si>
  <si>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</si>
  <si>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</si>
  <si>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</si>
  <si>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</si>
  <si>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</si>
  <si>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</si>
  <si>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</si>
  <si>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</si>
  <si>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</si>
  <si>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</si>
  <si>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</si>
  <si>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</si>
  <si>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</si>
  <si>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</si>
  <si>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</si>
  <si>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</si>
  <si>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</si>
  <si>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</si>
  <si>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</si>
  <si>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</si>
  <si>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</si>
  <si>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</si>
  <si>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</si>
  <si>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</si>
  <si>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Emergency and Disaster Relief Services</t>
  </si>
  <si>
    <t>Physical Environment</t>
  </si>
  <si>
    <t>Electric Utility Services</t>
  </si>
  <si>
    <t>Gas Utility Services</t>
  </si>
  <si>
    <t>Water Utility Services</t>
  </si>
  <si>
    <t>Garbage / Solid Waste Control Services</t>
  </si>
  <si>
    <t>Sewer / Wastewater Services</t>
  </si>
  <si>
    <t>Other Physical Environment</t>
  </si>
  <si>
    <t>Transportation</t>
  </si>
  <si>
    <t>Road and Street Facilities</t>
  </si>
  <si>
    <t>Economic Environment</t>
  </si>
  <si>
    <t>Other Economic Environment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</si>
  <si>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</si>
  <si>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</si>
  <si>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</si>
  <si>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</si>
  <si>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</si>
  <si>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Quincy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</si>
  <si>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</si>
  <si>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</si>
  <si>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</si>
  <si>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</si>
  <si>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</si>
  <si>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</si>
  <si>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Industry Development</t>
  </si>
  <si>
    <t>Housing and Urban Development</t>
  </si>
  <si>
    <t>2012 Municipal Population:</t>
  </si>
  <si>
    <t>Local Fiscal Year Ended September 30, 2008</t>
  </si>
  <si>
    <t>Non-Court Information Systems</t>
  </si>
  <si>
    <t>Detention and/or Correction</t>
  </si>
  <si>
    <t>Protective Inspections</t>
  </si>
  <si>
    <t>Ambulance and Rescue Services</t>
  </si>
  <si>
    <t>Medical Examiners</t>
  </si>
  <si>
    <t>Consumer Affairs</t>
  </si>
  <si>
    <t>Other Public Safety</t>
  </si>
  <si>
    <t>Water-Sewer Combination Services</t>
  </si>
  <si>
    <t>Conservation and Resource Management</t>
  </si>
  <si>
    <t>Flood Control / Stormwater Management</t>
  </si>
  <si>
    <t>Airports</t>
  </si>
  <si>
    <t>Water Transportation Systems</t>
  </si>
  <si>
    <t>Mass Transit Systems</t>
  </si>
  <si>
    <t>Parking Facilities</t>
  </si>
  <si>
    <t>Other Transportation Systems / Services</t>
  </si>
  <si>
    <t>Employment Opportunity and Development</t>
  </si>
  <si>
    <t>Veteran's Services</t>
  </si>
  <si>
    <t>Human Services</t>
  </si>
  <si>
    <t>Hospital Services</t>
  </si>
  <si>
    <t>Health Services</t>
  </si>
  <si>
    <t>Mental Health Services</t>
  </si>
  <si>
    <t>Public Assistance Services</t>
  </si>
  <si>
    <t>Developmental Disabilities Services</t>
  </si>
  <si>
    <t>Other Human Services</t>
  </si>
  <si>
    <t>Libraries</t>
  </si>
  <si>
    <t>Cultural Services</t>
  </si>
  <si>
    <t>Special Events</t>
  </si>
  <si>
    <t>Special Recreation Facilities</t>
  </si>
  <si>
    <t>Charter Schools</t>
  </si>
  <si>
    <t>Other Culture / Recreation</t>
  </si>
  <si>
    <t>Installment Purchase Acquisitions</t>
  </si>
  <si>
    <t>Capital Lease Acquisitions</t>
  </si>
  <si>
    <t>Payment to Refunded Bond Escrow Agent</t>
  </si>
  <si>
    <t>Intragovernmental Transfers Out from Constitutional Fee Officers</t>
  </si>
  <si>
    <t>Clerk of Court Excess Remittance</t>
  </si>
  <si>
    <t>Non-Cash Transfers Out from General Fixed Asset Account Group</t>
  </si>
  <si>
    <t>Proprietary - Other Non-Operating Disbursements</t>
  </si>
  <si>
    <t>Proprietary - Non-Operating Interest Expense</t>
  </si>
  <si>
    <t>Extraordinary Items (Loss)</t>
  </si>
  <si>
    <t>Special Items (Loss)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</si>
  <si>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</si>
  <si>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</si>
  <si>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</si>
  <si>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</si>
  <si>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</si>
  <si>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</si>
  <si>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Conservation / Resource Management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</si>
  <si>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</si>
  <si>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</si>
  <si>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</si>
  <si>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</si>
  <si>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</si>
  <si>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</si>
  <si>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</si>
  <si>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</si>
  <si>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Water / Sewer Services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</si>
  <si>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</si>
  <si>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</si>
  <si>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</si>
  <si>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</si>
  <si>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</si>
  <si>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</si>
  <si>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</si>
  <si>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</si>
  <si>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Other Transportation</t>
  </si>
  <si>
    <t>2019 Municipal Population:</t>
  </si>
  <si>
    <t>Local Fiscal Year Ended September 30, 2020</t>
  </si>
  <si>
    <t>Flood Control / Stormwater Control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</si>
  <si>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</si>
  <si>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</si>
  <si>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</si>
  <si>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</si>
  <si>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</si>
  <si>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</si>
  <si>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Inter-fund Group Transfers Out</t>
  </si>
  <si>
    <t>Local Fiscal Year Ended September 30, 2022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</si>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</sst>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8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133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129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130</v>
      </c>
      <c r="N4" s="34" t="s">
        <v>5</v>
      </c>
      <c r="O4" s="34" t="s">
        <v>131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>SUM(D6:D12)</f>
        <v>3066117</v>
      </c>
      <c r="E5" s="26">
        <f>SUM(E6:E12)</f>
        <v>0</v>
      </c>
      <c r="F5" s="26">
        <f>SUM(F6:F12)</f>
        <v>363278</v>
      </c>
      <c r="G5" s="26">
        <f>SUM(G6:G12)</f>
        <v>0</v>
      </c>
      <c r="H5" s="26">
        <f>SUM(H6:H12)</f>
        <v>0</v>
      </c>
      <c r="I5" s="26">
        <f>SUM(I6:I12)</f>
        <v>0</v>
      </c>
      <c r="J5" s="26">
        <f>SUM(J6:J12)</f>
        <v>0</v>
      </c>
      <c r="K5" s="26">
        <f>SUM(K6:K12)</f>
        <v>3468015</v>
      </c>
      <c r="L5" s="26">
        <f>SUM(L6:L12)</f>
        <v>0</v>
      </c>
      <c r="M5" s="26">
        <f>SUM(M6:M12)</f>
        <v>0</v>
      </c>
      <c r="N5" s="26">
        <f>SUM(N6:N12)</f>
        <v>0</v>
      </c>
      <c r="O5" s="27">
        <f>SUM(D5:N5)</f>
        <v>6897410</v>
      </c>
      <c r="P5" s="32">
        <f>(O5/P$36)</f>
        <v>870.55534519752621</v>
      </c>
      <c r="Q5" s="6"/>
    </row>
    <row r="6" spans="1:134">
      <c r="A6" s="12"/>
      <c r="B6" s="44">
        <v>511</v>
      </c>
      <c r="C6" s="20" t="s">
        <v>19</v>
      </c>
      <c r="D6" s="46">
        <v>363542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363542</v>
      </c>
      <c r="P6" s="47">
        <f>(O6/P$36)</f>
        <v>45.884387227060458</v>
      </c>
      <c r="Q6" s="9"/>
    </row>
    <row r="7" spans="1:134">
      <c r="A7" s="12"/>
      <c r="B7" s="44">
        <v>512</v>
      </c>
      <c r="C7" s="20" t="s">
        <v>20</v>
      </c>
      <c r="D7" s="46">
        <v>304080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0">SUM(D7:N7)</f>
        <v>304080</v>
      </c>
      <c r="P7" s="47">
        <f>(O7/P$36)</f>
        <v>38.379401741764482</v>
      </c>
      <c r="Q7" s="9"/>
    </row>
    <row r="8" spans="1:134">
      <c r="A8" s="12"/>
      <c r="B8" s="44">
        <v>513</v>
      </c>
      <c r="C8" s="20" t="s">
        <v>21</v>
      </c>
      <c r="D8" s="46">
        <v>399040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399040</v>
      </c>
      <c r="P8" s="47">
        <f>(O8/P$36)</f>
        <v>50.364760822920609</v>
      </c>
      <c r="Q8" s="9"/>
    </row>
    <row r="9" spans="1:134">
      <c r="A9" s="12"/>
      <c r="B9" s="44">
        <v>514</v>
      </c>
      <c r="C9" s="20" t="s">
        <v>22</v>
      </c>
      <c r="D9" s="46">
        <v>544892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544892</v>
      </c>
      <c r="P9" s="47">
        <f>(O9/P$36)</f>
        <v>68.773444402372832</v>
      </c>
      <c r="Q9" s="9"/>
    </row>
    <row r="10" spans="1:134">
      <c r="A10" s="12"/>
      <c r="B10" s="44">
        <v>515</v>
      </c>
      <c r="C10" s="20" t="s">
        <v>23</v>
      </c>
      <c r="D10" s="46">
        <v>364702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364702</v>
      </c>
      <c r="P10" s="47">
        <f>(O10/P$36)</f>
        <v>46.030796415499182</v>
      </c>
      <c r="Q10" s="9"/>
    </row>
    <row r="11" spans="1:134">
      <c r="A11" s="12"/>
      <c r="B11" s="44">
        <v>518</v>
      </c>
      <c r="C11" s="20" t="s">
        <v>25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1089108</v>
      </c>
      <c r="L11" s="46">
        <v>0</v>
      </c>
      <c r="M11" s="46">
        <v>0</v>
      </c>
      <c r="N11" s="46">
        <v>0</v>
      </c>
      <c r="O11" s="46">
        <f t="shared" si="0"/>
        <v>1089108</v>
      </c>
      <c r="P11" s="47">
        <f>(O11/P$36)</f>
        <v>137.46156758803482</v>
      </c>
      <c r="Q11" s="9"/>
    </row>
    <row r="12" spans="1:134">
      <c r="A12" s="12"/>
      <c r="B12" s="44">
        <v>519</v>
      </c>
      <c r="C12" s="20" t="s">
        <v>26</v>
      </c>
      <c r="D12" s="46">
        <v>1089861</v>
      </c>
      <c r="E12" s="46">
        <v>0</v>
      </c>
      <c r="F12" s="46">
        <v>363278</v>
      </c>
      <c r="G12" s="46">
        <v>0</v>
      </c>
      <c r="H12" s="46">
        <v>0</v>
      </c>
      <c r="I12" s="46">
        <v>0</v>
      </c>
      <c r="J12" s="46">
        <v>0</v>
      </c>
      <c r="K12" s="46">
        <v>2378907</v>
      </c>
      <c r="L12" s="46">
        <v>0</v>
      </c>
      <c r="M12" s="46">
        <v>0</v>
      </c>
      <c r="N12" s="46">
        <v>0</v>
      </c>
      <c r="O12" s="46">
        <f t="shared" si="0"/>
        <v>3832046</v>
      </c>
      <c r="P12" s="47">
        <f>(O12/P$36)</f>
        <v>483.66098699987378</v>
      </c>
      <c r="Q12" s="9"/>
    </row>
    <row r="13" spans="1:134" ht="15.75">
      <c r="A13" s="28" t="s">
        <v>27</v>
      </c>
      <c r="B13" s="29"/>
      <c r="C13" s="30"/>
      <c r="D13" s="31">
        <f>SUM(D14:D15)</f>
        <v>5633369</v>
      </c>
      <c r="E13" s="31">
        <f>SUM(E14:E15)</f>
        <v>0</v>
      </c>
      <c r="F13" s="31">
        <f>SUM(F14:F15)</f>
        <v>74</v>
      </c>
      <c r="G13" s="31">
        <f>SUM(G14:G15)</f>
        <v>0</v>
      </c>
      <c r="H13" s="31">
        <f>SUM(H14:H15)</f>
        <v>0</v>
      </c>
      <c r="I13" s="31">
        <f>SUM(I14:I15)</f>
        <v>0</v>
      </c>
      <c r="J13" s="31">
        <f>SUM(J14:J15)</f>
        <v>0</v>
      </c>
      <c r="K13" s="31">
        <f>SUM(K14:K15)</f>
        <v>0</v>
      </c>
      <c r="L13" s="31">
        <f>SUM(L14:L15)</f>
        <v>0</v>
      </c>
      <c r="M13" s="31">
        <f>SUM(M14:M15)</f>
        <v>0</v>
      </c>
      <c r="N13" s="31">
        <f>SUM(N14:N15)</f>
        <v>0</v>
      </c>
      <c r="O13" s="42">
        <f>SUM(D13:N13)</f>
        <v>5633443</v>
      </c>
      <c r="P13" s="43">
        <f>(O13/P$36)</f>
        <v>711.02398081534773</v>
      </c>
      <c r="Q13" s="10"/>
    </row>
    <row r="14" spans="1:134">
      <c r="A14" s="12"/>
      <c r="B14" s="44">
        <v>521</v>
      </c>
      <c r="C14" s="20" t="s">
        <v>28</v>
      </c>
      <c r="D14" s="46">
        <v>3597386</v>
      </c>
      <c r="E14" s="46">
        <v>0</v>
      </c>
      <c r="F14" s="46">
        <v>74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3597460</v>
      </c>
      <c r="P14" s="47">
        <f>(O14/P$36)</f>
        <v>454.05275779376501</v>
      </c>
      <c r="Q14" s="9"/>
    </row>
    <row r="15" spans="1:134">
      <c r="A15" s="12"/>
      <c r="B15" s="44">
        <v>522</v>
      </c>
      <c r="C15" s="20" t="s">
        <v>29</v>
      </c>
      <c r="D15" s="46">
        <v>2035983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" si="1">SUM(D15:N15)</f>
        <v>2035983</v>
      </c>
      <c r="P15" s="47">
        <f>(O15/P$36)</f>
        <v>256.97122302158272</v>
      </c>
      <c r="Q15" s="9"/>
    </row>
    <row r="16" spans="1:134" ht="15.75">
      <c r="A16" s="28" t="s">
        <v>31</v>
      </c>
      <c r="B16" s="29"/>
      <c r="C16" s="30"/>
      <c r="D16" s="31">
        <f>SUM(D17:D22)</f>
        <v>217799</v>
      </c>
      <c r="E16" s="31">
        <f>SUM(E17:E22)</f>
        <v>0</v>
      </c>
      <c r="F16" s="31">
        <f>SUM(F17:F22)</f>
        <v>0</v>
      </c>
      <c r="G16" s="31">
        <f>SUM(G17:G22)</f>
        <v>0</v>
      </c>
      <c r="H16" s="31">
        <f>SUM(H17:H22)</f>
        <v>0</v>
      </c>
      <c r="I16" s="31">
        <f>SUM(I17:I22)</f>
        <v>21336713</v>
      </c>
      <c r="J16" s="31">
        <f>SUM(J17:J22)</f>
        <v>133420</v>
      </c>
      <c r="K16" s="31">
        <f>SUM(K17:K22)</f>
        <v>0</v>
      </c>
      <c r="L16" s="31">
        <f>SUM(L17:L22)</f>
        <v>0</v>
      </c>
      <c r="M16" s="31">
        <f>SUM(M17:M22)</f>
        <v>0</v>
      </c>
      <c r="N16" s="31">
        <f>SUM(N17:N22)</f>
        <v>0</v>
      </c>
      <c r="O16" s="42">
        <f>SUM(D16:N16)</f>
        <v>21687932</v>
      </c>
      <c r="P16" s="43">
        <f>(O16/P$36)</f>
        <v>2737.338381926038</v>
      </c>
      <c r="Q16" s="10"/>
    </row>
    <row r="17" spans="1:17">
      <c r="A17" s="12"/>
      <c r="B17" s="44">
        <v>531</v>
      </c>
      <c r="C17" s="20" t="s">
        <v>32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14907263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14907263</v>
      </c>
      <c r="P17" s="47">
        <f>(O17/P$36)</f>
        <v>1881.5174807522403</v>
      </c>
      <c r="Q17" s="9"/>
    </row>
    <row r="18" spans="1:17">
      <c r="A18" s="12"/>
      <c r="B18" s="44">
        <v>532</v>
      </c>
      <c r="C18" s="20" t="s">
        <v>33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1622536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>SUM(D18:N18)</f>
        <v>1622536</v>
      </c>
      <c r="P18" s="47">
        <f>(O18/P$36)</f>
        <v>204.7880853212167</v>
      </c>
      <c r="Q18" s="9"/>
    </row>
    <row r="19" spans="1:17">
      <c r="A19" s="12"/>
      <c r="B19" s="44">
        <v>533</v>
      </c>
      <c r="C19" s="20" t="s">
        <v>34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1433292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9" si="2">SUM(D19:N19)</f>
        <v>1433292</v>
      </c>
      <c r="P19" s="47">
        <f>(O19/P$36)</f>
        <v>180.9026883756153</v>
      </c>
      <c r="Q19" s="9"/>
    </row>
    <row r="20" spans="1:17">
      <c r="A20" s="12"/>
      <c r="B20" s="44">
        <v>534</v>
      </c>
      <c r="C20" s="20" t="s">
        <v>35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1413733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2"/>
        <v>1413733</v>
      </c>
      <c r="P20" s="47">
        <f>(O20/P$36)</f>
        <v>178.43405275779378</v>
      </c>
      <c r="Q20" s="9"/>
    </row>
    <row r="21" spans="1:17">
      <c r="A21" s="12"/>
      <c r="B21" s="44">
        <v>535</v>
      </c>
      <c r="C21" s="20" t="s">
        <v>36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1859510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2"/>
        <v>1859510</v>
      </c>
      <c r="P21" s="47">
        <f>(O21/P$36)</f>
        <v>234.69771551180108</v>
      </c>
      <c r="Q21" s="9"/>
    </row>
    <row r="22" spans="1:17">
      <c r="A22" s="12"/>
      <c r="B22" s="44">
        <v>539</v>
      </c>
      <c r="C22" s="20" t="s">
        <v>37</v>
      </c>
      <c r="D22" s="46">
        <v>217799</v>
      </c>
      <c r="E22" s="46">
        <v>0</v>
      </c>
      <c r="F22" s="46">
        <v>0</v>
      </c>
      <c r="G22" s="46">
        <v>0</v>
      </c>
      <c r="H22" s="46">
        <v>0</v>
      </c>
      <c r="I22" s="46">
        <v>100379</v>
      </c>
      <c r="J22" s="46">
        <v>133420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2"/>
        <v>451598</v>
      </c>
      <c r="P22" s="47">
        <f>(O22/P$36)</f>
        <v>56.998359207370946</v>
      </c>
      <c r="Q22" s="9"/>
    </row>
    <row r="23" spans="1:17" ht="15.75">
      <c r="A23" s="28" t="s">
        <v>38</v>
      </c>
      <c r="B23" s="29"/>
      <c r="C23" s="30"/>
      <c r="D23" s="31">
        <f>SUM(D24:D25)</f>
        <v>1600480</v>
      </c>
      <c r="E23" s="31">
        <f>SUM(E24:E25)</f>
        <v>0</v>
      </c>
      <c r="F23" s="31">
        <f>SUM(F24:F25)</f>
        <v>0</v>
      </c>
      <c r="G23" s="31">
        <f>SUM(G24:G25)</f>
        <v>0</v>
      </c>
      <c r="H23" s="31">
        <f>SUM(H24:H25)</f>
        <v>0</v>
      </c>
      <c r="I23" s="31">
        <f>SUM(I24:I25)</f>
        <v>0</v>
      </c>
      <c r="J23" s="31">
        <f>SUM(J24:J25)</f>
        <v>0</v>
      </c>
      <c r="K23" s="31">
        <f>SUM(K24:K25)</f>
        <v>0</v>
      </c>
      <c r="L23" s="31">
        <f>SUM(L24:L25)</f>
        <v>0</v>
      </c>
      <c r="M23" s="31">
        <f>SUM(M24:M25)</f>
        <v>0</v>
      </c>
      <c r="N23" s="31">
        <f>SUM(N24:N25)</f>
        <v>0</v>
      </c>
      <c r="O23" s="31">
        <f t="shared" si="2"/>
        <v>1600480</v>
      </c>
      <c r="P23" s="43">
        <f>(O23/P$36)</f>
        <v>202.00429130379908</v>
      </c>
      <c r="Q23" s="10"/>
    </row>
    <row r="24" spans="1:17">
      <c r="A24" s="12"/>
      <c r="B24" s="44">
        <v>541</v>
      </c>
      <c r="C24" s="20" t="s">
        <v>39</v>
      </c>
      <c r="D24" s="46">
        <v>1450263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2"/>
        <v>1450263</v>
      </c>
      <c r="P24" s="47">
        <f>(O24/P$36)</f>
        <v>183.04468004543733</v>
      </c>
      <c r="Q24" s="9"/>
    </row>
    <row r="25" spans="1:17">
      <c r="A25" s="12"/>
      <c r="B25" s="44">
        <v>542</v>
      </c>
      <c r="C25" s="20" t="s">
        <v>68</v>
      </c>
      <c r="D25" s="46">
        <v>150217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2"/>
        <v>150217</v>
      </c>
      <c r="P25" s="47">
        <f>(O25/P$36)</f>
        <v>18.959611258361733</v>
      </c>
      <c r="Q25" s="9"/>
    </row>
    <row r="26" spans="1:17" ht="15.75">
      <c r="A26" s="28" t="s">
        <v>40</v>
      </c>
      <c r="B26" s="29"/>
      <c r="C26" s="30"/>
      <c r="D26" s="31">
        <f>SUM(D27:D27)</f>
        <v>207164</v>
      </c>
      <c r="E26" s="31">
        <f>SUM(E27:E27)</f>
        <v>371807</v>
      </c>
      <c r="F26" s="31">
        <f>SUM(F27:F27)</f>
        <v>0</v>
      </c>
      <c r="G26" s="31">
        <f>SUM(G27:G27)</f>
        <v>0</v>
      </c>
      <c r="H26" s="31">
        <f>SUM(H27:H27)</f>
        <v>0</v>
      </c>
      <c r="I26" s="31">
        <f>SUM(I27:I27)</f>
        <v>0</v>
      </c>
      <c r="J26" s="31">
        <f>SUM(J27:J27)</f>
        <v>0</v>
      </c>
      <c r="K26" s="31">
        <f>SUM(K27:K27)</f>
        <v>0</v>
      </c>
      <c r="L26" s="31">
        <f>SUM(L27:L27)</f>
        <v>0</v>
      </c>
      <c r="M26" s="31">
        <f>SUM(M27:M27)</f>
        <v>0</v>
      </c>
      <c r="N26" s="31">
        <f>SUM(N27:N27)</f>
        <v>0</v>
      </c>
      <c r="O26" s="31">
        <f t="shared" si="2"/>
        <v>578971</v>
      </c>
      <c r="P26" s="43">
        <f>(O26/P$36)</f>
        <v>73.074719172030797</v>
      </c>
      <c r="Q26" s="10"/>
    </row>
    <row r="27" spans="1:17">
      <c r="A27" s="13"/>
      <c r="B27" s="45">
        <v>552</v>
      </c>
      <c r="C27" s="21" t="s">
        <v>54</v>
      </c>
      <c r="D27" s="46">
        <v>207164</v>
      </c>
      <c r="E27" s="46">
        <v>371807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2"/>
        <v>578971</v>
      </c>
      <c r="P27" s="47">
        <f>(O27/P$36)</f>
        <v>73.074719172030797</v>
      </c>
      <c r="Q27" s="9"/>
    </row>
    <row r="28" spans="1:17" ht="15.75">
      <c r="A28" s="28" t="s">
        <v>42</v>
      </c>
      <c r="B28" s="29"/>
      <c r="C28" s="30"/>
      <c r="D28" s="31">
        <f>SUM(D29:D29)</f>
        <v>671271</v>
      </c>
      <c r="E28" s="31">
        <f>SUM(E29:E29)</f>
        <v>0</v>
      </c>
      <c r="F28" s="31">
        <f>SUM(F29:F29)</f>
        <v>0</v>
      </c>
      <c r="G28" s="31">
        <f>SUM(G29:G29)</f>
        <v>0</v>
      </c>
      <c r="H28" s="31">
        <f>SUM(H29:H29)</f>
        <v>0</v>
      </c>
      <c r="I28" s="31">
        <f>SUM(I29:I29)</f>
        <v>0</v>
      </c>
      <c r="J28" s="31">
        <f>SUM(J29:J29)</f>
        <v>0</v>
      </c>
      <c r="K28" s="31">
        <f>SUM(K29:K29)</f>
        <v>0</v>
      </c>
      <c r="L28" s="31">
        <f>SUM(L29:L29)</f>
        <v>0</v>
      </c>
      <c r="M28" s="31">
        <f>SUM(M29:M29)</f>
        <v>0</v>
      </c>
      <c r="N28" s="31">
        <f>SUM(N29:N29)</f>
        <v>0</v>
      </c>
      <c r="O28" s="31">
        <f>SUM(D28:N28)</f>
        <v>671271</v>
      </c>
      <c r="P28" s="43">
        <f>(O28/P$36)</f>
        <v>84.724346838318823</v>
      </c>
      <c r="Q28" s="9"/>
    </row>
    <row r="29" spans="1:17">
      <c r="A29" s="12"/>
      <c r="B29" s="44">
        <v>572</v>
      </c>
      <c r="C29" s="20" t="s">
        <v>43</v>
      </c>
      <c r="D29" s="46">
        <v>671271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2"/>
        <v>671271</v>
      </c>
      <c r="P29" s="47">
        <f>(O29/P$36)</f>
        <v>84.724346838318823</v>
      </c>
      <c r="Q29" s="9"/>
    </row>
    <row r="30" spans="1:17" ht="15.75">
      <c r="A30" s="28" t="s">
        <v>45</v>
      </c>
      <c r="B30" s="29"/>
      <c r="C30" s="30"/>
      <c r="D30" s="31">
        <f>SUM(D31:D33)</f>
        <v>41392</v>
      </c>
      <c r="E30" s="31">
        <f>SUM(E31:E33)</f>
        <v>0</v>
      </c>
      <c r="F30" s="31">
        <f>SUM(F31:F33)</f>
        <v>360000</v>
      </c>
      <c r="G30" s="31">
        <f>SUM(G31:G33)</f>
        <v>0</v>
      </c>
      <c r="H30" s="31">
        <f>SUM(H31:H33)</f>
        <v>0</v>
      </c>
      <c r="I30" s="31">
        <f>SUM(I31:I33)</f>
        <v>6453585</v>
      </c>
      <c r="J30" s="31">
        <f>SUM(J31:J33)</f>
        <v>0</v>
      </c>
      <c r="K30" s="31">
        <f>SUM(K31:K33)</f>
        <v>0</v>
      </c>
      <c r="L30" s="31">
        <f>SUM(L31:L33)</f>
        <v>0</v>
      </c>
      <c r="M30" s="31">
        <f>SUM(M31:M33)</f>
        <v>0</v>
      </c>
      <c r="N30" s="31">
        <f>SUM(N31:N33)</f>
        <v>0</v>
      </c>
      <c r="O30" s="31">
        <f>SUM(D30:N30)</f>
        <v>6854977</v>
      </c>
      <c r="P30" s="43">
        <f>(O30/P$36)</f>
        <v>865.19967184147424</v>
      </c>
      <c r="Q30" s="9"/>
    </row>
    <row r="31" spans="1:17">
      <c r="A31" s="12"/>
      <c r="B31" s="44">
        <v>581</v>
      </c>
      <c r="C31" s="20" t="s">
        <v>132</v>
      </c>
      <c r="D31" s="46">
        <v>41392</v>
      </c>
      <c r="E31" s="46">
        <v>0</v>
      </c>
      <c r="F31" s="46">
        <v>360000</v>
      </c>
      <c r="G31" s="46">
        <v>0</v>
      </c>
      <c r="H31" s="46">
        <v>0</v>
      </c>
      <c r="I31" s="46">
        <v>6122184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6523576</v>
      </c>
      <c r="P31" s="47">
        <f>(O31/P$36)</f>
        <v>823.37195506752494</v>
      </c>
      <c r="Q31" s="9"/>
    </row>
    <row r="32" spans="1:17">
      <c r="A32" s="12"/>
      <c r="B32" s="44">
        <v>590</v>
      </c>
      <c r="C32" s="20" t="s">
        <v>94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92728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33" si="3">SUM(D32:N32)</f>
        <v>92728</v>
      </c>
      <c r="P32" s="47">
        <f>(O32/P$36)</f>
        <v>11.703647608229206</v>
      </c>
      <c r="Q32" s="9"/>
    </row>
    <row r="33" spans="1:120" ht="15.75" thickBot="1">
      <c r="A33" s="12"/>
      <c r="B33" s="44">
        <v>591</v>
      </c>
      <c r="C33" s="20" t="s">
        <v>95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238673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3"/>
        <v>238673</v>
      </c>
      <c r="P33" s="47">
        <f>(O33/P$36)</f>
        <v>30.124069165720055</v>
      </c>
      <c r="Q33" s="9"/>
    </row>
    <row r="34" spans="1:120" ht="16.5" thickBot="1">
      <c r="A34" s="14" t="s">
        <v>10</v>
      </c>
      <c r="B34" s="23"/>
      <c r="C34" s="22"/>
      <c r="D34" s="15">
        <f>SUM(D5,D13,D16,D23,D26,D28,D30)</f>
        <v>11437592</v>
      </c>
      <c r="E34" s="15">
        <f t="shared" ref="E34:N34" si="4">SUM(E5,E13,E16,E23,E26,E28,E30)</f>
        <v>371807</v>
      </c>
      <c r="F34" s="15">
        <f t="shared" si="4"/>
        <v>723352</v>
      </c>
      <c r="G34" s="15">
        <f t="shared" si="4"/>
        <v>0</v>
      </c>
      <c r="H34" s="15">
        <f t="shared" si="4"/>
        <v>0</v>
      </c>
      <c r="I34" s="15">
        <f t="shared" si="4"/>
        <v>27790298</v>
      </c>
      <c r="J34" s="15">
        <f t="shared" si="4"/>
        <v>133420</v>
      </c>
      <c r="K34" s="15">
        <f t="shared" si="4"/>
        <v>3468015</v>
      </c>
      <c r="L34" s="15">
        <f t="shared" si="4"/>
        <v>0</v>
      </c>
      <c r="M34" s="15">
        <f t="shared" si="4"/>
        <v>0</v>
      </c>
      <c r="N34" s="15">
        <f t="shared" si="4"/>
        <v>0</v>
      </c>
      <c r="O34" s="15">
        <f>SUM(D34:N34)</f>
        <v>43924484</v>
      </c>
      <c r="P34" s="37">
        <f>(O34/P$36)</f>
        <v>5543.9207370945351</v>
      </c>
      <c r="Q34" s="6"/>
      <c r="R34" s="2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</row>
    <row r="35" spans="1:120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9"/>
    </row>
    <row r="36" spans="1:120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40"/>
      <c r="M36" s="93" t="s">
        <v>134</v>
      </c>
      <c r="N36" s="93"/>
      <c r="O36" s="93"/>
      <c r="P36" s="41">
        <v>7923</v>
      </c>
    </row>
    <row r="37" spans="1:120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6"/>
    </row>
    <row r="38" spans="1:120" ht="15.75" customHeight="1" thickBot="1">
      <c r="A38" s="97" t="s">
        <v>50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9"/>
    </row>
  </sheetData>
  <mergeCells count="10">
    <mergeCell ref="M36:O36"/>
    <mergeCell ref="A37:P37"/>
    <mergeCell ref="A38:P3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99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2989113</v>
      </c>
      <c r="E5" s="26">
        <f t="shared" si="0"/>
        <v>0</v>
      </c>
      <c r="F5" s="26">
        <f t="shared" si="0"/>
        <v>5168295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1683643</v>
      </c>
      <c r="L5" s="26">
        <f t="shared" si="0"/>
        <v>0</v>
      </c>
      <c r="M5" s="26">
        <f t="shared" si="0"/>
        <v>0</v>
      </c>
      <c r="N5" s="27">
        <f>SUM(D5:M5)</f>
        <v>9841051</v>
      </c>
      <c r="O5" s="32">
        <f t="shared" ref="O5:O34" si="1">(N5/O$36)</f>
        <v>1242.5569444444445</v>
      </c>
      <c r="P5" s="6"/>
    </row>
    <row r="6" spans="1:133">
      <c r="A6" s="12"/>
      <c r="B6" s="44">
        <v>511</v>
      </c>
      <c r="C6" s="20" t="s">
        <v>19</v>
      </c>
      <c r="D6" s="46">
        <v>126699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126699</v>
      </c>
      <c r="O6" s="47">
        <f t="shared" si="1"/>
        <v>15.997348484848485</v>
      </c>
      <c r="P6" s="9"/>
    </row>
    <row r="7" spans="1:133">
      <c r="A7" s="12"/>
      <c r="B7" s="44">
        <v>512</v>
      </c>
      <c r="C7" s="20" t="s">
        <v>20</v>
      </c>
      <c r="D7" s="46">
        <v>275573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275573</v>
      </c>
      <c r="O7" s="47">
        <f t="shared" si="1"/>
        <v>34.794570707070704</v>
      </c>
      <c r="P7" s="9"/>
    </row>
    <row r="8" spans="1:133">
      <c r="A8" s="12"/>
      <c r="B8" s="44">
        <v>513</v>
      </c>
      <c r="C8" s="20" t="s">
        <v>21</v>
      </c>
      <c r="D8" s="46">
        <v>272285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90557</v>
      </c>
      <c r="L8" s="46">
        <v>0</v>
      </c>
      <c r="M8" s="46">
        <v>0</v>
      </c>
      <c r="N8" s="46">
        <f t="shared" si="2"/>
        <v>362842</v>
      </c>
      <c r="O8" s="47">
        <f t="shared" si="1"/>
        <v>45.813383838383835</v>
      </c>
      <c r="P8" s="9"/>
    </row>
    <row r="9" spans="1:133">
      <c r="A9" s="12"/>
      <c r="B9" s="44">
        <v>514</v>
      </c>
      <c r="C9" s="20" t="s">
        <v>22</v>
      </c>
      <c r="D9" s="46">
        <v>143869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143869</v>
      </c>
      <c r="O9" s="47">
        <f t="shared" si="1"/>
        <v>18.165277777777778</v>
      </c>
      <c r="P9" s="9"/>
    </row>
    <row r="10" spans="1:133">
      <c r="A10" s="12"/>
      <c r="B10" s="44">
        <v>515</v>
      </c>
      <c r="C10" s="20" t="s">
        <v>23</v>
      </c>
      <c r="D10" s="46">
        <v>230950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230950</v>
      </c>
      <c r="O10" s="47">
        <f t="shared" si="1"/>
        <v>29.160353535353536</v>
      </c>
      <c r="P10" s="9"/>
    </row>
    <row r="11" spans="1:133">
      <c r="A11" s="12"/>
      <c r="B11" s="44">
        <v>518</v>
      </c>
      <c r="C11" s="20" t="s">
        <v>25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1593086</v>
      </c>
      <c r="L11" s="46">
        <v>0</v>
      </c>
      <c r="M11" s="46">
        <v>0</v>
      </c>
      <c r="N11" s="46">
        <f t="shared" si="2"/>
        <v>1593086</v>
      </c>
      <c r="O11" s="47">
        <f t="shared" si="1"/>
        <v>201.14722222222221</v>
      </c>
      <c r="P11" s="9"/>
    </row>
    <row r="12" spans="1:133">
      <c r="A12" s="12"/>
      <c r="B12" s="44">
        <v>519</v>
      </c>
      <c r="C12" s="20" t="s">
        <v>26</v>
      </c>
      <c r="D12" s="46">
        <v>1939737</v>
      </c>
      <c r="E12" s="46">
        <v>0</v>
      </c>
      <c r="F12" s="46">
        <v>5168295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7108032</v>
      </c>
      <c r="O12" s="47">
        <f t="shared" si="1"/>
        <v>897.4787878787879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SUM(D14:D15)</f>
        <v>3407794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4" si="4">SUM(D13:M13)</f>
        <v>3407794</v>
      </c>
      <c r="O13" s="43">
        <f t="shared" si="1"/>
        <v>430.2770202020202</v>
      </c>
      <c r="P13" s="10"/>
    </row>
    <row r="14" spans="1:133">
      <c r="A14" s="12"/>
      <c r="B14" s="44">
        <v>521</v>
      </c>
      <c r="C14" s="20" t="s">
        <v>28</v>
      </c>
      <c r="D14" s="46">
        <v>2173073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2173073</v>
      </c>
      <c r="O14" s="47">
        <f t="shared" si="1"/>
        <v>274.37790404040402</v>
      </c>
      <c r="P14" s="9"/>
    </row>
    <row r="15" spans="1:133">
      <c r="A15" s="12"/>
      <c r="B15" s="44">
        <v>522</v>
      </c>
      <c r="C15" s="20" t="s">
        <v>29</v>
      </c>
      <c r="D15" s="46">
        <v>1234721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1234721</v>
      </c>
      <c r="O15" s="47">
        <f t="shared" si="1"/>
        <v>155.89911616161615</v>
      </c>
      <c r="P15" s="9"/>
    </row>
    <row r="16" spans="1:133" ht="15.75">
      <c r="A16" s="28" t="s">
        <v>31</v>
      </c>
      <c r="B16" s="29"/>
      <c r="C16" s="30"/>
      <c r="D16" s="31">
        <f t="shared" ref="D16:M16" si="5">SUM(D17:D23)</f>
        <v>106260</v>
      </c>
      <c r="E16" s="31">
        <f t="shared" si="5"/>
        <v>0</v>
      </c>
      <c r="F16" s="31">
        <f t="shared" si="5"/>
        <v>0</v>
      </c>
      <c r="G16" s="31">
        <f t="shared" si="5"/>
        <v>406677</v>
      </c>
      <c r="H16" s="31">
        <f t="shared" si="5"/>
        <v>0</v>
      </c>
      <c r="I16" s="31">
        <f t="shared" si="5"/>
        <v>17677560</v>
      </c>
      <c r="J16" s="31">
        <f t="shared" si="5"/>
        <v>338355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18528852</v>
      </c>
      <c r="O16" s="43">
        <f t="shared" si="1"/>
        <v>2339.5015151515154</v>
      </c>
      <c r="P16" s="10"/>
    </row>
    <row r="17" spans="1:16">
      <c r="A17" s="12"/>
      <c r="B17" s="44">
        <v>531</v>
      </c>
      <c r="C17" s="20" t="s">
        <v>32</v>
      </c>
      <c r="D17" s="46">
        <v>0</v>
      </c>
      <c r="E17" s="46">
        <v>0</v>
      </c>
      <c r="F17" s="46">
        <v>0</v>
      </c>
      <c r="G17" s="46">
        <v>406677</v>
      </c>
      <c r="H17" s="46">
        <v>0</v>
      </c>
      <c r="I17" s="46">
        <v>10821386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11228063</v>
      </c>
      <c r="O17" s="47">
        <f t="shared" si="1"/>
        <v>1417.6847222222223</v>
      </c>
      <c r="P17" s="9"/>
    </row>
    <row r="18" spans="1:16">
      <c r="A18" s="12"/>
      <c r="B18" s="44">
        <v>532</v>
      </c>
      <c r="C18" s="20" t="s">
        <v>33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1316436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1316436</v>
      </c>
      <c r="O18" s="47">
        <f t="shared" si="1"/>
        <v>166.21666666666667</v>
      </c>
      <c r="P18" s="9"/>
    </row>
    <row r="19" spans="1:16">
      <c r="A19" s="12"/>
      <c r="B19" s="44">
        <v>533</v>
      </c>
      <c r="C19" s="20" t="s">
        <v>34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1747213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1747213</v>
      </c>
      <c r="O19" s="47">
        <f t="shared" si="1"/>
        <v>220.60770202020203</v>
      </c>
      <c r="P19" s="9"/>
    </row>
    <row r="20" spans="1:16">
      <c r="A20" s="12"/>
      <c r="B20" s="44">
        <v>534</v>
      </c>
      <c r="C20" s="20" t="s">
        <v>35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1226507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1226507</v>
      </c>
      <c r="O20" s="47">
        <f t="shared" si="1"/>
        <v>154.86199494949494</v>
      </c>
      <c r="P20" s="9"/>
    </row>
    <row r="21" spans="1:16">
      <c r="A21" s="12"/>
      <c r="B21" s="44">
        <v>535</v>
      </c>
      <c r="C21" s="20" t="s">
        <v>36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1704504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1704504</v>
      </c>
      <c r="O21" s="47">
        <f t="shared" si="1"/>
        <v>215.21515151515152</v>
      </c>
      <c r="P21" s="9"/>
    </row>
    <row r="22" spans="1:16">
      <c r="A22" s="12"/>
      <c r="B22" s="44">
        <v>537</v>
      </c>
      <c r="C22" s="20" t="s">
        <v>66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258327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258327</v>
      </c>
      <c r="O22" s="47">
        <f t="shared" si="1"/>
        <v>32.617045454545455</v>
      </c>
      <c r="P22" s="9"/>
    </row>
    <row r="23" spans="1:16">
      <c r="A23" s="12"/>
      <c r="B23" s="44">
        <v>539</v>
      </c>
      <c r="C23" s="20" t="s">
        <v>37</v>
      </c>
      <c r="D23" s="46">
        <v>106260</v>
      </c>
      <c r="E23" s="46">
        <v>0</v>
      </c>
      <c r="F23" s="46">
        <v>0</v>
      </c>
      <c r="G23" s="46">
        <v>0</v>
      </c>
      <c r="H23" s="46">
        <v>0</v>
      </c>
      <c r="I23" s="46">
        <v>603187</v>
      </c>
      <c r="J23" s="46">
        <v>338355</v>
      </c>
      <c r="K23" s="46">
        <v>0</v>
      </c>
      <c r="L23" s="46">
        <v>0</v>
      </c>
      <c r="M23" s="46">
        <v>0</v>
      </c>
      <c r="N23" s="46">
        <f t="shared" si="4"/>
        <v>1047802</v>
      </c>
      <c r="O23" s="47">
        <f t="shared" si="1"/>
        <v>132.29823232323233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SUM(D25:D26)</f>
        <v>978206</v>
      </c>
      <c r="E24" s="31">
        <f t="shared" si="6"/>
        <v>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978206</v>
      </c>
      <c r="O24" s="43">
        <f t="shared" si="1"/>
        <v>123.51085858585859</v>
      </c>
      <c r="P24" s="10"/>
    </row>
    <row r="25" spans="1:16">
      <c r="A25" s="12"/>
      <c r="B25" s="44">
        <v>541</v>
      </c>
      <c r="C25" s="20" t="s">
        <v>39</v>
      </c>
      <c r="D25" s="46">
        <v>962953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962953</v>
      </c>
      <c r="O25" s="47">
        <f t="shared" si="1"/>
        <v>121.58497474747475</v>
      </c>
      <c r="P25" s="9"/>
    </row>
    <row r="26" spans="1:16">
      <c r="A26" s="12"/>
      <c r="B26" s="44">
        <v>542</v>
      </c>
      <c r="C26" s="20" t="s">
        <v>68</v>
      </c>
      <c r="D26" s="46">
        <v>15253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15253</v>
      </c>
      <c r="O26" s="47">
        <f t="shared" si="1"/>
        <v>1.9258838383838384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SUM(D28:D28)</f>
        <v>0</v>
      </c>
      <c r="E27" s="31">
        <f t="shared" si="7"/>
        <v>308919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4"/>
        <v>308919</v>
      </c>
      <c r="O27" s="43">
        <f t="shared" si="1"/>
        <v>39.004924242424245</v>
      </c>
      <c r="P27" s="10"/>
    </row>
    <row r="28" spans="1:16">
      <c r="A28" s="13"/>
      <c r="B28" s="45">
        <v>552</v>
      </c>
      <c r="C28" s="21" t="s">
        <v>54</v>
      </c>
      <c r="D28" s="46">
        <v>0</v>
      </c>
      <c r="E28" s="46">
        <v>308919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308919</v>
      </c>
      <c r="O28" s="47">
        <f t="shared" si="1"/>
        <v>39.004924242424245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SUM(D30:D30)</f>
        <v>455051</v>
      </c>
      <c r="E29" s="31">
        <f t="shared" si="8"/>
        <v>0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4"/>
        <v>455051</v>
      </c>
      <c r="O29" s="43">
        <f t="shared" si="1"/>
        <v>57.455934343434343</v>
      </c>
      <c r="P29" s="9"/>
    </row>
    <row r="30" spans="1:16">
      <c r="A30" s="12"/>
      <c r="B30" s="44">
        <v>572</v>
      </c>
      <c r="C30" s="20" t="s">
        <v>43</v>
      </c>
      <c r="D30" s="46">
        <v>455051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455051</v>
      </c>
      <c r="O30" s="47">
        <f t="shared" si="1"/>
        <v>57.455934343434343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SUM(D32:D33)</f>
        <v>5087821</v>
      </c>
      <c r="E31" s="31">
        <f t="shared" si="9"/>
        <v>18796</v>
      </c>
      <c r="F31" s="31">
        <f t="shared" si="9"/>
        <v>275267</v>
      </c>
      <c r="G31" s="31">
        <f t="shared" si="9"/>
        <v>38632</v>
      </c>
      <c r="H31" s="31">
        <f t="shared" si="9"/>
        <v>0</v>
      </c>
      <c r="I31" s="31">
        <f t="shared" si="9"/>
        <v>11145080</v>
      </c>
      <c r="J31" s="31">
        <f t="shared" si="9"/>
        <v>296037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4"/>
        <v>16861633</v>
      </c>
      <c r="O31" s="43">
        <f t="shared" si="1"/>
        <v>2128.9940656565655</v>
      </c>
      <c r="P31" s="9"/>
    </row>
    <row r="32" spans="1:16">
      <c r="A32" s="12"/>
      <c r="B32" s="44">
        <v>581</v>
      </c>
      <c r="C32" s="20" t="s">
        <v>44</v>
      </c>
      <c r="D32" s="46">
        <v>5087821</v>
      </c>
      <c r="E32" s="46">
        <v>0</v>
      </c>
      <c r="F32" s="46">
        <v>275267</v>
      </c>
      <c r="G32" s="46">
        <v>38632</v>
      </c>
      <c r="H32" s="46">
        <v>0</v>
      </c>
      <c r="I32" s="46">
        <v>11145080</v>
      </c>
      <c r="J32" s="46">
        <v>296037</v>
      </c>
      <c r="K32" s="46">
        <v>0</v>
      </c>
      <c r="L32" s="46">
        <v>0</v>
      </c>
      <c r="M32" s="46">
        <v>0</v>
      </c>
      <c r="N32" s="46">
        <f t="shared" si="4"/>
        <v>16842837</v>
      </c>
      <c r="O32" s="47">
        <f t="shared" si="1"/>
        <v>2126.6208333333334</v>
      </c>
      <c r="P32" s="9"/>
    </row>
    <row r="33" spans="1:119" ht="15.75" thickBot="1">
      <c r="A33" s="12"/>
      <c r="B33" s="44">
        <v>590</v>
      </c>
      <c r="C33" s="20" t="s">
        <v>94</v>
      </c>
      <c r="D33" s="46">
        <v>0</v>
      </c>
      <c r="E33" s="46">
        <v>18796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18796</v>
      </c>
      <c r="O33" s="47">
        <f t="shared" si="1"/>
        <v>2.3732323232323234</v>
      </c>
      <c r="P33" s="9"/>
    </row>
    <row r="34" spans="1:119" ht="16.5" thickBot="1">
      <c r="A34" s="14" t="s">
        <v>10</v>
      </c>
      <c r="B34" s="23"/>
      <c r="C34" s="22"/>
      <c r="D34" s="15">
        <f>SUM(D5,D13,D16,D24,D27,D29,D31)</f>
        <v>13024245</v>
      </c>
      <c r="E34" s="15">
        <f t="shared" ref="E34:M34" si="10">SUM(E5,E13,E16,E24,E27,E29,E31)</f>
        <v>327715</v>
      </c>
      <c r="F34" s="15">
        <f t="shared" si="10"/>
        <v>5443562</v>
      </c>
      <c r="G34" s="15">
        <f t="shared" si="10"/>
        <v>445309</v>
      </c>
      <c r="H34" s="15">
        <f t="shared" si="10"/>
        <v>0</v>
      </c>
      <c r="I34" s="15">
        <f t="shared" si="10"/>
        <v>28822640</v>
      </c>
      <c r="J34" s="15">
        <f t="shared" si="10"/>
        <v>634392</v>
      </c>
      <c r="K34" s="15">
        <f t="shared" si="10"/>
        <v>1683643</v>
      </c>
      <c r="L34" s="15">
        <f t="shared" si="10"/>
        <v>0</v>
      </c>
      <c r="M34" s="15">
        <f t="shared" si="10"/>
        <v>0</v>
      </c>
      <c r="N34" s="15">
        <f t="shared" si="4"/>
        <v>50381506</v>
      </c>
      <c r="O34" s="37">
        <f t="shared" si="1"/>
        <v>6361.3012626262625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93" t="s">
        <v>100</v>
      </c>
      <c r="M36" s="93"/>
      <c r="N36" s="93"/>
      <c r="O36" s="41">
        <v>7920</v>
      </c>
    </row>
    <row r="37" spans="1:119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</row>
    <row r="38" spans="1:119" ht="15.75" customHeight="1" thickBot="1">
      <c r="A38" s="97" t="s">
        <v>50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9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2923120</v>
      </c>
      <c r="E5" s="26">
        <f t="shared" si="0"/>
        <v>0</v>
      </c>
      <c r="F5" s="26">
        <f t="shared" si="0"/>
        <v>461481</v>
      </c>
      <c r="G5" s="26">
        <f t="shared" si="0"/>
        <v>719808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945695</v>
      </c>
      <c r="L5" s="26">
        <f t="shared" si="0"/>
        <v>0</v>
      </c>
      <c r="M5" s="26">
        <f t="shared" si="0"/>
        <v>0</v>
      </c>
      <c r="N5" s="27">
        <f>SUM(D5:M5)</f>
        <v>5050104</v>
      </c>
      <c r="O5" s="32">
        <f t="shared" ref="O5:O33" si="1">(N5/O$35)</f>
        <v>642.58862450693471</v>
      </c>
      <c r="P5" s="6"/>
    </row>
    <row r="6" spans="1:133">
      <c r="A6" s="12"/>
      <c r="B6" s="44">
        <v>511</v>
      </c>
      <c r="C6" s="20" t="s">
        <v>19</v>
      </c>
      <c r="D6" s="46">
        <v>153718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153718</v>
      </c>
      <c r="O6" s="47">
        <f t="shared" si="1"/>
        <v>19.559485939686983</v>
      </c>
      <c r="P6" s="9"/>
    </row>
    <row r="7" spans="1:133">
      <c r="A7" s="12"/>
      <c r="B7" s="44">
        <v>512</v>
      </c>
      <c r="C7" s="20" t="s">
        <v>20</v>
      </c>
      <c r="D7" s="46">
        <v>312715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312715</v>
      </c>
      <c r="O7" s="47">
        <f t="shared" si="1"/>
        <v>39.790685837892859</v>
      </c>
      <c r="P7" s="9"/>
    </row>
    <row r="8" spans="1:133">
      <c r="A8" s="12"/>
      <c r="B8" s="44">
        <v>513</v>
      </c>
      <c r="C8" s="20" t="s">
        <v>21</v>
      </c>
      <c r="D8" s="46">
        <v>289144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289144</v>
      </c>
      <c r="O8" s="47">
        <f t="shared" si="1"/>
        <v>36.791449293803282</v>
      </c>
      <c r="P8" s="9"/>
    </row>
    <row r="9" spans="1:133">
      <c r="A9" s="12"/>
      <c r="B9" s="44">
        <v>514</v>
      </c>
      <c r="C9" s="20" t="s">
        <v>22</v>
      </c>
      <c r="D9" s="46">
        <v>123290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123290</v>
      </c>
      <c r="O9" s="47">
        <f t="shared" si="1"/>
        <v>15.687746532637741</v>
      </c>
      <c r="P9" s="9"/>
    </row>
    <row r="10" spans="1:133">
      <c r="A10" s="12"/>
      <c r="B10" s="44">
        <v>515</v>
      </c>
      <c r="C10" s="20" t="s">
        <v>23</v>
      </c>
      <c r="D10" s="46">
        <v>201721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201721</v>
      </c>
      <c r="O10" s="47">
        <f t="shared" si="1"/>
        <v>25.667514951011579</v>
      </c>
      <c r="P10" s="9"/>
    </row>
    <row r="11" spans="1:133">
      <c r="A11" s="12"/>
      <c r="B11" s="44">
        <v>518</v>
      </c>
      <c r="C11" s="20" t="s">
        <v>25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945695</v>
      </c>
      <c r="L11" s="46">
        <v>0</v>
      </c>
      <c r="M11" s="46">
        <v>0</v>
      </c>
      <c r="N11" s="46">
        <f t="shared" si="2"/>
        <v>945695</v>
      </c>
      <c r="O11" s="47">
        <f t="shared" si="1"/>
        <v>120.33273953429189</v>
      </c>
      <c r="P11" s="9"/>
    </row>
    <row r="12" spans="1:133">
      <c r="A12" s="12"/>
      <c r="B12" s="44">
        <v>519</v>
      </c>
      <c r="C12" s="20" t="s">
        <v>26</v>
      </c>
      <c r="D12" s="46">
        <v>1842532</v>
      </c>
      <c r="E12" s="46">
        <v>0</v>
      </c>
      <c r="F12" s="46">
        <v>461481</v>
      </c>
      <c r="G12" s="46">
        <v>719808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3023821</v>
      </c>
      <c r="O12" s="47">
        <f t="shared" si="1"/>
        <v>384.75900241761036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SUM(D14:D15)</f>
        <v>3459173</v>
      </c>
      <c r="E13" s="31">
        <f t="shared" si="3"/>
        <v>0</v>
      </c>
      <c r="F13" s="31">
        <f t="shared" si="3"/>
        <v>0</v>
      </c>
      <c r="G13" s="31">
        <f t="shared" si="3"/>
        <v>779943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2" si="4">SUM(D13:M13)</f>
        <v>4239116</v>
      </c>
      <c r="O13" s="43">
        <f t="shared" si="1"/>
        <v>539.39636086016037</v>
      </c>
      <c r="P13" s="10"/>
    </row>
    <row r="14" spans="1:133">
      <c r="A14" s="12"/>
      <c r="B14" s="44">
        <v>521</v>
      </c>
      <c r="C14" s="20" t="s">
        <v>28</v>
      </c>
      <c r="D14" s="46">
        <v>2053893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2053893</v>
      </c>
      <c r="O14" s="47">
        <f t="shared" si="1"/>
        <v>261.34279170377908</v>
      </c>
      <c r="P14" s="9"/>
    </row>
    <row r="15" spans="1:133">
      <c r="A15" s="12"/>
      <c r="B15" s="44">
        <v>522</v>
      </c>
      <c r="C15" s="20" t="s">
        <v>29</v>
      </c>
      <c r="D15" s="46">
        <v>1405280</v>
      </c>
      <c r="E15" s="46">
        <v>0</v>
      </c>
      <c r="F15" s="46">
        <v>0</v>
      </c>
      <c r="G15" s="46">
        <v>779943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2185223</v>
      </c>
      <c r="O15" s="47">
        <f t="shared" si="1"/>
        <v>278.05356915638123</v>
      </c>
      <c r="P15" s="9"/>
    </row>
    <row r="16" spans="1:133" ht="15.75">
      <c r="A16" s="28" t="s">
        <v>31</v>
      </c>
      <c r="B16" s="29"/>
      <c r="C16" s="30"/>
      <c r="D16" s="31">
        <f t="shared" ref="D16:M16" si="5">SUM(D17:D22)</f>
        <v>208972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17104081</v>
      </c>
      <c r="J16" s="31">
        <f t="shared" si="5"/>
        <v>351628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17664681</v>
      </c>
      <c r="O16" s="43">
        <f t="shared" si="1"/>
        <v>2247.7008525257665</v>
      </c>
      <c r="P16" s="10"/>
    </row>
    <row r="17" spans="1:16">
      <c r="A17" s="12"/>
      <c r="B17" s="44">
        <v>531</v>
      </c>
      <c r="C17" s="20" t="s">
        <v>32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11023625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11023625</v>
      </c>
      <c r="O17" s="47">
        <f t="shared" si="1"/>
        <v>1402.6752767527676</v>
      </c>
      <c r="P17" s="9"/>
    </row>
    <row r="18" spans="1:16">
      <c r="A18" s="12"/>
      <c r="B18" s="44">
        <v>532</v>
      </c>
      <c r="C18" s="20" t="s">
        <v>33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1140360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1140360</v>
      </c>
      <c r="O18" s="47">
        <f t="shared" si="1"/>
        <v>145.10243033464818</v>
      </c>
      <c r="P18" s="9"/>
    </row>
    <row r="19" spans="1:16">
      <c r="A19" s="12"/>
      <c r="B19" s="44">
        <v>533</v>
      </c>
      <c r="C19" s="20" t="s">
        <v>34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1473527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1473527</v>
      </c>
      <c r="O19" s="47">
        <f t="shared" si="1"/>
        <v>187.49548288586334</v>
      </c>
      <c r="P19" s="9"/>
    </row>
    <row r="20" spans="1:16">
      <c r="A20" s="12"/>
      <c r="B20" s="44">
        <v>534</v>
      </c>
      <c r="C20" s="20" t="s">
        <v>35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1277617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1277617</v>
      </c>
      <c r="O20" s="47">
        <f t="shared" si="1"/>
        <v>162.56737498409467</v>
      </c>
      <c r="P20" s="9"/>
    </row>
    <row r="21" spans="1:16">
      <c r="A21" s="12"/>
      <c r="B21" s="44">
        <v>535</v>
      </c>
      <c r="C21" s="20" t="s">
        <v>36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1503569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1503569</v>
      </c>
      <c r="O21" s="47">
        <f t="shared" si="1"/>
        <v>191.31810662934217</v>
      </c>
      <c r="P21" s="9"/>
    </row>
    <row r="22" spans="1:16">
      <c r="A22" s="12"/>
      <c r="B22" s="44">
        <v>539</v>
      </c>
      <c r="C22" s="20" t="s">
        <v>37</v>
      </c>
      <c r="D22" s="46">
        <v>208972</v>
      </c>
      <c r="E22" s="46">
        <v>0</v>
      </c>
      <c r="F22" s="46">
        <v>0</v>
      </c>
      <c r="G22" s="46">
        <v>0</v>
      </c>
      <c r="H22" s="46">
        <v>0</v>
      </c>
      <c r="I22" s="46">
        <v>685383</v>
      </c>
      <c r="J22" s="46">
        <v>351628</v>
      </c>
      <c r="K22" s="46">
        <v>0</v>
      </c>
      <c r="L22" s="46">
        <v>0</v>
      </c>
      <c r="M22" s="46">
        <v>0</v>
      </c>
      <c r="N22" s="46">
        <f t="shared" si="4"/>
        <v>1245983</v>
      </c>
      <c r="O22" s="47">
        <f t="shared" si="1"/>
        <v>158.54218093905078</v>
      </c>
      <c r="P22" s="9"/>
    </row>
    <row r="23" spans="1:16" ht="15.75">
      <c r="A23" s="28" t="s">
        <v>38</v>
      </c>
      <c r="B23" s="29"/>
      <c r="C23" s="30"/>
      <c r="D23" s="31">
        <f t="shared" ref="D23:M23" si="6">SUM(D24:D24)</f>
        <v>699806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8" si="7">SUM(D23:M23)</f>
        <v>699806</v>
      </c>
      <c r="O23" s="43">
        <f t="shared" si="1"/>
        <v>89.045171141366581</v>
      </c>
      <c r="P23" s="10"/>
    </row>
    <row r="24" spans="1:16">
      <c r="A24" s="12"/>
      <c r="B24" s="44">
        <v>541</v>
      </c>
      <c r="C24" s="20" t="s">
        <v>39</v>
      </c>
      <c r="D24" s="46">
        <v>699806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699806</v>
      </c>
      <c r="O24" s="47">
        <f t="shared" si="1"/>
        <v>89.045171141366581</v>
      </c>
      <c r="P24" s="9"/>
    </row>
    <row r="25" spans="1:16" ht="15.75">
      <c r="A25" s="28" t="s">
        <v>40</v>
      </c>
      <c r="B25" s="29"/>
      <c r="C25" s="30"/>
      <c r="D25" s="31">
        <f t="shared" ref="D25:M25" si="8">SUM(D26:D28)</f>
        <v>12941</v>
      </c>
      <c r="E25" s="31">
        <f t="shared" si="8"/>
        <v>1032417</v>
      </c>
      <c r="F25" s="31">
        <f t="shared" si="8"/>
        <v>0</v>
      </c>
      <c r="G25" s="31">
        <f t="shared" si="8"/>
        <v>279370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7"/>
        <v>1324728</v>
      </c>
      <c r="O25" s="43">
        <f t="shared" si="1"/>
        <v>168.56190355006999</v>
      </c>
      <c r="P25" s="10"/>
    </row>
    <row r="26" spans="1:16">
      <c r="A26" s="13"/>
      <c r="B26" s="45">
        <v>552</v>
      </c>
      <c r="C26" s="21" t="s">
        <v>54</v>
      </c>
      <c r="D26" s="46">
        <v>0</v>
      </c>
      <c r="E26" s="46">
        <v>44326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44326</v>
      </c>
      <c r="O26" s="47">
        <f t="shared" si="1"/>
        <v>5.6401577808881536</v>
      </c>
      <c r="P26" s="9"/>
    </row>
    <row r="27" spans="1:16">
      <c r="A27" s="13"/>
      <c r="B27" s="45">
        <v>554</v>
      </c>
      <c r="C27" s="21" t="s">
        <v>55</v>
      </c>
      <c r="D27" s="46">
        <v>12941</v>
      </c>
      <c r="E27" s="46">
        <v>118591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131532</v>
      </c>
      <c r="O27" s="47">
        <f t="shared" si="1"/>
        <v>16.736480468252957</v>
      </c>
      <c r="P27" s="9"/>
    </row>
    <row r="28" spans="1:16">
      <c r="A28" s="13"/>
      <c r="B28" s="45">
        <v>559</v>
      </c>
      <c r="C28" s="21" t="s">
        <v>41</v>
      </c>
      <c r="D28" s="46">
        <v>0</v>
      </c>
      <c r="E28" s="46">
        <v>869500</v>
      </c>
      <c r="F28" s="46">
        <v>0</v>
      </c>
      <c r="G28" s="46">
        <v>279370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1148870</v>
      </c>
      <c r="O28" s="47">
        <f t="shared" si="1"/>
        <v>146.18526530092888</v>
      </c>
      <c r="P28" s="9"/>
    </row>
    <row r="29" spans="1:16" ht="15.75">
      <c r="A29" s="28" t="s">
        <v>42</v>
      </c>
      <c r="B29" s="29"/>
      <c r="C29" s="30"/>
      <c r="D29" s="31">
        <f t="shared" ref="D29:M29" si="9">SUM(D30:D30)</f>
        <v>459620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>SUM(D29:M29)</f>
        <v>459620</v>
      </c>
      <c r="O29" s="43">
        <f t="shared" si="1"/>
        <v>58.483267591296602</v>
      </c>
      <c r="P29" s="9"/>
    </row>
    <row r="30" spans="1:16">
      <c r="A30" s="12"/>
      <c r="B30" s="44">
        <v>572</v>
      </c>
      <c r="C30" s="20" t="s">
        <v>43</v>
      </c>
      <c r="D30" s="46">
        <v>459620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459620</v>
      </c>
      <c r="O30" s="47">
        <f t="shared" si="1"/>
        <v>58.483267591296602</v>
      </c>
      <c r="P30" s="9"/>
    </row>
    <row r="31" spans="1:16" ht="15.75">
      <c r="A31" s="28" t="s">
        <v>45</v>
      </c>
      <c r="B31" s="29"/>
      <c r="C31" s="30"/>
      <c r="D31" s="31">
        <f t="shared" ref="D31:M31" si="10">SUM(D32:D32)</f>
        <v>3409584</v>
      </c>
      <c r="E31" s="31">
        <f t="shared" si="10"/>
        <v>0</v>
      </c>
      <c r="F31" s="31">
        <f t="shared" si="10"/>
        <v>698977</v>
      </c>
      <c r="G31" s="31">
        <f t="shared" si="10"/>
        <v>0</v>
      </c>
      <c r="H31" s="31">
        <f t="shared" si="10"/>
        <v>0</v>
      </c>
      <c r="I31" s="31">
        <f t="shared" si="10"/>
        <v>5969271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>SUM(D31:M31)</f>
        <v>10077832</v>
      </c>
      <c r="O31" s="43">
        <f t="shared" si="1"/>
        <v>1282.3300674386055</v>
      </c>
      <c r="P31" s="9"/>
    </row>
    <row r="32" spans="1:16" ht="15.75" thickBot="1">
      <c r="A32" s="12"/>
      <c r="B32" s="44">
        <v>581</v>
      </c>
      <c r="C32" s="20" t="s">
        <v>44</v>
      </c>
      <c r="D32" s="46">
        <v>3409584</v>
      </c>
      <c r="E32" s="46">
        <v>0</v>
      </c>
      <c r="F32" s="46">
        <v>698977</v>
      </c>
      <c r="G32" s="46">
        <v>0</v>
      </c>
      <c r="H32" s="46">
        <v>0</v>
      </c>
      <c r="I32" s="46">
        <v>5969271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10077832</v>
      </c>
      <c r="O32" s="47">
        <f t="shared" si="1"/>
        <v>1282.3300674386055</v>
      </c>
      <c r="P32" s="9"/>
    </row>
    <row r="33" spans="1:119" ht="16.5" thickBot="1">
      <c r="A33" s="14" t="s">
        <v>10</v>
      </c>
      <c r="B33" s="23"/>
      <c r="C33" s="22"/>
      <c r="D33" s="15">
        <f>SUM(D5,D13,D16,D23,D25,D29,D31)</f>
        <v>11173216</v>
      </c>
      <c r="E33" s="15">
        <f t="shared" ref="E33:M33" si="11">SUM(E5,E13,E16,E23,E25,E29,E31)</f>
        <v>1032417</v>
      </c>
      <c r="F33" s="15">
        <f t="shared" si="11"/>
        <v>1160458</v>
      </c>
      <c r="G33" s="15">
        <f t="shared" si="11"/>
        <v>1779121</v>
      </c>
      <c r="H33" s="15">
        <f t="shared" si="11"/>
        <v>0</v>
      </c>
      <c r="I33" s="15">
        <f t="shared" si="11"/>
        <v>23073352</v>
      </c>
      <c r="J33" s="15">
        <f t="shared" si="11"/>
        <v>351628</v>
      </c>
      <c r="K33" s="15">
        <f t="shared" si="11"/>
        <v>945695</v>
      </c>
      <c r="L33" s="15">
        <f t="shared" si="11"/>
        <v>0</v>
      </c>
      <c r="M33" s="15">
        <f t="shared" si="11"/>
        <v>0</v>
      </c>
      <c r="N33" s="15">
        <f>SUM(D33:M33)</f>
        <v>39515887</v>
      </c>
      <c r="O33" s="37">
        <f t="shared" si="1"/>
        <v>5028.1062476142006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93" t="s">
        <v>56</v>
      </c>
      <c r="M35" s="93"/>
      <c r="N35" s="93"/>
      <c r="O35" s="41">
        <v>7859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50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3115318</v>
      </c>
      <c r="E5" s="26">
        <f t="shared" si="0"/>
        <v>1151341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229993</v>
      </c>
      <c r="K5" s="26">
        <f t="shared" si="0"/>
        <v>742072</v>
      </c>
      <c r="L5" s="26">
        <f t="shared" si="0"/>
        <v>0</v>
      </c>
      <c r="M5" s="26">
        <f t="shared" si="0"/>
        <v>1114233</v>
      </c>
      <c r="N5" s="27">
        <f>SUM(D5:M5)</f>
        <v>6352957</v>
      </c>
      <c r="O5" s="32">
        <f t="shared" ref="O5:O31" si="1">(N5/O$33)</f>
        <v>807.44242501270969</v>
      </c>
      <c r="P5" s="6"/>
    </row>
    <row r="6" spans="1:133">
      <c r="A6" s="12"/>
      <c r="B6" s="44">
        <v>511</v>
      </c>
      <c r="C6" s="20" t="s">
        <v>19</v>
      </c>
      <c r="D6" s="46">
        <v>132240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132240</v>
      </c>
      <c r="O6" s="47">
        <f t="shared" si="1"/>
        <v>16.807320793085918</v>
      </c>
      <c r="P6" s="9"/>
    </row>
    <row r="7" spans="1:133">
      <c r="A7" s="12"/>
      <c r="B7" s="44">
        <v>512</v>
      </c>
      <c r="C7" s="20" t="s">
        <v>20</v>
      </c>
      <c r="D7" s="46">
        <v>257901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257901</v>
      </c>
      <c r="O7" s="47">
        <f t="shared" si="1"/>
        <v>32.778469750889677</v>
      </c>
      <c r="P7" s="9"/>
    </row>
    <row r="8" spans="1:133">
      <c r="A8" s="12"/>
      <c r="B8" s="44">
        <v>513</v>
      </c>
      <c r="C8" s="20" t="s">
        <v>21</v>
      </c>
      <c r="D8" s="46">
        <v>359466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359466</v>
      </c>
      <c r="O8" s="47">
        <f t="shared" si="1"/>
        <v>45.687086934417898</v>
      </c>
      <c r="P8" s="9"/>
    </row>
    <row r="9" spans="1:133">
      <c r="A9" s="12"/>
      <c r="B9" s="44">
        <v>514</v>
      </c>
      <c r="C9" s="20" t="s">
        <v>22</v>
      </c>
      <c r="D9" s="46">
        <v>161957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161957</v>
      </c>
      <c r="O9" s="47">
        <f t="shared" si="1"/>
        <v>20.584265378749365</v>
      </c>
      <c r="P9" s="9"/>
    </row>
    <row r="10" spans="1:133">
      <c r="A10" s="12"/>
      <c r="B10" s="44">
        <v>515</v>
      </c>
      <c r="C10" s="20" t="s">
        <v>23</v>
      </c>
      <c r="D10" s="46">
        <v>151370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151370</v>
      </c>
      <c r="O10" s="47">
        <f t="shared" si="1"/>
        <v>19.238688357905438</v>
      </c>
      <c r="P10" s="9"/>
    </row>
    <row r="11" spans="1:133">
      <c r="A11" s="12"/>
      <c r="B11" s="44">
        <v>518</v>
      </c>
      <c r="C11" s="20" t="s">
        <v>25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742072</v>
      </c>
      <c r="L11" s="46">
        <v>0</v>
      </c>
      <c r="M11" s="46">
        <v>0</v>
      </c>
      <c r="N11" s="46">
        <f t="shared" si="2"/>
        <v>742072</v>
      </c>
      <c r="O11" s="47">
        <f t="shared" si="1"/>
        <v>94.315200813421455</v>
      </c>
      <c r="P11" s="9"/>
    </row>
    <row r="12" spans="1:133">
      <c r="A12" s="12"/>
      <c r="B12" s="44">
        <v>519</v>
      </c>
      <c r="C12" s="20" t="s">
        <v>26</v>
      </c>
      <c r="D12" s="46">
        <v>2052384</v>
      </c>
      <c r="E12" s="46">
        <v>1151341</v>
      </c>
      <c r="F12" s="46">
        <v>0</v>
      </c>
      <c r="G12" s="46">
        <v>0</v>
      </c>
      <c r="H12" s="46">
        <v>0</v>
      </c>
      <c r="I12" s="46">
        <v>0</v>
      </c>
      <c r="J12" s="46">
        <v>229993</v>
      </c>
      <c r="K12" s="46">
        <v>0</v>
      </c>
      <c r="L12" s="46">
        <v>0</v>
      </c>
      <c r="M12" s="46">
        <v>1114233</v>
      </c>
      <c r="N12" s="46">
        <f t="shared" si="2"/>
        <v>4547951</v>
      </c>
      <c r="O12" s="47">
        <f t="shared" si="1"/>
        <v>578.03139298423991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SUM(D14:D15)</f>
        <v>3476226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1" si="4">SUM(D13:M13)</f>
        <v>3476226</v>
      </c>
      <c r="O13" s="43">
        <f t="shared" si="1"/>
        <v>441.81825114387391</v>
      </c>
      <c r="P13" s="10"/>
    </row>
    <row r="14" spans="1:133">
      <c r="A14" s="12"/>
      <c r="B14" s="44">
        <v>521</v>
      </c>
      <c r="C14" s="20" t="s">
        <v>28</v>
      </c>
      <c r="D14" s="46">
        <v>2122112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2122112</v>
      </c>
      <c r="O14" s="47">
        <f t="shared" si="1"/>
        <v>269.71428571428572</v>
      </c>
      <c r="P14" s="9"/>
    </row>
    <row r="15" spans="1:133">
      <c r="A15" s="12"/>
      <c r="B15" s="44">
        <v>522</v>
      </c>
      <c r="C15" s="20" t="s">
        <v>29</v>
      </c>
      <c r="D15" s="46">
        <v>1354114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1354114</v>
      </c>
      <c r="O15" s="47">
        <f t="shared" si="1"/>
        <v>172.10396542958821</v>
      </c>
      <c r="P15" s="9"/>
    </row>
    <row r="16" spans="1:133" ht="15.75">
      <c r="A16" s="28" t="s">
        <v>31</v>
      </c>
      <c r="B16" s="29"/>
      <c r="C16" s="30"/>
      <c r="D16" s="31">
        <f t="shared" ref="D16:M16" si="5">SUM(D17:D22)</f>
        <v>184609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19173451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19358060</v>
      </c>
      <c r="O16" s="43">
        <f t="shared" si="1"/>
        <v>2460.3533299440774</v>
      </c>
      <c r="P16" s="10"/>
    </row>
    <row r="17" spans="1:119">
      <c r="A17" s="12"/>
      <c r="B17" s="44">
        <v>531</v>
      </c>
      <c r="C17" s="20" t="s">
        <v>32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11427563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11427563</v>
      </c>
      <c r="O17" s="47">
        <f t="shared" si="1"/>
        <v>1452.4101423487546</v>
      </c>
      <c r="P17" s="9"/>
    </row>
    <row r="18" spans="1:119">
      <c r="A18" s="12"/>
      <c r="B18" s="44">
        <v>532</v>
      </c>
      <c r="C18" s="20" t="s">
        <v>33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1447694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1447694</v>
      </c>
      <c r="O18" s="47">
        <f t="shared" si="1"/>
        <v>183.99771225216065</v>
      </c>
      <c r="P18" s="9"/>
    </row>
    <row r="19" spans="1:119">
      <c r="A19" s="12"/>
      <c r="B19" s="44">
        <v>533</v>
      </c>
      <c r="C19" s="20" t="s">
        <v>34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2472138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2472138</v>
      </c>
      <c r="O19" s="47">
        <f t="shared" si="1"/>
        <v>314.20157600406714</v>
      </c>
      <c r="P19" s="9"/>
    </row>
    <row r="20" spans="1:119">
      <c r="A20" s="12"/>
      <c r="B20" s="44">
        <v>534</v>
      </c>
      <c r="C20" s="20" t="s">
        <v>35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203251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203251</v>
      </c>
      <c r="O20" s="47">
        <f t="shared" si="1"/>
        <v>25.832613116420944</v>
      </c>
      <c r="P20" s="9"/>
    </row>
    <row r="21" spans="1:119">
      <c r="A21" s="12"/>
      <c r="B21" s="44">
        <v>535</v>
      </c>
      <c r="C21" s="20" t="s">
        <v>36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1466939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1466939</v>
      </c>
      <c r="O21" s="47">
        <f t="shared" si="1"/>
        <v>186.44369598373157</v>
      </c>
      <c r="P21" s="9"/>
    </row>
    <row r="22" spans="1:119">
      <c r="A22" s="12"/>
      <c r="B22" s="44">
        <v>539</v>
      </c>
      <c r="C22" s="20" t="s">
        <v>37</v>
      </c>
      <c r="D22" s="46">
        <v>184609</v>
      </c>
      <c r="E22" s="46">
        <v>0</v>
      </c>
      <c r="F22" s="46">
        <v>0</v>
      </c>
      <c r="G22" s="46">
        <v>0</v>
      </c>
      <c r="H22" s="46">
        <v>0</v>
      </c>
      <c r="I22" s="46">
        <v>2155866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2340475</v>
      </c>
      <c r="O22" s="47">
        <f t="shared" si="1"/>
        <v>297.46759023894253</v>
      </c>
      <c r="P22" s="9"/>
    </row>
    <row r="23" spans="1:119" ht="15.75">
      <c r="A23" s="28" t="s">
        <v>38</v>
      </c>
      <c r="B23" s="29"/>
      <c r="C23" s="30"/>
      <c r="D23" s="31">
        <f t="shared" ref="D23:M23" si="6">SUM(D24:D24)</f>
        <v>516925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516925</v>
      </c>
      <c r="O23" s="43">
        <f t="shared" si="1"/>
        <v>65.699669547534313</v>
      </c>
      <c r="P23" s="10"/>
    </row>
    <row r="24" spans="1:119">
      <c r="A24" s="12"/>
      <c r="B24" s="44">
        <v>541</v>
      </c>
      <c r="C24" s="20" t="s">
        <v>39</v>
      </c>
      <c r="D24" s="46">
        <v>516925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516925</v>
      </c>
      <c r="O24" s="47">
        <f t="shared" si="1"/>
        <v>65.699669547534313</v>
      </c>
      <c r="P24" s="9"/>
    </row>
    <row r="25" spans="1:119" ht="15.75">
      <c r="A25" s="28" t="s">
        <v>40</v>
      </c>
      <c r="B25" s="29"/>
      <c r="C25" s="30"/>
      <c r="D25" s="31">
        <f t="shared" ref="D25:M25" si="7">SUM(D26:D26)</f>
        <v>18655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18655</v>
      </c>
      <c r="O25" s="43">
        <f t="shared" si="1"/>
        <v>2.3709964412811386</v>
      </c>
      <c r="P25" s="10"/>
    </row>
    <row r="26" spans="1:119">
      <c r="A26" s="13"/>
      <c r="B26" s="45">
        <v>559</v>
      </c>
      <c r="C26" s="21" t="s">
        <v>41</v>
      </c>
      <c r="D26" s="46">
        <v>18655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18655</v>
      </c>
      <c r="O26" s="47">
        <f t="shared" si="1"/>
        <v>2.3709964412811386</v>
      </c>
      <c r="P26" s="9"/>
    </row>
    <row r="27" spans="1:119" ht="15.75">
      <c r="A27" s="28" t="s">
        <v>42</v>
      </c>
      <c r="B27" s="29"/>
      <c r="C27" s="30"/>
      <c r="D27" s="31">
        <f t="shared" ref="D27:M27" si="8">SUM(D28:D28)</f>
        <v>239982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239982</v>
      </c>
      <c r="O27" s="43">
        <f t="shared" si="1"/>
        <v>30.50101677681749</v>
      </c>
      <c r="P27" s="9"/>
    </row>
    <row r="28" spans="1:119">
      <c r="A28" s="12"/>
      <c r="B28" s="44">
        <v>572</v>
      </c>
      <c r="C28" s="20" t="s">
        <v>43</v>
      </c>
      <c r="D28" s="46">
        <v>239982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239982</v>
      </c>
      <c r="O28" s="47">
        <f t="shared" si="1"/>
        <v>30.50101677681749</v>
      </c>
      <c r="P28" s="9"/>
    </row>
    <row r="29" spans="1:119" ht="15.75">
      <c r="A29" s="28" t="s">
        <v>45</v>
      </c>
      <c r="B29" s="29"/>
      <c r="C29" s="30"/>
      <c r="D29" s="31">
        <f t="shared" ref="D29:M29" si="9">SUM(D30:D30)</f>
        <v>0</v>
      </c>
      <c r="E29" s="31">
        <f t="shared" si="9"/>
        <v>0</v>
      </c>
      <c r="F29" s="31">
        <f t="shared" si="9"/>
        <v>461481</v>
      </c>
      <c r="G29" s="31">
        <f t="shared" si="9"/>
        <v>0</v>
      </c>
      <c r="H29" s="31">
        <f t="shared" si="9"/>
        <v>0</v>
      </c>
      <c r="I29" s="31">
        <f t="shared" si="9"/>
        <v>4745973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4"/>
        <v>5207454</v>
      </c>
      <c r="O29" s="43">
        <f t="shared" si="1"/>
        <v>661.85231316725981</v>
      </c>
      <c r="P29" s="9"/>
    </row>
    <row r="30" spans="1:119" ht="15.75" thickBot="1">
      <c r="A30" s="12"/>
      <c r="B30" s="44">
        <v>581</v>
      </c>
      <c r="C30" s="20" t="s">
        <v>44</v>
      </c>
      <c r="D30" s="46">
        <v>0</v>
      </c>
      <c r="E30" s="46">
        <v>0</v>
      </c>
      <c r="F30" s="46">
        <v>461481</v>
      </c>
      <c r="G30" s="46">
        <v>0</v>
      </c>
      <c r="H30" s="46">
        <v>0</v>
      </c>
      <c r="I30" s="46">
        <v>4745973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5207454</v>
      </c>
      <c r="O30" s="47">
        <f t="shared" si="1"/>
        <v>661.85231316725981</v>
      </c>
      <c r="P30" s="9"/>
    </row>
    <row r="31" spans="1:119" ht="16.5" thickBot="1">
      <c r="A31" s="14" t="s">
        <v>10</v>
      </c>
      <c r="B31" s="23"/>
      <c r="C31" s="22"/>
      <c r="D31" s="15">
        <f>SUM(D5,D13,D16,D23,D25,D27,D29)</f>
        <v>7551715</v>
      </c>
      <c r="E31" s="15">
        <f t="shared" ref="E31:M31" si="10">SUM(E5,E13,E16,E23,E25,E27,E29)</f>
        <v>1151341</v>
      </c>
      <c r="F31" s="15">
        <f t="shared" si="10"/>
        <v>461481</v>
      </c>
      <c r="G31" s="15">
        <f t="shared" si="10"/>
        <v>0</v>
      </c>
      <c r="H31" s="15">
        <f t="shared" si="10"/>
        <v>0</v>
      </c>
      <c r="I31" s="15">
        <f t="shared" si="10"/>
        <v>23919424</v>
      </c>
      <c r="J31" s="15">
        <f t="shared" si="10"/>
        <v>229993</v>
      </c>
      <c r="K31" s="15">
        <f t="shared" si="10"/>
        <v>742072</v>
      </c>
      <c r="L31" s="15">
        <f t="shared" si="10"/>
        <v>0</v>
      </c>
      <c r="M31" s="15">
        <f t="shared" si="10"/>
        <v>1114233</v>
      </c>
      <c r="N31" s="15">
        <f t="shared" si="4"/>
        <v>35170259</v>
      </c>
      <c r="O31" s="37">
        <f t="shared" si="1"/>
        <v>4470.0380020335533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93" t="s">
        <v>52</v>
      </c>
      <c r="M33" s="93"/>
      <c r="N33" s="93"/>
      <c r="O33" s="41">
        <v>7868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50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3144864</v>
      </c>
      <c r="E5" s="26">
        <f t="shared" si="0"/>
        <v>146800</v>
      </c>
      <c r="F5" s="26">
        <f t="shared" si="0"/>
        <v>461005</v>
      </c>
      <c r="G5" s="26">
        <f t="shared" si="0"/>
        <v>2740</v>
      </c>
      <c r="H5" s="26">
        <f t="shared" si="0"/>
        <v>0</v>
      </c>
      <c r="I5" s="26">
        <f t="shared" si="0"/>
        <v>532681</v>
      </c>
      <c r="J5" s="26">
        <f t="shared" si="0"/>
        <v>150411</v>
      </c>
      <c r="K5" s="26">
        <f t="shared" si="0"/>
        <v>834839</v>
      </c>
      <c r="L5" s="26">
        <f t="shared" si="0"/>
        <v>0</v>
      </c>
      <c r="M5" s="26">
        <f t="shared" si="0"/>
        <v>829942</v>
      </c>
      <c r="N5" s="27">
        <f>SUM(D5:M5)</f>
        <v>6103282</v>
      </c>
      <c r="O5" s="32">
        <f t="shared" ref="O5:O29" si="1">(N5/O$31)</f>
        <v>765.58981435022577</v>
      </c>
      <c r="P5" s="6"/>
    </row>
    <row r="6" spans="1:133">
      <c r="A6" s="12"/>
      <c r="B6" s="44">
        <v>511</v>
      </c>
      <c r="C6" s="20" t="s">
        <v>19</v>
      </c>
      <c r="D6" s="46">
        <v>142389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142389</v>
      </c>
      <c r="O6" s="47">
        <f t="shared" si="1"/>
        <v>17.861138986452584</v>
      </c>
      <c r="P6" s="9"/>
    </row>
    <row r="7" spans="1:133">
      <c r="A7" s="12"/>
      <c r="B7" s="44">
        <v>512</v>
      </c>
      <c r="C7" s="20" t="s">
        <v>20</v>
      </c>
      <c r="D7" s="46">
        <v>259610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259610</v>
      </c>
      <c r="O7" s="47">
        <f t="shared" si="1"/>
        <v>32.565228299046666</v>
      </c>
      <c r="P7" s="9"/>
    </row>
    <row r="8" spans="1:133">
      <c r="A8" s="12"/>
      <c r="B8" s="44">
        <v>513</v>
      </c>
      <c r="C8" s="20" t="s">
        <v>21</v>
      </c>
      <c r="D8" s="46">
        <v>346049</v>
      </c>
      <c r="E8" s="46">
        <v>0</v>
      </c>
      <c r="F8" s="46">
        <v>0</v>
      </c>
      <c r="G8" s="46">
        <v>0</v>
      </c>
      <c r="H8" s="46">
        <v>0</v>
      </c>
      <c r="I8" s="46">
        <v>532681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878730</v>
      </c>
      <c r="O8" s="47">
        <f t="shared" si="1"/>
        <v>110.22704465629704</v>
      </c>
      <c r="P8" s="9"/>
    </row>
    <row r="9" spans="1:133">
      <c r="A9" s="12"/>
      <c r="B9" s="44">
        <v>514</v>
      </c>
      <c r="C9" s="20" t="s">
        <v>22</v>
      </c>
      <c r="D9" s="46">
        <v>250641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250641</v>
      </c>
      <c r="O9" s="47">
        <f t="shared" si="1"/>
        <v>31.440165579528347</v>
      </c>
      <c r="P9" s="9"/>
    </row>
    <row r="10" spans="1:133">
      <c r="A10" s="12"/>
      <c r="B10" s="44">
        <v>515</v>
      </c>
      <c r="C10" s="20" t="s">
        <v>23</v>
      </c>
      <c r="D10" s="46">
        <v>186350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186350</v>
      </c>
      <c r="O10" s="47">
        <f t="shared" si="1"/>
        <v>23.375564475664827</v>
      </c>
      <c r="P10" s="9"/>
    </row>
    <row r="11" spans="1:133">
      <c r="A11" s="12"/>
      <c r="B11" s="44">
        <v>518</v>
      </c>
      <c r="C11" s="20" t="s">
        <v>25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85500</v>
      </c>
      <c r="L11" s="46">
        <v>0</v>
      </c>
      <c r="M11" s="46">
        <v>0</v>
      </c>
      <c r="N11" s="46">
        <f t="shared" si="2"/>
        <v>85500</v>
      </c>
      <c r="O11" s="47">
        <f t="shared" si="1"/>
        <v>10.725037631710988</v>
      </c>
      <c r="P11" s="9"/>
    </row>
    <row r="12" spans="1:133">
      <c r="A12" s="12"/>
      <c r="B12" s="44">
        <v>519</v>
      </c>
      <c r="C12" s="20" t="s">
        <v>26</v>
      </c>
      <c r="D12" s="46">
        <v>1959825</v>
      </c>
      <c r="E12" s="46">
        <v>146800</v>
      </c>
      <c r="F12" s="46">
        <v>461005</v>
      </c>
      <c r="G12" s="46">
        <v>2740</v>
      </c>
      <c r="H12" s="46">
        <v>0</v>
      </c>
      <c r="I12" s="46">
        <v>0</v>
      </c>
      <c r="J12" s="46">
        <v>150411</v>
      </c>
      <c r="K12" s="46">
        <v>749339</v>
      </c>
      <c r="L12" s="46">
        <v>0</v>
      </c>
      <c r="M12" s="46">
        <v>829942</v>
      </c>
      <c r="N12" s="46">
        <f t="shared" si="2"/>
        <v>4300062</v>
      </c>
      <c r="O12" s="47">
        <f t="shared" si="1"/>
        <v>539.39563472152531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SUM(D14:D15)</f>
        <v>3419188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9" si="4">SUM(D13:M13)</f>
        <v>3419188</v>
      </c>
      <c r="O13" s="43">
        <f t="shared" si="1"/>
        <v>428.89964877069747</v>
      </c>
      <c r="P13" s="10"/>
    </row>
    <row r="14" spans="1:133">
      <c r="A14" s="12"/>
      <c r="B14" s="44">
        <v>521</v>
      </c>
      <c r="C14" s="20" t="s">
        <v>28</v>
      </c>
      <c r="D14" s="46">
        <v>2094999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2094999</v>
      </c>
      <c r="O14" s="47">
        <f t="shared" si="1"/>
        <v>262.79465629703964</v>
      </c>
      <c r="P14" s="9"/>
    </row>
    <row r="15" spans="1:133">
      <c r="A15" s="12"/>
      <c r="B15" s="44">
        <v>522</v>
      </c>
      <c r="C15" s="20" t="s">
        <v>29</v>
      </c>
      <c r="D15" s="46">
        <v>1324189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1324189</v>
      </c>
      <c r="O15" s="47">
        <f t="shared" si="1"/>
        <v>166.1049924736578</v>
      </c>
      <c r="P15" s="9"/>
    </row>
    <row r="16" spans="1:133" ht="15.75">
      <c r="A16" s="28" t="s">
        <v>31</v>
      </c>
      <c r="B16" s="29"/>
      <c r="C16" s="30"/>
      <c r="D16" s="31">
        <f t="shared" ref="D16:M16" si="5">SUM(D17:D22)</f>
        <v>422652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20679016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21101668</v>
      </c>
      <c r="O16" s="43">
        <f t="shared" si="1"/>
        <v>2646.9729051680883</v>
      </c>
      <c r="P16" s="10"/>
    </row>
    <row r="17" spans="1:119">
      <c r="A17" s="12"/>
      <c r="B17" s="44">
        <v>531</v>
      </c>
      <c r="C17" s="20" t="s">
        <v>32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13786649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13786649</v>
      </c>
      <c r="O17" s="47">
        <f t="shared" si="1"/>
        <v>1729.3839688911189</v>
      </c>
      <c r="P17" s="9"/>
    </row>
    <row r="18" spans="1:119">
      <c r="A18" s="12"/>
      <c r="B18" s="44">
        <v>532</v>
      </c>
      <c r="C18" s="20" t="s">
        <v>33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1396936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1396936</v>
      </c>
      <c r="O18" s="47">
        <f t="shared" si="1"/>
        <v>175.23030607124937</v>
      </c>
      <c r="P18" s="9"/>
    </row>
    <row r="19" spans="1:119">
      <c r="A19" s="12"/>
      <c r="B19" s="44">
        <v>533</v>
      </c>
      <c r="C19" s="20" t="s">
        <v>34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1709968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1709968</v>
      </c>
      <c r="O19" s="47">
        <f t="shared" si="1"/>
        <v>214.49673858504767</v>
      </c>
      <c r="P19" s="9"/>
    </row>
    <row r="20" spans="1:119">
      <c r="A20" s="12"/>
      <c r="B20" s="44">
        <v>534</v>
      </c>
      <c r="C20" s="20" t="s">
        <v>35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227419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227419</v>
      </c>
      <c r="O20" s="47">
        <f t="shared" si="1"/>
        <v>28.52722027094832</v>
      </c>
      <c r="P20" s="9"/>
    </row>
    <row r="21" spans="1:119">
      <c r="A21" s="12"/>
      <c r="B21" s="44">
        <v>535</v>
      </c>
      <c r="C21" s="20" t="s">
        <v>36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1617444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1617444</v>
      </c>
      <c r="O21" s="47">
        <f t="shared" si="1"/>
        <v>202.8906171600602</v>
      </c>
      <c r="P21" s="9"/>
    </row>
    <row r="22" spans="1:119">
      <c r="A22" s="12"/>
      <c r="B22" s="44">
        <v>539</v>
      </c>
      <c r="C22" s="20" t="s">
        <v>37</v>
      </c>
      <c r="D22" s="46">
        <v>422652</v>
      </c>
      <c r="E22" s="46">
        <v>0</v>
      </c>
      <c r="F22" s="46">
        <v>0</v>
      </c>
      <c r="G22" s="46">
        <v>0</v>
      </c>
      <c r="H22" s="46">
        <v>0</v>
      </c>
      <c r="I22" s="46">
        <v>1940600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2363252</v>
      </c>
      <c r="O22" s="47">
        <f t="shared" si="1"/>
        <v>296.4440541896638</v>
      </c>
      <c r="P22" s="9"/>
    </row>
    <row r="23" spans="1:119" ht="15.75">
      <c r="A23" s="28" t="s">
        <v>38</v>
      </c>
      <c r="B23" s="29"/>
      <c r="C23" s="30"/>
      <c r="D23" s="31">
        <f t="shared" ref="D23:M23" si="6">SUM(D24:D24)</f>
        <v>749640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749640</v>
      </c>
      <c r="O23" s="43">
        <f t="shared" si="1"/>
        <v>94.03411941796287</v>
      </c>
      <c r="P23" s="10"/>
    </row>
    <row r="24" spans="1:119">
      <c r="A24" s="12"/>
      <c r="B24" s="44">
        <v>541</v>
      </c>
      <c r="C24" s="20" t="s">
        <v>39</v>
      </c>
      <c r="D24" s="46">
        <v>749640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749640</v>
      </c>
      <c r="O24" s="47">
        <f t="shared" si="1"/>
        <v>94.03411941796287</v>
      </c>
      <c r="P24" s="9"/>
    </row>
    <row r="25" spans="1:119" ht="15.75">
      <c r="A25" s="28" t="s">
        <v>42</v>
      </c>
      <c r="B25" s="29"/>
      <c r="C25" s="30"/>
      <c r="D25" s="31">
        <f t="shared" ref="D25:M25" si="7">SUM(D26:D26)</f>
        <v>287960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287960</v>
      </c>
      <c r="O25" s="43">
        <f t="shared" si="1"/>
        <v>36.121424987456095</v>
      </c>
      <c r="P25" s="9"/>
    </row>
    <row r="26" spans="1:119">
      <c r="A26" s="12"/>
      <c r="B26" s="44">
        <v>572</v>
      </c>
      <c r="C26" s="20" t="s">
        <v>43</v>
      </c>
      <c r="D26" s="46">
        <v>287960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287960</v>
      </c>
      <c r="O26" s="47">
        <f t="shared" si="1"/>
        <v>36.121424987456095</v>
      </c>
      <c r="P26" s="9"/>
    </row>
    <row r="27" spans="1:119" ht="15.75">
      <c r="A27" s="28" t="s">
        <v>45</v>
      </c>
      <c r="B27" s="29"/>
      <c r="C27" s="30"/>
      <c r="D27" s="31">
        <f t="shared" ref="D27:M27" si="8">SUM(D28:D28)</f>
        <v>461148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5730242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6191390</v>
      </c>
      <c r="O27" s="43">
        <f t="shared" si="1"/>
        <v>776.64199698946311</v>
      </c>
      <c r="P27" s="9"/>
    </row>
    <row r="28" spans="1:119" ht="15.75" thickBot="1">
      <c r="A28" s="12"/>
      <c r="B28" s="44">
        <v>581</v>
      </c>
      <c r="C28" s="20" t="s">
        <v>44</v>
      </c>
      <c r="D28" s="46">
        <v>461148</v>
      </c>
      <c r="E28" s="46">
        <v>0</v>
      </c>
      <c r="F28" s="46">
        <v>0</v>
      </c>
      <c r="G28" s="46">
        <v>0</v>
      </c>
      <c r="H28" s="46">
        <v>0</v>
      </c>
      <c r="I28" s="46">
        <v>5730242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6191390</v>
      </c>
      <c r="O28" s="47">
        <f t="shared" si="1"/>
        <v>776.64199698946311</v>
      </c>
      <c r="P28" s="9"/>
    </row>
    <row r="29" spans="1:119" ht="16.5" thickBot="1">
      <c r="A29" s="14" t="s">
        <v>10</v>
      </c>
      <c r="B29" s="23"/>
      <c r="C29" s="22"/>
      <c r="D29" s="15">
        <f>SUM(D5,D13,D16,D23,D25,D27)</f>
        <v>8485452</v>
      </c>
      <c r="E29" s="15">
        <f t="shared" ref="E29:M29" si="9">SUM(E5,E13,E16,E23,E25,E27)</f>
        <v>146800</v>
      </c>
      <c r="F29" s="15">
        <f t="shared" si="9"/>
        <v>461005</v>
      </c>
      <c r="G29" s="15">
        <f t="shared" si="9"/>
        <v>2740</v>
      </c>
      <c r="H29" s="15">
        <f t="shared" si="9"/>
        <v>0</v>
      </c>
      <c r="I29" s="15">
        <f t="shared" si="9"/>
        <v>26941939</v>
      </c>
      <c r="J29" s="15">
        <f t="shared" si="9"/>
        <v>150411</v>
      </c>
      <c r="K29" s="15">
        <f t="shared" si="9"/>
        <v>834839</v>
      </c>
      <c r="L29" s="15">
        <f t="shared" si="9"/>
        <v>0</v>
      </c>
      <c r="M29" s="15">
        <f t="shared" si="9"/>
        <v>829942</v>
      </c>
      <c r="N29" s="15">
        <f t="shared" si="4"/>
        <v>37853128</v>
      </c>
      <c r="O29" s="37">
        <f t="shared" si="1"/>
        <v>4748.259909683894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93" t="s">
        <v>49</v>
      </c>
      <c r="M31" s="93"/>
      <c r="N31" s="93"/>
      <c r="O31" s="41">
        <v>7972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thickBot="1">
      <c r="A33" s="97" t="s">
        <v>50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2734282</v>
      </c>
      <c r="E5" s="26">
        <f t="shared" ref="E5:M5" si="0">SUM(E6:E13)</f>
        <v>617382</v>
      </c>
      <c r="F5" s="26">
        <f t="shared" si="0"/>
        <v>465231</v>
      </c>
      <c r="G5" s="26">
        <f t="shared" si="0"/>
        <v>0</v>
      </c>
      <c r="H5" s="26">
        <f t="shared" si="0"/>
        <v>0</v>
      </c>
      <c r="I5" s="26">
        <f t="shared" si="0"/>
        <v>508226</v>
      </c>
      <c r="J5" s="26">
        <f t="shared" si="0"/>
        <v>136486</v>
      </c>
      <c r="K5" s="26">
        <f t="shared" si="0"/>
        <v>1298180</v>
      </c>
      <c r="L5" s="26">
        <f t="shared" si="0"/>
        <v>0</v>
      </c>
      <c r="M5" s="26">
        <f t="shared" si="0"/>
        <v>765422</v>
      </c>
      <c r="N5" s="27">
        <f>SUM(D5:M5)</f>
        <v>6525209</v>
      </c>
      <c r="O5" s="32">
        <f t="shared" ref="O5:O33" si="1">(N5/O$35)</f>
        <v>883.69569339111592</v>
      </c>
      <c r="P5" s="6"/>
    </row>
    <row r="6" spans="1:133">
      <c r="A6" s="12"/>
      <c r="B6" s="44">
        <v>511</v>
      </c>
      <c r="C6" s="20" t="s">
        <v>19</v>
      </c>
      <c r="D6" s="46">
        <v>140624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140624</v>
      </c>
      <c r="O6" s="47">
        <f t="shared" si="1"/>
        <v>19.04442036836403</v>
      </c>
      <c r="P6" s="9"/>
    </row>
    <row r="7" spans="1:133">
      <c r="A7" s="12"/>
      <c r="B7" s="44">
        <v>512</v>
      </c>
      <c r="C7" s="20" t="s">
        <v>20</v>
      </c>
      <c r="D7" s="46">
        <v>276654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276654</v>
      </c>
      <c r="O7" s="47">
        <f t="shared" si="1"/>
        <v>37.466684723726978</v>
      </c>
      <c r="P7" s="9"/>
    </row>
    <row r="8" spans="1:133">
      <c r="A8" s="12"/>
      <c r="B8" s="44">
        <v>513</v>
      </c>
      <c r="C8" s="20" t="s">
        <v>21</v>
      </c>
      <c r="D8" s="46">
        <v>262058</v>
      </c>
      <c r="E8" s="46">
        <v>0</v>
      </c>
      <c r="F8" s="46">
        <v>0</v>
      </c>
      <c r="G8" s="46">
        <v>0</v>
      </c>
      <c r="H8" s="46">
        <v>0</v>
      </c>
      <c r="I8" s="46">
        <v>508226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770284</v>
      </c>
      <c r="O8" s="47">
        <f t="shared" si="1"/>
        <v>104.31798483206934</v>
      </c>
      <c r="P8" s="9"/>
    </row>
    <row r="9" spans="1:133">
      <c r="A9" s="12"/>
      <c r="B9" s="44">
        <v>514</v>
      </c>
      <c r="C9" s="20" t="s">
        <v>22</v>
      </c>
      <c r="D9" s="46">
        <v>103525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103525</v>
      </c>
      <c r="O9" s="47">
        <f t="shared" si="1"/>
        <v>14.020178764897075</v>
      </c>
      <c r="P9" s="9"/>
    </row>
    <row r="10" spans="1:133">
      <c r="A10" s="12"/>
      <c r="B10" s="44">
        <v>515</v>
      </c>
      <c r="C10" s="20" t="s">
        <v>23</v>
      </c>
      <c r="D10" s="46">
        <v>158658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158658</v>
      </c>
      <c r="O10" s="47">
        <f t="shared" si="1"/>
        <v>21.486728060671723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465231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465231</v>
      </c>
      <c r="O11" s="47">
        <f t="shared" si="1"/>
        <v>63.005281690140848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1298180</v>
      </c>
      <c r="L12" s="46">
        <v>0</v>
      </c>
      <c r="M12" s="46">
        <v>0</v>
      </c>
      <c r="N12" s="46">
        <f t="shared" si="2"/>
        <v>1298180</v>
      </c>
      <c r="O12" s="47">
        <f t="shared" si="1"/>
        <v>175.80985915492957</v>
      </c>
      <c r="P12" s="9"/>
    </row>
    <row r="13" spans="1:133">
      <c r="A13" s="12"/>
      <c r="B13" s="44">
        <v>519</v>
      </c>
      <c r="C13" s="20" t="s">
        <v>26</v>
      </c>
      <c r="D13" s="46">
        <v>1792763</v>
      </c>
      <c r="E13" s="46">
        <v>617382</v>
      </c>
      <c r="F13" s="46">
        <v>0</v>
      </c>
      <c r="G13" s="46">
        <v>0</v>
      </c>
      <c r="H13" s="46">
        <v>0</v>
      </c>
      <c r="I13" s="46">
        <v>0</v>
      </c>
      <c r="J13" s="46">
        <v>136486</v>
      </c>
      <c r="K13" s="46">
        <v>0</v>
      </c>
      <c r="L13" s="46">
        <v>0</v>
      </c>
      <c r="M13" s="46">
        <v>765422</v>
      </c>
      <c r="N13" s="46">
        <f t="shared" si="2"/>
        <v>3312053</v>
      </c>
      <c r="O13" s="47">
        <f t="shared" si="1"/>
        <v>448.54455579631639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3251238</v>
      </c>
      <c r="E14" s="31">
        <f t="shared" si="3"/>
        <v>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3" si="4">SUM(D14:M14)</f>
        <v>3251238</v>
      </c>
      <c r="O14" s="43">
        <f t="shared" si="1"/>
        <v>440.3085048754063</v>
      </c>
      <c r="P14" s="10"/>
    </row>
    <row r="15" spans="1:133">
      <c r="A15" s="12"/>
      <c r="B15" s="44">
        <v>521</v>
      </c>
      <c r="C15" s="20" t="s">
        <v>28</v>
      </c>
      <c r="D15" s="46">
        <v>1945064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1945064</v>
      </c>
      <c r="O15" s="47">
        <f t="shared" si="1"/>
        <v>263.41603466955581</v>
      </c>
      <c r="P15" s="9"/>
    </row>
    <row r="16" spans="1:133">
      <c r="A16" s="12"/>
      <c r="B16" s="44">
        <v>522</v>
      </c>
      <c r="C16" s="20" t="s">
        <v>29</v>
      </c>
      <c r="D16" s="46">
        <v>1304057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1304057</v>
      </c>
      <c r="O16" s="47">
        <f t="shared" si="1"/>
        <v>176.60576923076923</v>
      </c>
      <c r="P16" s="9"/>
    </row>
    <row r="17" spans="1:16">
      <c r="A17" s="12"/>
      <c r="B17" s="44">
        <v>525</v>
      </c>
      <c r="C17" s="20" t="s">
        <v>30</v>
      </c>
      <c r="D17" s="46">
        <v>2117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2117</v>
      </c>
      <c r="O17" s="47">
        <f t="shared" si="1"/>
        <v>0.28670097508125675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SUM(D19:D24)</f>
        <v>84619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19288683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19373302</v>
      </c>
      <c r="O18" s="43">
        <f t="shared" si="1"/>
        <v>2623.6866197183099</v>
      </c>
      <c r="P18" s="10"/>
    </row>
    <row r="19" spans="1:16">
      <c r="A19" s="12"/>
      <c r="B19" s="44">
        <v>531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11778428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11778428</v>
      </c>
      <c r="O19" s="47">
        <f t="shared" si="1"/>
        <v>1595.1283856988082</v>
      </c>
      <c r="P19" s="9"/>
    </row>
    <row r="20" spans="1:16">
      <c r="A20" s="12"/>
      <c r="B20" s="44">
        <v>532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1489427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1489427</v>
      </c>
      <c r="O20" s="47">
        <f t="shared" si="1"/>
        <v>201.71004875406283</v>
      </c>
      <c r="P20" s="9"/>
    </row>
    <row r="21" spans="1:16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1747094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1747094</v>
      </c>
      <c r="O21" s="47">
        <f t="shared" si="1"/>
        <v>236.60536294691224</v>
      </c>
      <c r="P21" s="9"/>
    </row>
    <row r="22" spans="1:16">
      <c r="A22" s="12"/>
      <c r="B22" s="44">
        <v>534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964892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964892</v>
      </c>
      <c r="O22" s="47">
        <f t="shared" si="1"/>
        <v>130.67334777898159</v>
      </c>
      <c r="P22" s="9"/>
    </row>
    <row r="23" spans="1:16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1479902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1479902</v>
      </c>
      <c r="O23" s="47">
        <f t="shared" si="1"/>
        <v>200.42009750812568</v>
      </c>
      <c r="P23" s="9"/>
    </row>
    <row r="24" spans="1:16">
      <c r="A24" s="12"/>
      <c r="B24" s="44">
        <v>539</v>
      </c>
      <c r="C24" s="20" t="s">
        <v>37</v>
      </c>
      <c r="D24" s="46">
        <v>84619</v>
      </c>
      <c r="E24" s="46">
        <v>0</v>
      </c>
      <c r="F24" s="46">
        <v>0</v>
      </c>
      <c r="G24" s="46">
        <v>0</v>
      </c>
      <c r="H24" s="46">
        <v>0</v>
      </c>
      <c r="I24" s="46">
        <v>1828940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1913559</v>
      </c>
      <c r="O24" s="47">
        <f t="shared" si="1"/>
        <v>259.14937703141931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SUM(D26:D26)</f>
        <v>761694</v>
      </c>
      <c r="E25" s="31">
        <f t="shared" si="6"/>
        <v>0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si="4"/>
        <v>761694</v>
      </c>
      <c r="O25" s="43">
        <f t="shared" si="1"/>
        <v>103.15465872156012</v>
      </c>
      <c r="P25" s="10"/>
    </row>
    <row r="26" spans="1:16">
      <c r="A26" s="12"/>
      <c r="B26" s="44">
        <v>541</v>
      </c>
      <c r="C26" s="20" t="s">
        <v>39</v>
      </c>
      <c r="D26" s="46">
        <v>761694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761694</v>
      </c>
      <c r="O26" s="47">
        <f t="shared" si="1"/>
        <v>103.15465872156012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SUM(D28:D28)</f>
        <v>6021</v>
      </c>
      <c r="E27" s="31">
        <f t="shared" si="7"/>
        <v>0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4"/>
        <v>6021</v>
      </c>
      <c r="O27" s="43">
        <f t="shared" si="1"/>
        <v>0.81541170097508131</v>
      </c>
      <c r="P27" s="10"/>
    </row>
    <row r="28" spans="1:16">
      <c r="A28" s="13"/>
      <c r="B28" s="45">
        <v>559</v>
      </c>
      <c r="C28" s="21" t="s">
        <v>41</v>
      </c>
      <c r="D28" s="46">
        <v>6021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6021</v>
      </c>
      <c r="O28" s="47">
        <f t="shared" si="1"/>
        <v>0.81541170097508131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SUM(D30:D30)</f>
        <v>509998</v>
      </c>
      <c r="E29" s="31">
        <f t="shared" si="8"/>
        <v>0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4"/>
        <v>509998</v>
      </c>
      <c r="O29" s="43">
        <f t="shared" si="1"/>
        <v>69.067984832069342</v>
      </c>
      <c r="P29" s="9"/>
    </row>
    <row r="30" spans="1:16">
      <c r="A30" s="12"/>
      <c r="B30" s="44">
        <v>572</v>
      </c>
      <c r="C30" s="20" t="s">
        <v>43</v>
      </c>
      <c r="D30" s="46">
        <v>509998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509998</v>
      </c>
      <c r="O30" s="47">
        <f t="shared" si="1"/>
        <v>69.067984832069342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SUM(D32:D32)</f>
        <v>409167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4477813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4"/>
        <v>4886980</v>
      </c>
      <c r="O31" s="43">
        <f t="shared" si="1"/>
        <v>661.83369447453958</v>
      </c>
      <c r="P31" s="9"/>
    </row>
    <row r="32" spans="1:16" ht="15.75" thickBot="1">
      <c r="A32" s="12"/>
      <c r="B32" s="44">
        <v>581</v>
      </c>
      <c r="C32" s="20" t="s">
        <v>44</v>
      </c>
      <c r="D32" s="46">
        <v>409167</v>
      </c>
      <c r="E32" s="46">
        <v>0</v>
      </c>
      <c r="F32" s="46">
        <v>0</v>
      </c>
      <c r="G32" s="46">
        <v>0</v>
      </c>
      <c r="H32" s="46">
        <v>0</v>
      </c>
      <c r="I32" s="46">
        <v>4477813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4886980</v>
      </c>
      <c r="O32" s="47">
        <f t="shared" si="1"/>
        <v>661.83369447453958</v>
      </c>
      <c r="P32" s="9"/>
    </row>
    <row r="33" spans="1:119" ht="16.5" thickBot="1">
      <c r="A33" s="14" t="s">
        <v>10</v>
      </c>
      <c r="B33" s="23"/>
      <c r="C33" s="22"/>
      <c r="D33" s="15">
        <f>SUM(D5,D14,D18,D25,D27,D29,D31)</f>
        <v>7757019</v>
      </c>
      <c r="E33" s="15">
        <f t="shared" ref="E33:M33" si="10">SUM(E5,E14,E18,E25,E27,E29,E31)</f>
        <v>617382</v>
      </c>
      <c r="F33" s="15">
        <f t="shared" si="10"/>
        <v>465231</v>
      </c>
      <c r="G33" s="15">
        <f t="shared" si="10"/>
        <v>0</v>
      </c>
      <c r="H33" s="15">
        <f t="shared" si="10"/>
        <v>0</v>
      </c>
      <c r="I33" s="15">
        <f t="shared" si="10"/>
        <v>24274722</v>
      </c>
      <c r="J33" s="15">
        <f t="shared" si="10"/>
        <v>136486</v>
      </c>
      <c r="K33" s="15">
        <f t="shared" si="10"/>
        <v>1298180</v>
      </c>
      <c r="L33" s="15">
        <f t="shared" si="10"/>
        <v>0</v>
      </c>
      <c r="M33" s="15">
        <f t="shared" si="10"/>
        <v>765422</v>
      </c>
      <c r="N33" s="15">
        <f t="shared" si="4"/>
        <v>35314442</v>
      </c>
      <c r="O33" s="37">
        <f t="shared" si="1"/>
        <v>4782.562567713976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93" t="s">
        <v>46</v>
      </c>
      <c r="M35" s="93"/>
      <c r="N35" s="93"/>
      <c r="O35" s="41">
        <v>7384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thickBot="1">
      <c r="A37" s="97" t="s">
        <v>50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A37:O37"/>
    <mergeCell ref="A36:O36"/>
    <mergeCell ref="L35:N3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9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0</v>
      </c>
      <c r="E5" s="26">
        <f t="shared" ref="E5:M5" si="0">SUM(E6:E14)</f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0</v>
      </c>
      <c r="O5" s="32">
        <f t="shared" ref="O5:O68" si="1">(N5/O$77)</f>
        <v>0</v>
      </c>
      <c r="P5" s="6"/>
    </row>
    <row r="6" spans="1:133">
      <c r="A6" s="12"/>
      <c r="B6" s="44">
        <v>511</v>
      </c>
      <c r="C6" s="20" t="s">
        <v>19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0</v>
      </c>
      <c r="O6" s="47">
        <f t="shared" si="1"/>
        <v>0</v>
      </c>
      <c r="P6" s="9"/>
    </row>
    <row r="7" spans="1:133">
      <c r="A7" s="12"/>
      <c r="B7" s="44">
        <v>512</v>
      </c>
      <c r="C7" s="20" t="s">
        <v>20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0</v>
      </c>
      <c r="O7" s="47">
        <f t="shared" si="1"/>
        <v>0</v>
      </c>
      <c r="P7" s="9"/>
    </row>
    <row r="8" spans="1:133">
      <c r="A8" s="12"/>
      <c r="B8" s="44">
        <v>513</v>
      </c>
      <c r="C8" s="20" t="s">
        <v>21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0</v>
      </c>
      <c r="O8" s="47">
        <f t="shared" si="1"/>
        <v>0</v>
      </c>
      <c r="P8" s="9"/>
    </row>
    <row r="9" spans="1:133">
      <c r="A9" s="12"/>
      <c r="B9" s="44">
        <v>514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0</v>
      </c>
      <c r="O9" s="47">
        <f t="shared" si="1"/>
        <v>0</v>
      </c>
      <c r="P9" s="9"/>
    </row>
    <row r="10" spans="1:133">
      <c r="A10" s="12"/>
      <c r="B10" s="44">
        <v>515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0</v>
      </c>
      <c r="O10" s="47">
        <f t="shared" si="1"/>
        <v>0</v>
      </c>
      <c r="P10" s="9"/>
    </row>
    <row r="11" spans="1:133">
      <c r="A11" s="12"/>
      <c r="B11" s="44">
        <v>516</v>
      </c>
      <c r="C11" s="20" t="s">
        <v>58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0</v>
      </c>
      <c r="O11" s="47">
        <f t="shared" si="1"/>
        <v>0</v>
      </c>
      <c r="P11" s="9"/>
    </row>
    <row r="12" spans="1:133">
      <c r="A12" s="12"/>
      <c r="B12" s="44">
        <v>517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0</v>
      </c>
      <c r="O12" s="47">
        <f t="shared" si="1"/>
        <v>0</v>
      </c>
      <c r="P12" s="9"/>
    </row>
    <row r="13" spans="1:133">
      <c r="A13" s="12"/>
      <c r="B13" s="44">
        <v>518</v>
      </c>
      <c r="C13" s="20" t="s">
        <v>25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0</v>
      </c>
      <c r="O13" s="47">
        <f t="shared" si="1"/>
        <v>0</v>
      </c>
      <c r="P13" s="9"/>
    </row>
    <row r="14" spans="1:133">
      <c r="A14" s="12"/>
      <c r="B14" s="44">
        <v>519</v>
      </c>
      <c r="C14" s="20" t="s">
        <v>26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0</v>
      </c>
      <c r="O14" s="47">
        <f t="shared" si="1"/>
        <v>0</v>
      </c>
      <c r="P14" s="9"/>
    </row>
    <row r="15" spans="1:133" ht="15.75">
      <c r="A15" s="28" t="s">
        <v>27</v>
      </c>
      <c r="B15" s="29"/>
      <c r="C15" s="30"/>
      <c r="D15" s="31">
        <f>SUM(D16:D24)</f>
        <v>0</v>
      </c>
      <c r="E15" s="31">
        <f t="shared" ref="E15:M15" si="3">SUM(E16:E24)</f>
        <v>0</v>
      </c>
      <c r="F15" s="31">
        <f t="shared" si="3"/>
        <v>0</v>
      </c>
      <c r="G15" s="31">
        <f t="shared" si="3"/>
        <v>0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>SUM(D15:M15)</f>
        <v>0</v>
      </c>
      <c r="O15" s="43">
        <f t="shared" si="1"/>
        <v>0</v>
      </c>
      <c r="P15" s="10"/>
    </row>
    <row r="16" spans="1:133">
      <c r="A16" s="12"/>
      <c r="B16" s="44">
        <v>521</v>
      </c>
      <c r="C16" s="20" t="s">
        <v>28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0</v>
      </c>
      <c r="O16" s="47">
        <f t="shared" si="1"/>
        <v>0</v>
      </c>
      <c r="P16" s="9"/>
    </row>
    <row r="17" spans="1:16">
      <c r="A17" s="12"/>
      <c r="B17" s="44">
        <v>522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4" si="4">SUM(D17:M17)</f>
        <v>0</v>
      </c>
      <c r="O17" s="47">
        <f t="shared" si="1"/>
        <v>0</v>
      </c>
      <c r="P17" s="9"/>
    </row>
    <row r="18" spans="1:16">
      <c r="A18" s="12"/>
      <c r="B18" s="44">
        <v>523</v>
      </c>
      <c r="C18" s="20" t="s">
        <v>59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0</v>
      </c>
      <c r="O18" s="47">
        <f t="shared" si="1"/>
        <v>0</v>
      </c>
      <c r="P18" s="9"/>
    </row>
    <row r="19" spans="1:16">
      <c r="A19" s="12"/>
      <c r="B19" s="44">
        <v>524</v>
      </c>
      <c r="C19" s="20" t="s">
        <v>60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0</v>
      </c>
      <c r="O19" s="47">
        <f t="shared" si="1"/>
        <v>0</v>
      </c>
      <c r="P19" s="9"/>
    </row>
    <row r="20" spans="1:16">
      <c r="A20" s="12"/>
      <c r="B20" s="44">
        <v>525</v>
      </c>
      <c r="C20" s="20" t="s">
        <v>30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0</v>
      </c>
      <c r="O20" s="47">
        <f t="shared" si="1"/>
        <v>0</v>
      </c>
      <c r="P20" s="9"/>
    </row>
    <row r="21" spans="1:16">
      <c r="A21" s="12"/>
      <c r="B21" s="44">
        <v>526</v>
      </c>
      <c r="C21" s="20" t="s">
        <v>61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0</v>
      </c>
      <c r="O21" s="47">
        <f t="shared" si="1"/>
        <v>0</v>
      </c>
      <c r="P21" s="9"/>
    </row>
    <row r="22" spans="1:16">
      <c r="A22" s="12"/>
      <c r="B22" s="44">
        <v>527</v>
      </c>
      <c r="C22" s="20" t="s">
        <v>62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0</v>
      </c>
      <c r="O22" s="47">
        <f t="shared" si="1"/>
        <v>0</v>
      </c>
      <c r="P22" s="9"/>
    </row>
    <row r="23" spans="1:16">
      <c r="A23" s="12"/>
      <c r="B23" s="44">
        <v>528</v>
      </c>
      <c r="C23" s="20" t="s">
        <v>63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0</v>
      </c>
      <c r="O23" s="47">
        <f t="shared" si="1"/>
        <v>0</v>
      </c>
      <c r="P23" s="9"/>
    </row>
    <row r="24" spans="1:16">
      <c r="A24" s="12"/>
      <c r="B24" s="44">
        <v>529</v>
      </c>
      <c r="C24" s="20" t="s">
        <v>64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0</v>
      </c>
      <c r="O24" s="47">
        <f t="shared" si="1"/>
        <v>0</v>
      </c>
      <c r="P24" s="9"/>
    </row>
    <row r="25" spans="1:16" ht="15.75">
      <c r="A25" s="28" t="s">
        <v>31</v>
      </c>
      <c r="B25" s="29"/>
      <c r="C25" s="30"/>
      <c r="D25" s="31">
        <f>SUM(D26:D34)</f>
        <v>0</v>
      </c>
      <c r="E25" s="31">
        <f t="shared" ref="E25:M25" si="5">SUM(E26:E34)</f>
        <v>0</v>
      </c>
      <c r="F25" s="31">
        <f t="shared" si="5"/>
        <v>0</v>
      </c>
      <c r="G25" s="31">
        <f t="shared" si="5"/>
        <v>0</v>
      </c>
      <c r="H25" s="31">
        <f t="shared" si="5"/>
        <v>0</v>
      </c>
      <c r="I25" s="31">
        <f t="shared" si="5"/>
        <v>0</v>
      </c>
      <c r="J25" s="31">
        <f t="shared" si="5"/>
        <v>0</v>
      </c>
      <c r="K25" s="31">
        <f t="shared" si="5"/>
        <v>0</v>
      </c>
      <c r="L25" s="31">
        <f t="shared" si="5"/>
        <v>0</v>
      </c>
      <c r="M25" s="31">
        <f t="shared" si="5"/>
        <v>0</v>
      </c>
      <c r="N25" s="42">
        <f>SUM(D25:M25)</f>
        <v>0</v>
      </c>
      <c r="O25" s="43">
        <f t="shared" si="1"/>
        <v>0</v>
      </c>
      <c r="P25" s="10"/>
    </row>
    <row r="26" spans="1:16">
      <c r="A26" s="12"/>
      <c r="B26" s="44">
        <v>531</v>
      </c>
      <c r="C26" s="20" t="s">
        <v>32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0</v>
      </c>
      <c r="O26" s="47">
        <f t="shared" si="1"/>
        <v>0</v>
      </c>
      <c r="P26" s="9"/>
    </row>
    <row r="27" spans="1:16">
      <c r="A27" s="12"/>
      <c r="B27" s="44">
        <v>532</v>
      </c>
      <c r="C27" s="20" t="s">
        <v>33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0</v>
      </c>
      <c r="O27" s="47">
        <f t="shared" si="1"/>
        <v>0</v>
      </c>
      <c r="P27" s="9"/>
    </row>
    <row r="28" spans="1:16">
      <c r="A28" s="12"/>
      <c r="B28" s="44">
        <v>533</v>
      </c>
      <c r="C28" s="20" t="s">
        <v>34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6">SUM(D28:M28)</f>
        <v>0</v>
      </c>
      <c r="O28" s="47">
        <f t="shared" si="1"/>
        <v>0</v>
      </c>
      <c r="P28" s="9"/>
    </row>
    <row r="29" spans="1:16">
      <c r="A29" s="12"/>
      <c r="B29" s="44">
        <v>534</v>
      </c>
      <c r="C29" s="20" t="s">
        <v>35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0</v>
      </c>
      <c r="O29" s="47">
        <f t="shared" si="1"/>
        <v>0</v>
      </c>
      <c r="P29" s="9"/>
    </row>
    <row r="30" spans="1:16">
      <c r="A30" s="12"/>
      <c r="B30" s="44">
        <v>535</v>
      </c>
      <c r="C30" s="20" t="s">
        <v>36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0</v>
      </c>
      <c r="O30" s="47">
        <f t="shared" si="1"/>
        <v>0</v>
      </c>
      <c r="P30" s="9"/>
    </row>
    <row r="31" spans="1:16">
      <c r="A31" s="12"/>
      <c r="B31" s="44">
        <v>536</v>
      </c>
      <c r="C31" s="20" t="s">
        <v>65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0</v>
      </c>
      <c r="O31" s="47">
        <f t="shared" si="1"/>
        <v>0</v>
      </c>
      <c r="P31" s="9"/>
    </row>
    <row r="32" spans="1:16">
      <c r="A32" s="12"/>
      <c r="B32" s="44">
        <v>537</v>
      </c>
      <c r="C32" s="20" t="s">
        <v>66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0</v>
      </c>
      <c r="O32" s="47">
        <f t="shared" si="1"/>
        <v>0</v>
      </c>
      <c r="P32" s="9"/>
    </row>
    <row r="33" spans="1:16">
      <c r="A33" s="12"/>
      <c r="B33" s="44">
        <v>538</v>
      </c>
      <c r="C33" s="20" t="s">
        <v>67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0</v>
      </c>
      <c r="O33" s="47">
        <f t="shared" si="1"/>
        <v>0</v>
      </c>
      <c r="P33" s="9"/>
    </row>
    <row r="34" spans="1:16">
      <c r="A34" s="12"/>
      <c r="B34" s="44">
        <v>539</v>
      </c>
      <c r="C34" s="20" t="s">
        <v>37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0</v>
      </c>
      <c r="O34" s="47">
        <f t="shared" si="1"/>
        <v>0</v>
      </c>
      <c r="P34" s="9"/>
    </row>
    <row r="35" spans="1:16" ht="15.75">
      <c r="A35" s="28" t="s">
        <v>38</v>
      </c>
      <c r="B35" s="29"/>
      <c r="C35" s="30"/>
      <c r="D35" s="31">
        <f>SUM(D36:D41)</f>
        <v>0</v>
      </c>
      <c r="E35" s="31">
        <f t="shared" ref="E35:M35" si="7">SUM(E36:E41)</f>
        <v>0</v>
      </c>
      <c r="F35" s="31">
        <f t="shared" si="7"/>
        <v>0</v>
      </c>
      <c r="G35" s="31">
        <f t="shared" si="7"/>
        <v>0</v>
      </c>
      <c r="H35" s="31">
        <f t="shared" si="7"/>
        <v>0</v>
      </c>
      <c r="I35" s="31">
        <f t="shared" si="7"/>
        <v>0</v>
      </c>
      <c r="J35" s="31">
        <f t="shared" si="7"/>
        <v>0</v>
      </c>
      <c r="K35" s="31">
        <f t="shared" si="7"/>
        <v>0</v>
      </c>
      <c r="L35" s="31">
        <f t="shared" si="7"/>
        <v>0</v>
      </c>
      <c r="M35" s="31">
        <f t="shared" si="7"/>
        <v>0</v>
      </c>
      <c r="N35" s="31">
        <f t="shared" ref="N35:N49" si="8">SUM(D35:M35)</f>
        <v>0</v>
      </c>
      <c r="O35" s="43">
        <f t="shared" si="1"/>
        <v>0</v>
      </c>
      <c r="P35" s="10"/>
    </row>
    <row r="36" spans="1:16">
      <c r="A36" s="12"/>
      <c r="B36" s="44">
        <v>541</v>
      </c>
      <c r="C36" s="20" t="s">
        <v>39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0</v>
      </c>
      <c r="O36" s="47">
        <f t="shared" si="1"/>
        <v>0</v>
      </c>
      <c r="P36" s="9"/>
    </row>
    <row r="37" spans="1:16">
      <c r="A37" s="12"/>
      <c r="B37" s="44">
        <v>542</v>
      </c>
      <c r="C37" s="20" t="s">
        <v>68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0</v>
      </c>
      <c r="O37" s="47">
        <f t="shared" si="1"/>
        <v>0</v>
      </c>
      <c r="P37" s="9"/>
    </row>
    <row r="38" spans="1:16">
      <c r="A38" s="12"/>
      <c r="B38" s="44">
        <v>543</v>
      </c>
      <c r="C38" s="20" t="s">
        <v>69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0</v>
      </c>
      <c r="O38" s="47">
        <f t="shared" si="1"/>
        <v>0</v>
      </c>
      <c r="P38" s="9"/>
    </row>
    <row r="39" spans="1:16">
      <c r="A39" s="12"/>
      <c r="B39" s="44">
        <v>544</v>
      </c>
      <c r="C39" s="20" t="s">
        <v>70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0</v>
      </c>
      <c r="O39" s="47">
        <f t="shared" si="1"/>
        <v>0</v>
      </c>
      <c r="P39" s="9"/>
    </row>
    <row r="40" spans="1:16">
      <c r="A40" s="12"/>
      <c r="B40" s="44">
        <v>545</v>
      </c>
      <c r="C40" s="20" t="s">
        <v>71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0</v>
      </c>
      <c r="O40" s="47">
        <f t="shared" si="1"/>
        <v>0</v>
      </c>
      <c r="P40" s="9"/>
    </row>
    <row r="41" spans="1:16">
      <c r="A41" s="12"/>
      <c r="B41" s="44">
        <v>549</v>
      </c>
      <c r="C41" s="20" t="s">
        <v>72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0</v>
      </c>
      <c r="O41" s="47">
        <f t="shared" si="1"/>
        <v>0</v>
      </c>
      <c r="P41" s="9"/>
    </row>
    <row r="42" spans="1:16" ht="15.75">
      <c r="A42" s="28" t="s">
        <v>40</v>
      </c>
      <c r="B42" s="29"/>
      <c r="C42" s="30"/>
      <c r="D42" s="31">
        <f>SUM(D43:D47)</f>
        <v>0</v>
      </c>
      <c r="E42" s="31">
        <f t="shared" ref="E42:M42" si="9">SUM(E43:E47)</f>
        <v>0</v>
      </c>
      <c r="F42" s="31">
        <f t="shared" si="9"/>
        <v>0</v>
      </c>
      <c r="G42" s="31">
        <f t="shared" si="9"/>
        <v>0</v>
      </c>
      <c r="H42" s="31">
        <f t="shared" si="9"/>
        <v>0</v>
      </c>
      <c r="I42" s="31">
        <f t="shared" si="9"/>
        <v>0</v>
      </c>
      <c r="J42" s="31">
        <f t="shared" si="9"/>
        <v>0</v>
      </c>
      <c r="K42" s="31">
        <f t="shared" si="9"/>
        <v>0</v>
      </c>
      <c r="L42" s="31">
        <f t="shared" si="9"/>
        <v>0</v>
      </c>
      <c r="M42" s="31">
        <f t="shared" si="9"/>
        <v>0</v>
      </c>
      <c r="N42" s="31">
        <f t="shared" si="8"/>
        <v>0</v>
      </c>
      <c r="O42" s="43">
        <f t="shared" si="1"/>
        <v>0</v>
      </c>
      <c r="P42" s="10"/>
    </row>
    <row r="43" spans="1:16">
      <c r="A43" s="13"/>
      <c r="B43" s="45">
        <v>551</v>
      </c>
      <c r="C43" s="21" t="s">
        <v>73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0</v>
      </c>
      <c r="O43" s="47">
        <f t="shared" si="1"/>
        <v>0</v>
      </c>
      <c r="P43" s="9"/>
    </row>
    <row r="44" spans="1:16">
      <c r="A44" s="13"/>
      <c r="B44" s="45">
        <v>552</v>
      </c>
      <c r="C44" s="21" t="s">
        <v>54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0</v>
      </c>
      <c r="O44" s="47">
        <f t="shared" si="1"/>
        <v>0</v>
      </c>
      <c r="P44" s="9"/>
    </row>
    <row r="45" spans="1:16">
      <c r="A45" s="13"/>
      <c r="B45" s="45">
        <v>553</v>
      </c>
      <c r="C45" s="21" t="s">
        <v>74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0</v>
      </c>
      <c r="O45" s="47">
        <f t="shared" si="1"/>
        <v>0</v>
      </c>
      <c r="P45" s="9"/>
    </row>
    <row r="46" spans="1:16">
      <c r="A46" s="13"/>
      <c r="B46" s="45">
        <v>554</v>
      </c>
      <c r="C46" s="21" t="s">
        <v>55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0</v>
      </c>
      <c r="O46" s="47">
        <f t="shared" si="1"/>
        <v>0</v>
      </c>
      <c r="P46" s="9"/>
    </row>
    <row r="47" spans="1:16">
      <c r="A47" s="13"/>
      <c r="B47" s="45">
        <v>559</v>
      </c>
      <c r="C47" s="21" t="s">
        <v>41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0</v>
      </c>
      <c r="O47" s="47">
        <f t="shared" si="1"/>
        <v>0</v>
      </c>
      <c r="P47" s="9"/>
    </row>
    <row r="48" spans="1:16" ht="15.75">
      <c r="A48" s="28" t="s">
        <v>75</v>
      </c>
      <c r="B48" s="29"/>
      <c r="C48" s="30"/>
      <c r="D48" s="31">
        <f>SUM(D49:D54)</f>
        <v>0</v>
      </c>
      <c r="E48" s="31">
        <f t="shared" ref="E48:M48" si="10">SUM(E49:E54)</f>
        <v>0</v>
      </c>
      <c r="F48" s="31">
        <f t="shared" si="10"/>
        <v>0</v>
      </c>
      <c r="G48" s="31">
        <f t="shared" si="10"/>
        <v>0</v>
      </c>
      <c r="H48" s="31">
        <f t="shared" si="10"/>
        <v>0</v>
      </c>
      <c r="I48" s="31">
        <f t="shared" si="10"/>
        <v>0</v>
      </c>
      <c r="J48" s="31">
        <f t="shared" si="10"/>
        <v>0</v>
      </c>
      <c r="K48" s="31">
        <f t="shared" si="10"/>
        <v>0</v>
      </c>
      <c r="L48" s="31">
        <f t="shared" si="10"/>
        <v>0</v>
      </c>
      <c r="M48" s="31">
        <f t="shared" si="10"/>
        <v>0</v>
      </c>
      <c r="N48" s="31">
        <f t="shared" si="8"/>
        <v>0</v>
      </c>
      <c r="O48" s="43">
        <f t="shared" si="1"/>
        <v>0</v>
      </c>
      <c r="P48" s="10"/>
    </row>
    <row r="49" spans="1:16">
      <c r="A49" s="12"/>
      <c r="B49" s="44">
        <v>561</v>
      </c>
      <c r="C49" s="20" t="s">
        <v>76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0</v>
      </c>
      <c r="O49" s="47">
        <f t="shared" si="1"/>
        <v>0</v>
      </c>
      <c r="P49" s="9"/>
    </row>
    <row r="50" spans="1:16">
      <c r="A50" s="12"/>
      <c r="B50" s="44">
        <v>562</v>
      </c>
      <c r="C50" s="20" t="s">
        <v>77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62" si="11">SUM(D50:M50)</f>
        <v>0</v>
      </c>
      <c r="O50" s="47">
        <f t="shared" si="1"/>
        <v>0</v>
      </c>
      <c r="P50" s="9"/>
    </row>
    <row r="51" spans="1:16">
      <c r="A51" s="12"/>
      <c r="B51" s="44">
        <v>563</v>
      </c>
      <c r="C51" s="20" t="s">
        <v>78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0</v>
      </c>
      <c r="O51" s="47">
        <f t="shared" si="1"/>
        <v>0</v>
      </c>
      <c r="P51" s="9"/>
    </row>
    <row r="52" spans="1:16">
      <c r="A52" s="12"/>
      <c r="B52" s="44">
        <v>564</v>
      </c>
      <c r="C52" s="20" t="s">
        <v>79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0</v>
      </c>
      <c r="O52" s="47">
        <f t="shared" si="1"/>
        <v>0</v>
      </c>
      <c r="P52" s="9"/>
    </row>
    <row r="53" spans="1:16">
      <c r="A53" s="12"/>
      <c r="B53" s="44">
        <v>565</v>
      </c>
      <c r="C53" s="20" t="s">
        <v>80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0</v>
      </c>
      <c r="O53" s="47">
        <f t="shared" si="1"/>
        <v>0</v>
      </c>
      <c r="P53" s="9"/>
    </row>
    <row r="54" spans="1:16">
      <c r="A54" s="12"/>
      <c r="B54" s="44">
        <v>569</v>
      </c>
      <c r="C54" s="20" t="s">
        <v>81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0</v>
      </c>
      <c r="O54" s="47">
        <f t="shared" si="1"/>
        <v>0</v>
      </c>
      <c r="P54" s="9"/>
    </row>
    <row r="55" spans="1:16" ht="15.75">
      <c r="A55" s="28" t="s">
        <v>42</v>
      </c>
      <c r="B55" s="29"/>
      <c r="C55" s="30"/>
      <c r="D55" s="31">
        <f>SUM(D56:D62)</f>
        <v>0</v>
      </c>
      <c r="E55" s="31">
        <f t="shared" ref="E55:M55" si="12">SUM(E56:E62)</f>
        <v>0</v>
      </c>
      <c r="F55" s="31">
        <f t="shared" si="12"/>
        <v>0</v>
      </c>
      <c r="G55" s="31">
        <f t="shared" si="12"/>
        <v>0</v>
      </c>
      <c r="H55" s="31">
        <f t="shared" si="12"/>
        <v>0</v>
      </c>
      <c r="I55" s="31">
        <f t="shared" si="12"/>
        <v>0</v>
      </c>
      <c r="J55" s="31">
        <f t="shared" si="12"/>
        <v>0</v>
      </c>
      <c r="K55" s="31">
        <f t="shared" si="12"/>
        <v>0</v>
      </c>
      <c r="L55" s="31">
        <f t="shared" si="12"/>
        <v>0</v>
      </c>
      <c r="M55" s="31">
        <f t="shared" si="12"/>
        <v>0</v>
      </c>
      <c r="N55" s="31">
        <f>SUM(D55:M55)</f>
        <v>0</v>
      </c>
      <c r="O55" s="43">
        <f t="shared" si="1"/>
        <v>0</v>
      </c>
      <c r="P55" s="9"/>
    </row>
    <row r="56" spans="1:16">
      <c r="A56" s="12"/>
      <c r="B56" s="44">
        <v>571</v>
      </c>
      <c r="C56" s="20" t="s">
        <v>82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0</v>
      </c>
      <c r="O56" s="47">
        <f t="shared" si="1"/>
        <v>0</v>
      </c>
      <c r="P56" s="9"/>
    </row>
    <row r="57" spans="1:16">
      <c r="A57" s="12"/>
      <c r="B57" s="44">
        <v>572</v>
      </c>
      <c r="C57" s="20" t="s">
        <v>43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0</v>
      </c>
      <c r="O57" s="47">
        <f t="shared" si="1"/>
        <v>0</v>
      </c>
      <c r="P57" s="9"/>
    </row>
    <row r="58" spans="1:16">
      <c r="A58" s="12"/>
      <c r="B58" s="44">
        <v>573</v>
      </c>
      <c r="C58" s="20" t="s">
        <v>83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0</v>
      </c>
      <c r="O58" s="47">
        <f t="shared" si="1"/>
        <v>0</v>
      </c>
      <c r="P58" s="9"/>
    </row>
    <row r="59" spans="1:16">
      <c r="A59" s="12"/>
      <c r="B59" s="44">
        <v>574</v>
      </c>
      <c r="C59" s="20" t="s">
        <v>84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0</v>
      </c>
      <c r="O59" s="47">
        <f t="shared" si="1"/>
        <v>0</v>
      </c>
      <c r="P59" s="9"/>
    </row>
    <row r="60" spans="1:16">
      <c r="A60" s="12"/>
      <c r="B60" s="44">
        <v>575</v>
      </c>
      <c r="C60" s="20" t="s">
        <v>85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0</v>
      </c>
      <c r="O60" s="47">
        <f t="shared" si="1"/>
        <v>0</v>
      </c>
      <c r="P60" s="9"/>
    </row>
    <row r="61" spans="1:16">
      <c r="A61" s="12"/>
      <c r="B61" s="44">
        <v>578</v>
      </c>
      <c r="C61" s="20" t="s">
        <v>86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0</v>
      </c>
      <c r="O61" s="47">
        <f t="shared" si="1"/>
        <v>0</v>
      </c>
      <c r="P61" s="9"/>
    </row>
    <row r="62" spans="1:16">
      <c r="A62" s="12"/>
      <c r="B62" s="44">
        <v>579</v>
      </c>
      <c r="C62" s="20" t="s">
        <v>87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0</v>
      </c>
      <c r="O62" s="47">
        <f t="shared" si="1"/>
        <v>0</v>
      </c>
      <c r="P62" s="9"/>
    </row>
    <row r="63" spans="1:16" ht="15.75">
      <c r="A63" s="28" t="s">
        <v>45</v>
      </c>
      <c r="B63" s="29"/>
      <c r="C63" s="30"/>
      <c r="D63" s="31">
        <f>SUM(D64:D74)</f>
        <v>0</v>
      </c>
      <c r="E63" s="31">
        <f t="shared" ref="E63:M63" si="13">SUM(E64:E74)</f>
        <v>0</v>
      </c>
      <c r="F63" s="31">
        <f t="shared" si="13"/>
        <v>0</v>
      </c>
      <c r="G63" s="31">
        <f t="shared" si="13"/>
        <v>0</v>
      </c>
      <c r="H63" s="31">
        <f t="shared" si="13"/>
        <v>0</v>
      </c>
      <c r="I63" s="31">
        <f t="shared" si="13"/>
        <v>0</v>
      </c>
      <c r="J63" s="31">
        <f t="shared" si="13"/>
        <v>0</v>
      </c>
      <c r="K63" s="31">
        <f t="shared" si="13"/>
        <v>0</v>
      </c>
      <c r="L63" s="31">
        <f t="shared" si="13"/>
        <v>0</v>
      </c>
      <c r="M63" s="31">
        <f t="shared" si="13"/>
        <v>0</v>
      </c>
      <c r="N63" s="31">
        <f>SUM(D63:M63)</f>
        <v>0</v>
      </c>
      <c r="O63" s="43">
        <f t="shared" si="1"/>
        <v>0</v>
      </c>
      <c r="P63" s="9"/>
    </row>
    <row r="64" spans="1:16">
      <c r="A64" s="12"/>
      <c r="B64" s="44">
        <v>581</v>
      </c>
      <c r="C64" s="20" t="s">
        <v>44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0</v>
      </c>
      <c r="O64" s="47">
        <f t="shared" si="1"/>
        <v>0</v>
      </c>
      <c r="P64" s="9"/>
    </row>
    <row r="65" spans="1:119">
      <c r="A65" s="12"/>
      <c r="B65" s="44">
        <v>583</v>
      </c>
      <c r="C65" s="20" t="s">
        <v>88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ref="N65:N74" si="14">SUM(D65:M65)</f>
        <v>0</v>
      </c>
      <c r="O65" s="47">
        <f t="shared" si="1"/>
        <v>0</v>
      </c>
      <c r="P65" s="9"/>
    </row>
    <row r="66" spans="1:119">
      <c r="A66" s="12"/>
      <c r="B66" s="44">
        <v>584</v>
      </c>
      <c r="C66" s="20" t="s">
        <v>89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4"/>
        <v>0</v>
      </c>
      <c r="O66" s="47">
        <f t="shared" si="1"/>
        <v>0</v>
      </c>
      <c r="P66" s="9"/>
    </row>
    <row r="67" spans="1:119">
      <c r="A67" s="12"/>
      <c r="B67" s="44">
        <v>585</v>
      </c>
      <c r="C67" s="20" t="s">
        <v>90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0</v>
      </c>
      <c r="O67" s="47">
        <f t="shared" si="1"/>
        <v>0</v>
      </c>
      <c r="P67" s="9"/>
    </row>
    <row r="68" spans="1:119">
      <c r="A68" s="12"/>
      <c r="B68" s="44">
        <v>586</v>
      </c>
      <c r="C68" s="20" t="s">
        <v>91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0</v>
      </c>
      <c r="O68" s="47">
        <f t="shared" si="1"/>
        <v>0</v>
      </c>
      <c r="P68" s="9"/>
    </row>
    <row r="69" spans="1:119">
      <c r="A69" s="12"/>
      <c r="B69" s="44">
        <v>587</v>
      </c>
      <c r="C69" s="20" t="s">
        <v>92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0</v>
      </c>
      <c r="O69" s="47">
        <f t="shared" ref="O69:O75" si="15">(N69/O$77)</f>
        <v>0</v>
      </c>
      <c r="P69" s="9"/>
    </row>
    <row r="70" spans="1:119">
      <c r="A70" s="12"/>
      <c r="B70" s="44">
        <v>588</v>
      </c>
      <c r="C70" s="20" t="s">
        <v>93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0</v>
      </c>
      <c r="O70" s="47">
        <f t="shared" si="15"/>
        <v>0</v>
      </c>
      <c r="P70" s="9"/>
    </row>
    <row r="71" spans="1:119">
      <c r="A71" s="12"/>
      <c r="B71" s="44">
        <v>590</v>
      </c>
      <c r="C71" s="20" t="s">
        <v>94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0</v>
      </c>
      <c r="O71" s="47">
        <f t="shared" si="15"/>
        <v>0</v>
      </c>
      <c r="P71" s="9"/>
    </row>
    <row r="72" spans="1:119">
      <c r="A72" s="12"/>
      <c r="B72" s="44">
        <v>591</v>
      </c>
      <c r="C72" s="20" t="s">
        <v>95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0</v>
      </c>
      <c r="O72" s="47">
        <f t="shared" si="15"/>
        <v>0</v>
      </c>
      <c r="P72" s="9"/>
    </row>
    <row r="73" spans="1:119">
      <c r="A73" s="12"/>
      <c r="B73" s="44">
        <v>592</v>
      </c>
      <c r="C73" s="20" t="s">
        <v>96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0</v>
      </c>
      <c r="O73" s="47">
        <f t="shared" si="15"/>
        <v>0</v>
      </c>
      <c r="P73" s="9"/>
    </row>
    <row r="74" spans="1:119" ht="15.75" thickBot="1">
      <c r="A74" s="12"/>
      <c r="B74" s="44">
        <v>593</v>
      </c>
      <c r="C74" s="20" t="s">
        <v>97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4"/>
        <v>0</v>
      </c>
      <c r="O74" s="47">
        <f t="shared" si="15"/>
        <v>0</v>
      </c>
      <c r="P74" s="9"/>
    </row>
    <row r="75" spans="1:119" ht="16.5" thickBot="1">
      <c r="A75" s="14" t="s">
        <v>10</v>
      </c>
      <c r="B75" s="23"/>
      <c r="C75" s="22"/>
      <c r="D75" s="15">
        <f>SUM(D5,D15,D25,D35,D42,D48,D55,D63)</f>
        <v>0</v>
      </c>
      <c r="E75" s="15">
        <f>SUM(E5,E15,E25,E35,E42,E48,E55,E63)</f>
        <v>0</v>
      </c>
      <c r="F75" s="15">
        <f t="shared" ref="F75:M75" si="16">SUM(F5,F15,F25,F35,F42,F48,F55,F63)</f>
        <v>0</v>
      </c>
      <c r="G75" s="15">
        <f t="shared" si="16"/>
        <v>0</v>
      </c>
      <c r="H75" s="15">
        <f t="shared" si="16"/>
        <v>0</v>
      </c>
      <c r="I75" s="15">
        <f t="shared" si="16"/>
        <v>0</v>
      </c>
      <c r="J75" s="15">
        <f t="shared" si="16"/>
        <v>0</v>
      </c>
      <c r="K75" s="15">
        <f t="shared" si="16"/>
        <v>0</v>
      </c>
      <c r="L75" s="15">
        <f t="shared" si="16"/>
        <v>0</v>
      </c>
      <c r="M75" s="15">
        <f t="shared" si="16"/>
        <v>0</v>
      </c>
      <c r="N75" s="15">
        <f>SUM(D75:M75)</f>
        <v>0</v>
      </c>
      <c r="O75" s="37">
        <f t="shared" si="15"/>
        <v>0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38"/>
      <c r="B77" s="39"/>
      <c r="C77" s="39"/>
      <c r="D77" s="40"/>
      <c r="E77" s="40"/>
      <c r="F77" s="40"/>
      <c r="G77" s="40"/>
      <c r="H77" s="40"/>
      <c r="I77" s="40"/>
      <c r="J77" s="40"/>
      <c r="K77" s="40"/>
      <c r="L77" s="93" t="s">
        <v>98</v>
      </c>
      <c r="M77" s="93"/>
      <c r="N77" s="93"/>
      <c r="O77" s="41">
        <v>7373</v>
      </c>
    </row>
    <row r="78" spans="1:119">
      <c r="A78" s="94"/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6"/>
    </row>
    <row r="79" spans="1:119" ht="15.75" customHeight="1" thickBot="1">
      <c r="A79" s="97" t="s">
        <v>50</v>
      </c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9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3123988</v>
      </c>
      <c r="E5" s="26">
        <f t="shared" si="0"/>
        <v>0</v>
      </c>
      <c r="F5" s="26">
        <f t="shared" si="0"/>
        <v>698210</v>
      </c>
      <c r="G5" s="26">
        <f t="shared" si="0"/>
        <v>0</v>
      </c>
      <c r="H5" s="26">
        <f t="shared" si="0"/>
        <v>0</v>
      </c>
      <c r="I5" s="26">
        <f t="shared" si="0"/>
        <v>542136</v>
      </c>
      <c r="J5" s="26">
        <f t="shared" si="0"/>
        <v>0</v>
      </c>
      <c r="K5" s="26">
        <f t="shared" si="0"/>
        <v>298236</v>
      </c>
      <c r="L5" s="26">
        <f t="shared" si="0"/>
        <v>0</v>
      </c>
      <c r="M5" s="26">
        <f t="shared" si="0"/>
        <v>0</v>
      </c>
      <c r="N5" s="27">
        <f>SUM(D5:M5)</f>
        <v>4662570</v>
      </c>
      <c r="O5" s="32">
        <f t="shared" ref="O5:O35" si="1">(N5/O$37)</f>
        <v>627.02662721893489</v>
      </c>
      <c r="P5" s="6"/>
    </row>
    <row r="6" spans="1:133">
      <c r="A6" s="12"/>
      <c r="B6" s="44">
        <v>511</v>
      </c>
      <c r="C6" s="20" t="s">
        <v>19</v>
      </c>
      <c r="D6" s="46">
        <v>107162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107162</v>
      </c>
      <c r="O6" s="47">
        <f t="shared" si="1"/>
        <v>14.411242603550296</v>
      </c>
      <c r="P6" s="9"/>
    </row>
    <row r="7" spans="1:133">
      <c r="A7" s="12"/>
      <c r="B7" s="44">
        <v>512</v>
      </c>
      <c r="C7" s="20" t="s">
        <v>20</v>
      </c>
      <c r="D7" s="46">
        <v>477325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477325</v>
      </c>
      <c r="O7" s="47">
        <f t="shared" si="1"/>
        <v>64.191097364174283</v>
      </c>
      <c r="P7" s="9"/>
    </row>
    <row r="8" spans="1:133">
      <c r="A8" s="12"/>
      <c r="B8" s="44">
        <v>513</v>
      </c>
      <c r="C8" s="20" t="s">
        <v>21</v>
      </c>
      <c r="D8" s="46">
        <v>463440</v>
      </c>
      <c r="E8" s="46">
        <v>0</v>
      </c>
      <c r="F8" s="46">
        <v>0</v>
      </c>
      <c r="G8" s="46">
        <v>0</v>
      </c>
      <c r="H8" s="46">
        <v>0</v>
      </c>
      <c r="I8" s="46">
        <v>542136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1005576</v>
      </c>
      <c r="O8" s="47">
        <f t="shared" si="1"/>
        <v>135.23076923076923</v>
      </c>
      <c r="P8" s="9"/>
    </row>
    <row r="9" spans="1:133">
      <c r="A9" s="12"/>
      <c r="B9" s="44">
        <v>514</v>
      </c>
      <c r="C9" s="20" t="s">
        <v>22</v>
      </c>
      <c r="D9" s="46">
        <v>481545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481545</v>
      </c>
      <c r="O9" s="47">
        <f t="shared" si="1"/>
        <v>64.758606777837542</v>
      </c>
      <c r="P9" s="9"/>
    </row>
    <row r="10" spans="1:133">
      <c r="A10" s="12"/>
      <c r="B10" s="44">
        <v>515</v>
      </c>
      <c r="C10" s="20" t="s">
        <v>23</v>
      </c>
      <c r="D10" s="46">
        <v>324784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324784</v>
      </c>
      <c r="O10" s="47">
        <f t="shared" si="1"/>
        <v>43.677245831091987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694331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694331</v>
      </c>
      <c r="O11" s="47">
        <f t="shared" si="1"/>
        <v>93.374260355029591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233058</v>
      </c>
      <c r="L12" s="46">
        <v>0</v>
      </c>
      <c r="M12" s="46">
        <v>0</v>
      </c>
      <c r="N12" s="46">
        <f t="shared" si="2"/>
        <v>233058</v>
      </c>
      <c r="O12" s="47">
        <f t="shared" si="1"/>
        <v>31.341850457235072</v>
      </c>
      <c r="P12" s="9"/>
    </row>
    <row r="13" spans="1:133">
      <c r="A13" s="12"/>
      <c r="B13" s="44">
        <v>519</v>
      </c>
      <c r="C13" s="20" t="s">
        <v>26</v>
      </c>
      <c r="D13" s="46">
        <v>1269732</v>
      </c>
      <c r="E13" s="46">
        <v>0</v>
      </c>
      <c r="F13" s="46">
        <v>3879</v>
      </c>
      <c r="G13" s="46">
        <v>0</v>
      </c>
      <c r="H13" s="46">
        <v>0</v>
      </c>
      <c r="I13" s="46">
        <v>0</v>
      </c>
      <c r="J13" s="46">
        <v>0</v>
      </c>
      <c r="K13" s="46">
        <v>65178</v>
      </c>
      <c r="L13" s="46">
        <v>0</v>
      </c>
      <c r="M13" s="46">
        <v>0</v>
      </c>
      <c r="N13" s="46">
        <f t="shared" si="2"/>
        <v>1338789</v>
      </c>
      <c r="O13" s="47">
        <f t="shared" si="1"/>
        <v>180.04155459924689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4064775</v>
      </c>
      <c r="E14" s="31">
        <f t="shared" si="3"/>
        <v>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5" si="4">SUM(D14:M14)</f>
        <v>4064775</v>
      </c>
      <c r="O14" s="43">
        <f t="shared" si="1"/>
        <v>546.63461538461536</v>
      </c>
      <c r="P14" s="10"/>
    </row>
    <row r="15" spans="1:133">
      <c r="A15" s="12"/>
      <c r="B15" s="44">
        <v>521</v>
      </c>
      <c r="C15" s="20" t="s">
        <v>28</v>
      </c>
      <c r="D15" s="46">
        <v>2468761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2468761</v>
      </c>
      <c r="O15" s="47">
        <f t="shared" si="1"/>
        <v>332.00121032813342</v>
      </c>
      <c r="P15" s="9"/>
    </row>
    <row r="16" spans="1:133">
      <c r="A16" s="12"/>
      <c r="B16" s="44">
        <v>522</v>
      </c>
      <c r="C16" s="20" t="s">
        <v>29</v>
      </c>
      <c r="D16" s="46">
        <v>1566143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1566143</v>
      </c>
      <c r="O16" s="47">
        <f t="shared" si="1"/>
        <v>210.61632598171059</v>
      </c>
      <c r="P16" s="9"/>
    </row>
    <row r="17" spans="1:16">
      <c r="A17" s="12"/>
      <c r="B17" s="44">
        <v>525</v>
      </c>
      <c r="C17" s="20" t="s">
        <v>30</v>
      </c>
      <c r="D17" s="46">
        <v>29871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29871</v>
      </c>
      <c r="O17" s="47">
        <f t="shared" si="1"/>
        <v>4.0170790747713827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SUM(D19:D24)</f>
        <v>77577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22446272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22523849</v>
      </c>
      <c r="O18" s="43">
        <f t="shared" si="1"/>
        <v>3029.0275685852607</v>
      </c>
      <c r="P18" s="10"/>
    </row>
    <row r="19" spans="1:16">
      <c r="A19" s="12"/>
      <c r="B19" s="44">
        <v>531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13907455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13907455</v>
      </c>
      <c r="O19" s="47">
        <f t="shared" si="1"/>
        <v>1870.2871167294245</v>
      </c>
      <c r="P19" s="9"/>
    </row>
    <row r="20" spans="1:16">
      <c r="A20" s="12"/>
      <c r="B20" s="44">
        <v>532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2184282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2184282</v>
      </c>
      <c r="O20" s="47">
        <f t="shared" si="1"/>
        <v>293.74421732114041</v>
      </c>
      <c r="P20" s="9"/>
    </row>
    <row r="21" spans="1:16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1895594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1895594</v>
      </c>
      <c r="O21" s="47">
        <f t="shared" si="1"/>
        <v>254.92119419042496</v>
      </c>
      <c r="P21" s="9"/>
    </row>
    <row r="22" spans="1:16">
      <c r="A22" s="12"/>
      <c r="B22" s="44">
        <v>534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624019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624019</v>
      </c>
      <c r="O22" s="47">
        <f t="shared" si="1"/>
        <v>83.918639053254438</v>
      </c>
      <c r="P22" s="9"/>
    </row>
    <row r="23" spans="1:16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1562830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1562830</v>
      </c>
      <c r="O23" s="47">
        <f t="shared" si="1"/>
        <v>210.17079074771382</v>
      </c>
      <c r="P23" s="9"/>
    </row>
    <row r="24" spans="1:16">
      <c r="A24" s="12"/>
      <c r="B24" s="44">
        <v>539</v>
      </c>
      <c r="C24" s="20" t="s">
        <v>37</v>
      </c>
      <c r="D24" s="46">
        <v>77577</v>
      </c>
      <c r="E24" s="46">
        <v>0</v>
      </c>
      <c r="F24" s="46">
        <v>0</v>
      </c>
      <c r="G24" s="46">
        <v>0</v>
      </c>
      <c r="H24" s="46">
        <v>0</v>
      </c>
      <c r="I24" s="46">
        <v>2272092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2349669</v>
      </c>
      <c r="O24" s="47">
        <f t="shared" si="1"/>
        <v>315.98561054330287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SUM(D26:D27)</f>
        <v>863976</v>
      </c>
      <c r="E25" s="31">
        <f t="shared" si="6"/>
        <v>0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si="4"/>
        <v>863976</v>
      </c>
      <c r="O25" s="43">
        <f t="shared" si="1"/>
        <v>116.18827326519634</v>
      </c>
      <c r="P25" s="10"/>
    </row>
    <row r="26" spans="1:16">
      <c r="A26" s="12"/>
      <c r="B26" s="44">
        <v>541</v>
      </c>
      <c r="C26" s="20" t="s">
        <v>39</v>
      </c>
      <c r="D26" s="46">
        <v>818805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818805</v>
      </c>
      <c r="O26" s="47">
        <f t="shared" si="1"/>
        <v>110.11363636363636</v>
      </c>
      <c r="P26" s="9"/>
    </row>
    <row r="27" spans="1:16">
      <c r="A27" s="12"/>
      <c r="B27" s="44">
        <v>542</v>
      </c>
      <c r="C27" s="20" t="s">
        <v>68</v>
      </c>
      <c r="D27" s="46">
        <v>45171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45171</v>
      </c>
      <c r="O27" s="47">
        <f t="shared" si="1"/>
        <v>6.0746369015599786</v>
      </c>
      <c r="P27" s="9"/>
    </row>
    <row r="28" spans="1:16" ht="15.75">
      <c r="A28" s="28" t="s">
        <v>40</v>
      </c>
      <c r="B28" s="29"/>
      <c r="C28" s="30"/>
      <c r="D28" s="31">
        <f t="shared" ref="D28:M28" si="7">SUM(D29:D29)</f>
        <v>0</v>
      </c>
      <c r="E28" s="31">
        <f t="shared" si="7"/>
        <v>0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71981</v>
      </c>
      <c r="N28" s="31">
        <f t="shared" si="4"/>
        <v>71981</v>
      </c>
      <c r="O28" s="43">
        <f t="shared" si="1"/>
        <v>9.68006993006993</v>
      </c>
      <c r="P28" s="10"/>
    </row>
    <row r="29" spans="1:16">
      <c r="A29" s="13"/>
      <c r="B29" s="45">
        <v>552</v>
      </c>
      <c r="C29" s="21" t="s">
        <v>54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71981</v>
      </c>
      <c r="N29" s="46">
        <f t="shared" si="4"/>
        <v>71981</v>
      </c>
      <c r="O29" s="47">
        <f t="shared" si="1"/>
        <v>9.68006993006993</v>
      </c>
      <c r="P29" s="9"/>
    </row>
    <row r="30" spans="1:16" ht="15.75">
      <c r="A30" s="28" t="s">
        <v>42</v>
      </c>
      <c r="B30" s="29"/>
      <c r="C30" s="30"/>
      <c r="D30" s="31">
        <f t="shared" ref="D30:M30" si="8">SUM(D31:D32)</f>
        <v>826597</v>
      </c>
      <c r="E30" s="31">
        <f t="shared" si="8"/>
        <v>158427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4"/>
        <v>985024</v>
      </c>
      <c r="O30" s="43">
        <f t="shared" si="1"/>
        <v>132.46691769768694</v>
      </c>
      <c r="P30" s="9"/>
    </row>
    <row r="31" spans="1:16">
      <c r="A31" s="12"/>
      <c r="B31" s="44">
        <v>572</v>
      </c>
      <c r="C31" s="20" t="s">
        <v>43</v>
      </c>
      <c r="D31" s="46">
        <v>826597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826597</v>
      </c>
      <c r="O31" s="47">
        <f t="shared" si="1"/>
        <v>111.16151156535771</v>
      </c>
      <c r="P31" s="9"/>
    </row>
    <row r="32" spans="1:16">
      <c r="A32" s="12"/>
      <c r="B32" s="44">
        <v>573</v>
      </c>
      <c r="C32" s="20" t="s">
        <v>83</v>
      </c>
      <c r="D32" s="46">
        <v>0</v>
      </c>
      <c r="E32" s="46">
        <v>158427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158427</v>
      </c>
      <c r="O32" s="47">
        <f t="shared" si="1"/>
        <v>21.30540613232921</v>
      </c>
      <c r="P32" s="9"/>
    </row>
    <row r="33" spans="1:119" ht="15.75">
      <c r="A33" s="28" t="s">
        <v>45</v>
      </c>
      <c r="B33" s="29"/>
      <c r="C33" s="30"/>
      <c r="D33" s="31">
        <f t="shared" ref="D33:M33" si="9">SUM(D34:D34)</f>
        <v>639192</v>
      </c>
      <c r="E33" s="31">
        <f t="shared" si="9"/>
        <v>0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6336663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4"/>
        <v>6975855</v>
      </c>
      <c r="O33" s="43">
        <f t="shared" si="1"/>
        <v>938.11928456159228</v>
      </c>
      <c r="P33" s="9"/>
    </row>
    <row r="34" spans="1:119" ht="15.75" thickBot="1">
      <c r="A34" s="12"/>
      <c r="B34" s="44">
        <v>581</v>
      </c>
      <c r="C34" s="20" t="s">
        <v>44</v>
      </c>
      <c r="D34" s="46">
        <v>639192</v>
      </c>
      <c r="E34" s="46">
        <v>0</v>
      </c>
      <c r="F34" s="46">
        <v>0</v>
      </c>
      <c r="G34" s="46">
        <v>0</v>
      </c>
      <c r="H34" s="46">
        <v>0</v>
      </c>
      <c r="I34" s="46">
        <v>6336663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6975855</v>
      </c>
      <c r="O34" s="47">
        <f t="shared" si="1"/>
        <v>938.11928456159228</v>
      </c>
      <c r="P34" s="9"/>
    </row>
    <row r="35" spans="1:119" ht="16.5" thickBot="1">
      <c r="A35" s="14" t="s">
        <v>10</v>
      </c>
      <c r="B35" s="23"/>
      <c r="C35" s="22"/>
      <c r="D35" s="15">
        <f>SUM(D5,D14,D18,D25,D28,D30,D33)</f>
        <v>9596105</v>
      </c>
      <c r="E35" s="15">
        <f t="shared" ref="E35:M35" si="10">SUM(E5,E14,E18,E25,E28,E30,E33)</f>
        <v>158427</v>
      </c>
      <c r="F35" s="15">
        <f t="shared" si="10"/>
        <v>698210</v>
      </c>
      <c r="G35" s="15">
        <f t="shared" si="10"/>
        <v>0</v>
      </c>
      <c r="H35" s="15">
        <f t="shared" si="10"/>
        <v>0</v>
      </c>
      <c r="I35" s="15">
        <f t="shared" si="10"/>
        <v>29325071</v>
      </c>
      <c r="J35" s="15">
        <f t="shared" si="10"/>
        <v>0</v>
      </c>
      <c r="K35" s="15">
        <f t="shared" si="10"/>
        <v>298236</v>
      </c>
      <c r="L35" s="15">
        <f t="shared" si="10"/>
        <v>0</v>
      </c>
      <c r="M35" s="15">
        <f t="shared" si="10"/>
        <v>71981</v>
      </c>
      <c r="N35" s="15">
        <f t="shared" si="4"/>
        <v>40148030</v>
      </c>
      <c r="O35" s="37">
        <f t="shared" si="1"/>
        <v>5399.143356643357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93" t="s">
        <v>111</v>
      </c>
      <c r="M37" s="93"/>
      <c r="N37" s="93"/>
      <c r="O37" s="41">
        <v>7436</v>
      </c>
    </row>
    <row r="38" spans="1:119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</row>
    <row r="39" spans="1:119" ht="15.75" customHeight="1" thickBot="1">
      <c r="A39" s="97" t="s">
        <v>50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9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127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129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130</v>
      </c>
      <c r="N4" s="34" t="s">
        <v>5</v>
      </c>
      <c r="O4" s="34" t="s">
        <v>131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SUM(D6:D11)</f>
        <v>2480011</v>
      </c>
      <c r="E5" s="26">
        <f t="shared" si="0"/>
        <v>0</v>
      </c>
      <c r="F5" s="26">
        <f t="shared" si="0"/>
        <v>388597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2174999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 t="shared" ref="O5:O31" si="1">SUM(D5:N5)</f>
        <v>5043607</v>
      </c>
      <c r="P5" s="32">
        <f t="shared" ref="P5:P31" si="2">(O5/P$33)</f>
        <v>639.56467156987071</v>
      </c>
      <c r="Q5" s="6"/>
    </row>
    <row r="6" spans="1:134">
      <c r="A6" s="12"/>
      <c r="B6" s="44">
        <v>511</v>
      </c>
      <c r="C6" s="20" t="s">
        <v>19</v>
      </c>
      <c r="D6" s="46">
        <v>333939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333939</v>
      </c>
      <c r="P6" s="47">
        <f t="shared" si="2"/>
        <v>42.345802688308396</v>
      </c>
      <c r="Q6" s="9"/>
    </row>
    <row r="7" spans="1:134">
      <c r="A7" s="12"/>
      <c r="B7" s="44">
        <v>512</v>
      </c>
      <c r="C7" s="20" t="s">
        <v>20</v>
      </c>
      <c r="D7" s="46">
        <v>218563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218563</v>
      </c>
      <c r="P7" s="47">
        <f t="shared" si="2"/>
        <v>27.715318285569364</v>
      </c>
      <c r="Q7" s="9"/>
    </row>
    <row r="8" spans="1:134">
      <c r="A8" s="12"/>
      <c r="B8" s="44">
        <v>513</v>
      </c>
      <c r="C8" s="20" t="s">
        <v>21</v>
      </c>
      <c r="D8" s="46">
        <v>322077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322077</v>
      </c>
      <c r="P8" s="47">
        <f t="shared" si="2"/>
        <v>40.841618057316765</v>
      </c>
      <c r="Q8" s="9"/>
    </row>
    <row r="9" spans="1:134">
      <c r="A9" s="12"/>
      <c r="B9" s="44">
        <v>515</v>
      </c>
      <c r="C9" s="20" t="s">
        <v>23</v>
      </c>
      <c r="D9" s="46">
        <v>463427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463427</v>
      </c>
      <c r="P9" s="47">
        <f t="shared" si="2"/>
        <v>58.765787471468428</v>
      </c>
      <c r="Q9" s="9"/>
    </row>
    <row r="10" spans="1:134">
      <c r="A10" s="12"/>
      <c r="B10" s="44">
        <v>518</v>
      </c>
      <c r="C10" s="20" t="s">
        <v>25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1151664</v>
      </c>
      <c r="L10" s="46">
        <v>0</v>
      </c>
      <c r="M10" s="46">
        <v>0</v>
      </c>
      <c r="N10" s="46">
        <v>0</v>
      </c>
      <c r="O10" s="46">
        <f t="shared" si="1"/>
        <v>1151664</v>
      </c>
      <c r="P10" s="47">
        <f t="shared" si="2"/>
        <v>146.03905655592189</v>
      </c>
      <c r="Q10" s="9"/>
    </row>
    <row r="11" spans="1:134">
      <c r="A11" s="12"/>
      <c r="B11" s="44">
        <v>519</v>
      </c>
      <c r="C11" s="20" t="s">
        <v>26</v>
      </c>
      <c r="D11" s="46">
        <v>1142005</v>
      </c>
      <c r="E11" s="46">
        <v>0</v>
      </c>
      <c r="F11" s="46">
        <v>388597</v>
      </c>
      <c r="G11" s="46">
        <v>0</v>
      </c>
      <c r="H11" s="46">
        <v>0</v>
      </c>
      <c r="I11" s="46">
        <v>0</v>
      </c>
      <c r="J11" s="46">
        <v>0</v>
      </c>
      <c r="K11" s="46">
        <v>1023335</v>
      </c>
      <c r="L11" s="46">
        <v>0</v>
      </c>
      <c r="M11" s="46">
        <v>0</v>
      </c>
      <c r="N11" s="46">
        <v>0</v>
      </c>
      <c r="O11" s="46">
        <f t="shared" si="1"/>
        <v>2553937</v>
      </c>
      <c r="P11" s="47">
        <f t="shared" si="2"/>
        <v>323.85708851128584</v>
      </c>
      <c r="Q11" s="9"/>
    </row>
    <row r="12" spans="1:134" ht="15.75">
      <c r="A12" s="28" t="s">
        <v>27</v>
      </c>
      <c r="B12" s="29"/>
      <c r="C12" s="30"/>
      <c r="D12" s="31">
        <f t="shared" ref="D12:N12" si="3">SUM(D13:D14)</f>
        <v>5740397</v>
      </c>
      <c r="E12" s="31">
        <f t="shared" si="3"/>
        <v>0</v>
      </c>
      <c r="F12" s="31">
        <f t="shared" si="3"/>
        <v>42014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 t="shared" si="1"/>
        <v>5782411</v>
      </c>
      <c r="P12" s="43">
        <f t="shared" si="2"/>
        <v>733.25019021049957</v>
      </c>
      <c r="Q12" s="10"/>
    </row>
    <row r="13" spans="1:134">
      <c r="A13" s="12"/>
      <c r="B13" s="44">
        <v>521</v>
      </c>
      <c r="C13" s="20" t="s">
        <v>28</v>
      </c>
      <c r="D13" s="46">
        <v>2985708</v>
      </c>
      <c r="E13" s="46">
        <v>0</v>
      </c>
      <c r="F13" s="46">
        <v>42014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3027722</v>
      </c>
      <c r="P13" s="47">
        <f t="shared" si="2"/>
        <v>383.93634288612731</v>
      </c>
      <c r="Q13" s="9"/>
    </row>
    <row r="14" spans="1:134">
      <c r="A14" s="12"/>
      <c r="B14" s="44">
        <v>522</v>
      </c>
      <c r="C14" s="20" t="s">
        <v>29</v>
      </c>
      <c r="D14" s="46">
        <v>2754689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2754689</v>
      </c>
      <c r="P14" s="47">
        <f t="shared" si="2"/>
        <v>349.31384732437232</v>
      </c>
      <c r="Q14" s="9"/>
    </row>
    <row r="15" spans="1:134" ht="15.75">
      <c r="A15" s="28" t="s">
        <v>31</v>
      </c>
      <c r="B15" s="29"/>
      <c r="C15" s="30"/>
      <c r="D15" s="31">
        <f t="shared" ref="D15:N15" si="4">SUM(D16:D21)</f>
        <v>210398</v>
      </c>
      <c r="E15" s="31">
        <f t="shared" si="4"/>
        <v>0</v>
      </c>
      <c r="F15" s="31">
        <f t="shared" si="4"/>
        <v>345078</v>
      </c>
      <c r="G15" s="31">
        <f t="shared" si="4"/>
        <v>0</v>
      </c>
      <c r="H15" s="31">
        <f t="shared" si="4"/>
        <v>0</v>
      </c>
      <c r="I15" s="31">
        <f t="shared" si="4"/>
        <v>17685940</v>
      </c>
      <c r="J15" s="31">
        <f t="shared" si="4"/>
        <v>180385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31">
        <f t="shared" si="4"/>
        <v>0</v>
      </c>
      <c r="O15" s="42">
        <f t="shared" si="1"/>
        <v>18421801</v>
      </c>
      <c r="P15" s="43">
        <f t="shared" si="2"/>
        <v>2336.0133147349734</v>
      </c>
      <c r="Q15" s="10"/>
    </row>
    <row r="16" spans="1:134">
      <c r="A16" s="12"/>
      <c r="B16" s="44">
        <v>531</v>
      </c>
      <c r="C16" s="20" t="s">
        <v>32</v>
      </c>
      <c r="D16" s="46">
        <v>0</v>
      </c>
      <c r="E16" s="46">
        <v>0</v>
      </c>
      <c r="F16" s="46">
        <v>164502</v>
      </c>
      <c r="G16" s="46">
        <v>0</v>
      </c>
      <c r="H16" s="46">
        <v>0</v>
      </c>
      <c r="I16" s="46">
        <v>11228960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11393462</v>
      </c>
      <c r="P16" s="47">
        <f t="shared" si="2"/>
        <v>1444.7707329444586</v>
      </c>
      <c r="Q16" s="9"/>
    </row>
    <row r="17" spans="1:120">
      <c r="A17" s="12"/>
      <c r="B17" s="44">
        <v>532</v>
      </c>
      <c r="C17" s="20" t="s">
        <v>33</v>
      </c>
      <c r="D17" s="46">
        <v>0</v>
      </c>
      <c r="E17" s="46">
        <v>0</v>
      </c>
      <c r="F17" s="46">
        <v>15823</v>
      </c>
      <c r="G17" s="46">
        <v>0</v>
      </c>
      <c r="H17" s="46">
        <v>0</v>
      </c>
      <c r="I17" s="46">
        <v>1267490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1283313</v>
      </c>
      <c r="P17" s="47">
        <f t="shared" si="2"/>
        <v>162.73307126553385</v>
      </c>
      <c r="Q17" s="9"/>
    </row>
    <row r="18" spans="1:120">
      <c r="A18" s="12"/>
      <c r="B18" s="44">
        <v>533</v>
      </c>
      <c r="C18" s="20" t="s">
        <v>34</v>
      </c>
      <c r="D18" s="46">
        <v>0</v>
      </c>
      <c r="E18" s="46">
        <v>0</v>
      </c>
      <c r="F18" s="46">
        <v>102071</v>
      </c>
      <c r="G18" s="46">
        <v>0</v>
      </c>
      <c r="H18" s="46">
        <v>0</v>
      </c>
      <c r="I18" s="46">
        <v>1419375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1521446</v>
      </c>
      <c r="P18" s="47">
        <f t="shared" si="2"/>
        <v>192.93000253613999</v>
      </c>
      <c r="Q18" s="9"/>
    </row>
    <row r="19" spans="1:120">
      <c r="A19" s="12"/>
      <c r="B19" s="44">
        <v>535</v>
      </c>
      <c r="C19" s="20" t="s">
        <v>36</v>
      </c>
      <c r="D19" s="46">
        <v>0</v>
      </c>
      <c r="E19" s="46">
        <v>0</v>
      </c>
      <c r="F19" s="46">
        <v>62682</v>
      </c>
      <c r="G19" s="46">
        <v>0</v>
      </c>
      <c r="H19" s="46">
        <v>0</v>
      </c>
      <c r="I19" s="46">
        <v>2253054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2315736</v>
      </c>
      <c r="P19" s="47">
        <f t="shared" si="2"/>
        <v>293.65153436469694</v>
      </c>
      <c r="Q19" s="9"/>
    </row>
    <row r="20" spans="1:120">
      <c r="A20" s="12"/>
      <c r="B20" s="44">
        <v>536</v>
      </c>
      <c r="C20" s="20" t="s">
        <v>65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121882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121882</v>
      </c>
      <c r="P20" s="47">
        <f t="shared" si="2"/>
        <v>15.455490743089019</v>
      </c>
      <c r="Q20" s="9"/>
    </row>
    <row r="21" spans="1:120">
      <c r="A21" s="12"/>
      <c r="B21" s="44">
        <v>539</v>
      </c>
      <c r="C21" s="20" t="s">
        <v>37</v>
      </c>
      <c r="D21" s="46">
        <v>210398</v>
      </c>
      <c r="E21" s="46">
        <v>0</v>
      </c>
      <c r="F21" s="46">
        <v>0</v>
      </c>
      <c r="G21" s="46">
        <v>0</v>
      </c>
      <c r="H21" s="46">
        <v>0</v>
      </c>
      <c r="I21" s="46">
        <v>1395179</v>
      </c>
      <c r="J21" s="46">
        <v>180385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1785962</v>
      </c>
      <c r="P21" s="47">
        <f t="shared" si="2"/>
        <v>226.47248288105504</v>
      </c>
      <c r="Q21" s="9"/>
    </row>
    <row r="22" spans="1:120" ht="15.75">
      <c r="A22" s="28" t="s">
        <v>38</v>
      </c>
      <c r="B22" s="29"/>
      <c r="C22" s="30"/>
      <c r="D22" s="31">
        <f t="shared" ref="D22:N22" si="5">SUM(D23:D24)</f>
        <v>1460978</v>
      </c>
      <c r="E22" s="31">
        <f t="shared" si="5"/>
        <v>0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5"/>
        <v>0</v>
      </c>
      <c r="O22" s="31">
        <f t="shared" si="1"/>
        <v>1460978</v>
      </c>
      <c r="P22" s="43">
        <f t="shared" si="2"/>
        <v>185.26223687547554</v>
      </c>
      <c r="Q22" s="10"/>
    </row>
    <row r="23" spans="1:120">
      <c r="A23" s="12"/>
      <c r="B23" s="44">
        <v>541</v>
      </c>
      <c r="C23" s="20" t="s">
        <v>39</v>
      </c>
      <c r="D23" s="46">
        <v>1342523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1342523</v>
      </c>
      <c r="P23" s="47">
        <f t="shared" si="2"/>
        <v>170.24131372051738</v>
      </c>
      <c r="Q23" s="9"/>
    </row>
    <row r="24" spans="1:120">
      <c r="A24" s="12"/>
      <c r="B24" s="44">
        <v>542</v>
      </c>
      <c r="C24" s="20" t="s">
        <v>68</v>
      </c>
      <c r="D24" s="46">
        <v>118455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1"/>
        <v>118455</v>
      </c>
      <c r="P24" s="47">
        <f t="shared" si="2"/>
        <v>15.020923154958155</v>
      </c>
      <c r="Q24" s="9"/>
    </row>
    <row r="25" spans="1:120" ht="15.75">
      <c r="A25" s="28" t="s">
        <v>40</v>
      </c>
      <c r="B25" s="29"/>
      <c r="C25" s="30"/>
      <c r="D25" s="31">
        <f t="shared" ref="D25:N25" si="6">SUM(D26:D26)</f>
        <v>215831</v>
      </c>
      <c r="E25" s="31">
        <f t="shared" si="6"/>
        <v>564443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si="6"/>
        <v>0</v>
      </c>
      <c r="O25" s="31">
        <f t="shared" si="1"/>
        <v>780274</v>
      </c>
      <c r="P25" s="43">
        <f t="shared" si="2"/>
        <v>98.944204920111588</v>
      </c>
      <c r="Q25" s="10"/>
    </row>
    <row r="26" spans="1:120">
      <c r="A26" s="13"/>
      <c r="B26" s="45">
        <v>552</v>
      </c>
      <c r="C26" s="21" t="s">
        <v>54</v>
      </c>
      <c r="D26" s="46">
        <v>215831</v>
      </c>
      <c r="E26" s="46">
        <v>564443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1"/>
        <v>780274</v>
      </c>
      <c r="P26" s="47">
        <f t="shared" si="2"/>
        <v>98.944204920111588</v>
      </c>
      <c r="Q26" s="9"/>
    </row>
    <row r="27" spans="1:120" ht="15.75">
      <c r="A27" s="28" t="s">
        <v>42</v>
      </c>
      <c r="B27" s="29"/>
      <c r="C27" s="30"/>
      <c r="D27" s="31">
        <f t="shared" ref="D27:N27" si="7">SUM(D28:D28)</f>
        <v>601013</v>
      </c>
      <c r="E27" s="31">
        <f t="shared" si="7"/>
        <v>0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7"/>
        <v>0</v>
      </c>
      <c r="O27" s="31">
        <f t="shared" si="1"/>
        <v>601013</v>
      </c>
      <c r="P27" s="43">
        <f t="shared" si="2"/>
        <v>76.212655338574692</v>
      </c>
      <c r="Q27" s="9"/>
    </row>
    <row r="28" spans="1:120">
      <c r="A28" s="12"/>
      <c r="B28" s="44">
        <v>572</v>
      </c>
      <c r="C28" s="20" t="s">
        <v>43</v>
      </c>
      <c r="D28" s="46">
        <v>601013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1"/>
        <v>601013</v>
      </c>
      <c r="P28" s="47">
        <f t="shared" si="2"/>
        <v>76.212655338574692</v>
      </c>
      <c r="Q28" s="9"/>
    </row>
    <row r="29" spans="1:120" ht="15.75">
      <c r="A29" s="28" t="s">
        <v>45</v>
      </c>
      <c r="B29" s="29"/>
      <c r="C29" s="30"/>
      <c r="D29" s="31">
        <f t="shared" ref="D29:N29" si="8">SUM(D30:D30)</f>
        <v>48478</v>
      </c>
      <c r="E29" s="31">
        <f t="shared" si="8"/>
        <v>0</v>
      </c>
      <c r="F29" s="31">
        <f t="shared" si="8"/>
        <v>365000</v>
      </c>
      <c r="G29" s="31">
        <f t="shared" si="8"/>
        <v>0</v>
      </c>
      <c r="H29" s="31">
        <f t="shared" si="8"/>
        <v>0</v>
      </c>
      <c r="I29" s="31">
        <f t="shared" si="8"/>
        <v>6085436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8"/>
        <v>0</v>
      </c>
      <c r="O29" s="31">
        <f t="shared" si="1"/>
        <v>6498914</v>
      </c>
      <c r="P29" s="43">
        <f t="shared" si="2"/>
        <v>824.10778594978444</v>
      </c>
      <c r="Q29" s="9"/>
    </row>
    <row r="30" spans="1:120" ht="15.75" thickBot="1">
      <c r="A30" s="12"/>
      <c r="B30" s="44">
        <v>581</v>
      </c>
      <c r="C30" s="20" t="s">
        <v>132</v>
      </c>
      <c r="D30" s="46">
        <v>48478</v>
      </c>
      <c r="E30" s="46">
        <v>0</v>
      </c>
      <c r="F30" s="46">
        <v>365000</v>
      </c>
      <c r="G30" s="46">
        <v>0</v>
      </c>
      <c r="H30" s="46">
        <v>0</v>
      </c>
      <c r="I30" s="46">
        <v>6085436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1"/>
        <v>6498914</v>
      </c>
      <c r="P30" s="47">
        <f t="shared" si="2"/>
        <v>824.10778594978444</v>
      </c>
      <c r="Q30" s="9"/>
    </row>
    <row r="31" spans="1:120" ht="16.5" thickBot="1">
      <c r="A31" s="14" t="s">
        <v>10</v>
      </c>
      <c r="B31" s="23"/>
      <c r="C31" s="22"/>
      <c r="D31" s="15">
        <f>SUM(D5,D12,D15,D22,D25,D27,D29)</f>
        <v>10757106</v>
      </c>
      <c r="E31" s="15">
        <f t="shared" ref="E31:N31" si="9">SUM(E5,E12,E15,E22,E25,E27,E29)</f>
        <v>564443</v>
      </c>
      <c r="F31" s="15">
        <f t="shared" si="9"/>
        <v>1140689</v>
      </c>
      <c r="G31" s="15">
        <f t="shared" si="9"/>
        <v>0</v>
      </c>
      <c r="H31" s="15">
        <f t="shared" si="9"/>
        <v>0</v>
      </c>
      <c r="I31" s="15">
        <f t="shared" si="9"/>
        <v>23771376</v>
      </c>
      <c r="J31" s="15">
        <f t="shared" si="9"/>
        <v>180385</v>
      </c>
      <c r="K31" s="15">
        <f t="shared" si="9"/>
        <v>2174999</v>
      </c>
      <c r="L31" s="15">
        <f t="shared" si="9"/>
        <v>0</v>
      </c>
      <c r="M31" s="15">
        <f t="shared" si="9"/>
        <v>0</v>
      </c>
      <c r="N31" s="15">
        <f t="shared" si="9"/>
        <v>0</v>
      </c>
      <c r="O31" s="15">
        <f t="shared" si="1"/>
        <v>38588998</v>
      </c>
      <c r="P31" s="37">
        <f t="shared" si="2"/>
        <v>4893.3550595992901</v>
      </c>
      <c r="Q31" s="6"/>
      <c r="R31" s="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9"/>
    </row>
    <row r="33" spans="1:16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40"/>
      <c r="M33" s="93" t="s">
        <v>128</v>
      </c>
      <c r="N33" s="93"/>
      <c r="O33" s="93"/>
      <c r="P33" s="41">
        <v>7886</v>
      </c>
    </row>
    <row r="34" spans="1:16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6"/>
    </row>
    <row r="35" spans="1:16" ht="15.75" customHeight="1" thickBot="1">
      <c r="A35" s="97" t="s">
        <v>50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9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124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2033008</v>
      </c>
      <c r="E5" s="26">
        <f t="shared" si="0"/>
        <v>0</v>
      </c>
      <c r="F5" s="26">
        <f t="shared" si="0"/>
        <v>389148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132475</v>
      </c>
      <c r="K5" s="26">
        <f t="shared" si="0"/>
        <v>1810960</v>
      </c>
      <c r="L5" s="26">
        <f t="shared" si="0"/>
        <v>0</v>
      </c>
      <c r="M5" s="26">
        <f t="shared" si="0"/>
        <v>0</v>
      </c>
      <c r="N5" s="27">
        <f>SUM(D5:M5)</f>
        <v>4365591</v>
      </c>
      <c r="O5" s="32">
        <f t="shared" ref="O5:O33" si="1">(N5/O$35)</f>
        <v>551.28059098371011</v>
      </c>
      <c r="P5" s="6"/>
    </row>
    <row r="6" spans="1:133">
      <c r="A6" s="12"/>
      <c r="B6" s="44">
        <v>511</v>
      </c>
      <c r="C6" s="20" t="s">
        <v>19</v>
      </c>
      <c r="D6" s="46">
        <v>298556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298556</v>
      </c>
      <c r="O6" s="47">
        <f t="shared" si="1"/>
        <v>37.701224902134108</v>
      </c>
      <c r="P6" s="9"/>
    </row>
    <row r="7" spans="1:133">
      <c r="A7" s="12"/>
      <c r="B7" s="44">
        <v>512</v>
      </c>
      <c r="C7" s="20" t="s">
        <v>20</v>
      </c>
      <c r="D7" s="46">
        <v>257748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257748</v>
      </c>
      <c r="O7" s="47">
        <f t="shared" si="1"/>
        <v>32.548048996085363</v>
      </c>
      <c r="P7" s="9"/>
    </row>
    <row r="8" spans="1:133">
      <c r="A8" s="12"/>
      <c r="B8" s="44">
        <v>513</v>
      </c>
      <c r="C8" s="20" t="s">
        <v>21</v>
      </c>
      <c r="D8" s="46">
        <v>294982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294982</v>
      </c>
      <c r="O8" s="47">
        <f t="shared" si="1"/>
        <v>37.249905291072103</v>
      </c>
      <c r="P8" s="9"/>
    </row>
    <row r="9" spans="1:133">
      <c r="A9" s="12"/>
      <c r="B9" s="44">
        <v>514</v>
      </c>
      <c r="C9" s="20" t="s">
        <v>22</v>
      </c>
      <c r="D9" s="46">
        <v>185677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185677</v>
      </c>
      <c r="O9" s="47">
        <f t="shared" si="1"/>
        <v>23.4470261396641</v>
      </c>
      <c r="P9" s="9"/>
    </row>
    <row r="10" spans="1:133">
      <c r="A10" s="12"/>
      <c r="B10" s="44">
        <v>515</v>
      </c>
      <c r="C10" s="20" t="s">
        <v>23</v>
      </c>
      <c r="D10" s="46">
        <v>312652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312652</v>
      </c>
      <c r="O10" s="47">
        <f t="shared" si="1"/>
        <v>39.481247632276805</v>
      </c>
      <c r="P10" s="9"/>
    </row>
    <row r="11" spans="1:133">
      <c r="A11" s="12"/>
      <c r="B11" s="44">
        <v>518</v>
      </c>
      <c r="C11" s="20" t="s">
        <v>25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1810960</v>
      </c>
      <c r="L11" s="46">
        <v>0</v>
      </c>
      <c r="M11" s="46">
        <v>0</v>
      </c>
      <c r="N11" s="46">
        <f t="shared" si="2"/>
        <v>1810960</v>
      </c>
      <c r="O11" s="47">
        <f t="shared" si="1"/>
        <v>228.6854400808183</v>
      </c>
      <c r="P11" s="9"/>
    </row>
    <row r="12" spans="1:133">
      <c r="A12" s="12"/>
      <c r="B12" s="44">
        <v>519</v>
      </c>
      <c r="C12" s="20" t="s">
        <v>102</v>
      </c>
      <c r="D12" s="46">
        <v>683393</v>
      </c>
      <c r="E12" s="46">
        <v>0</v>
      </c>
      <c r="F12" s="46">
        <v>389148</v>
      </c>
      <c r="G12" s="46">
        <v>0</v>
      </c>
      <c r="H12" s="46">
        <v>0</v>
      </c>
      <c r="I12" s="46">
        <v>0</v>
      </c>
      <c r="J12" s="46">
        <v>132475</v>
      </c>
      <c r="K12" s="46">
        <v>0</v>
      </c>
      <c r="L12" s="46">
        <v>0</v>
      </c>
      <c r="M12" s="46">
        <v>0</v>
      </c>
      <c r="N12" s="46">
        <f t="shared" si="2"/>
        <v>1205016</v>
      </c>
      <c r="O12" s="47">
        <f t="shared" si="1"/>
        <v>152.1676979416593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SUM(D14:D15)</f>
        <v>4770002</v>
      </c>
      <c r="E13" s="31">
        <f t="shared" si="3"/>
        <v>0</v>
      </c>
      <c r="F13" s="31">
        <f t="shared" si="3"/>
        <v>7048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3" si="4">SUM(D13:M13)</f>
        <v>4777050</v>
      </c>
      <c r="O13" s="43">
        <f t="shared" si="1"/>
        <v>603.23904533400685</v>
      </c>
      <c r="P13" s="10"/>
    </row>
    <row r="14" spans="1:133">
      <c r="A14" s="12"/>
      <c r="B14" s="44">
        <v>521</v>
      </c>
      <c r="C14" s="20" t="s">
        <v>28</v>
      </c>
      <c r="D14" s="46">
        <v>2898318</v>
      </c>
      <c r="E14" s="46">
        <v>0</v>
      </c>
      <c r="F14" s="46">
        <v>7048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2905366</v>
      </c>
      <c r="O14" s="47">
        <f t="shared" si="1"/>
        <v>366.88546533653238</v>
      </c>
      <c r="P14" s="9"/>
    </row>
    <row r="15" spans="1:133">
      <c r="A15" s="12"/>
      <c r="B15" s="44">
        <v>522</v>
      </c>
      <c r="C15" s="20" t="s">
        <v>29</v>
      </c>
      <c r="D15" s="46">
        <v>1871684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1871684</v>
      </c>
      <c r="O15" s="47">
        <f t="shared" si="1"/>
        <v>236.35357999747444</v>
      </c>
      <c r="P15" s="9"/>
    </row>
    <row r="16" spans="1:133" ht="15.75">
      <c r="A16" s="28" t="s">
        <v>31</v>
      </c>
      <c r="B16" s="29"/>
      <c r="C16" s="30"/>
      <c r="D16" s="31">
        <f t="shared" ref="D16:M16" si="5">SUM(D17:D23)</f>
        <v>520682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17018485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17539167</v>
      </c>
      <c r="O16" s="43">
        <f t="shared" si="1"/>
        <v>2214.8209369869933</v>
      </c>
      <c r="P16" s="10"/>
    </row>
    <row r="17" spans="1:16">
      <c r="A17" s="12"/>
      <c r="B17" s="44">
        <v>531</v>
      </c>
      <c r="C17" s="20" t="s">
        <v>32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10411460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10411460</v>
      </c>
      <c r="O17" s="47">
        <f t="shared" si="1"/>
        <v>1314.7442858946836</v>
      </c>
      <c r="P17" s="9"/>
    </row>
    <row r="18" spans="1:16">
      <c r="A18" s="12"/>
      <c r="B18" s="44">
        <v>532</v>
      </c>
      <c r="C18" s="20" t="s">
        <v>33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983093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983093</v>
      </c>
      <c r="O18" s="47">
        <f t="shared" si="1"/>
        <v>124.14357873468872</v>
      </c>
      <c r="P18" s="9"/>
    </row>
    <row r="19" spans="1:16">
      <c r="A19" s="12"/>
      <c r="B19" s="44">
        <v>533</v>
      </c>
      <c r="C19" s="20" t="s">
        <v>34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1667998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1667998</v>
      </c>
      <c r="O19" s="47">
        <f t="shared" si="1"/>
        <v>210.63240308119711</v>
      </c>
      <c r="P19" s="9"/>
    </row>
    <row r="20" spans="1:16">
      <c r="A20" s="12"/>
      <c r="B20" s="44">
        <v>534</v>
      </c>
      <c r="C20" s="20" t="s">
        <v>103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1373776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1373776</v>
      </c>
      <c r="O20" s="47">
        <f t="shared" si="1"/>
        <v>173.47846950372522</v>
      </c>
      <c r="P20" s="9"/>
    </row>
    <row r="21" spans="1:16">
      <c r="A21" s="12"/>
      <c r="B21" s="44">
        <v>535</v>
      </c>
      <c r="C21" s="20" t="s">
        <v>36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2485591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2485591</v>
      </c>
      <c r="O21" s="47">
        <f t="shared" si="1"/>
        <v>313.8768783937366</v>
      </c>
      <c r="P21" s="9"/>
    </row>
    <row r="22" spans="1:16">
      <c r="A22" s="12"/>
      <c r="B22" s="44">
        <v>538</v>
      </c>
      <c r="C22" s="20" t="s">
        <v>125</v>
      </c>
      <c r="D22" s="46">
        <v>87181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87181</v>
      </c>
      <c r="O22" s="47">
        <f t="shared" si="1"/>
        <v>11.009092057077915</v>
      </c>
      <c r="P22" s="9"/>
    </row>
    <row r="23" spans="1:16">
      <c r="A23" s="12"/>
      <c r="B23" s="44">
        <v>539</v>
      </c>
      <c r="C23" s="20" t="s">
        <v>37</v>
      </c>
      <c r="D23" s="46">
        <v>433501</v>
      </c>
      <c r="E23" s="46">
        <v>0</v>
      </c>
      <c r="F23" s="46">
        <v>0</v>
      </c>
      <c r="G23" s="46">
        <v>0</v>
      </c>
      <c r="H23" s="46">
        <v>0</v>
      </c>
      <c r="I23" s="46">
        <v>96567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530068</v>
      </c>
      <c r="O23" s="47">
        <f t="shared" si="1"/>
        <v>66.93622932188407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SUM(D25:D26)</f>
        <v>1775392</v>
      </c>
      <c r="E24" s="31">
        <f t="shared" si="6"/>
        <v>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1775392</v>
      </c>
      <c r="O24" s="43">
        <f t="shared" si="1"/>
        <v>224.19396388432884</v>
      </c>
      <c r="P24" s="10"/>
    </row>
    <row r="25" spans="1:16">
      <c r="A25" s="12"/>
      <c r="B25" s="44">
        <v>541</v>
      </c>
      <c r="C25" s="20" t="s">
        <v>105</v>
      </c>
      <c r="D25" s="46">
        <v>1646647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1646647</v>
      </c>
      <c r="O25" s="47">
        <f t="shared" si="1"/>
        <v>207.93622932188407</v>
      </c>
      <c r="P25" s="9"/>
    </row>
    <row r="26" spans="1:16">
      <c r="A26" s="12"/>
      <c r="B26" s="44">
        <v>549</v>
      </c>
      <c r="C26" s="20" t="s">
        <v>122</v>
      </c>
      <c r="D26" s="46">
        <v>128745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128745</v>
      </c>
      <c r="O26" s="47">
        <f t="shared" si="1"/>
        <v>16.257734562444753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SUM(D28:D28)</f>
        <v>168102</v>
      </c>
      <c r="E27" s="31">
        <f t="shared" si="7"/>
        <v>577833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4"/>
        <v>745935</v>
      </c>
      <c r="O27" s="43">
        <f t="shared" si="1"/>
        <v>94.195605505745675</v>
      </c>
      <c r="P27" s="10"/>
    </row>
    <row r="28" spans="1:16">
      <c r="A28" s="13"/>
      <c r="B28" s="45">
        <v>552</v>
      </c>
      <c r="C28" s="21" t="s">
        <v>54</v>
      </c>
      <c r="D28" s="46">
        <v>168102</v>
      </c>
      <c r="E28" s="46">
        <v>577833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745935</v>
      </c>
      <c r="O28" s="47">
        <f t="shared" si="1"/>
        <v>94.195605505745675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SUM(D30:D30)</f>
        <v>764112</v>
      </c>
      <c r="E29" s="31">
        <f t="shared" si="8"/>
        <v>0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4"/>
        <v>764112</v>
      </c>
      <c r="O29" s="43">
        <f t="shared" si="1"/>
        <v>96.490971082207352</v>
      </c>
      <c r="P29" s="9"/>
    </row>
    <row r="30" spans="1:16">
      <c r="A30" s="12"/>
      <c r="B30" s="44">
        <v>572</v>
      </c>
      <c r="C30" s="20" t="s">
        <v>106</v>
      </c>
      <c r="D30" s="46">
        <v>764112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764112</v>
      </c>
      <c r="O30" s="47">
        <f t="shared" si="1"/>
        <v>96.490971082207352</v>
      </c>
      <c r="P30" s="9"/>
    </row>
    <row r="31" spans="1:16" ht="15.75">
      <c r="A31" s="28" t="s">
        <v>107</v>
      </c>
      <c r="B31" s="29"/>
      <c r="C31" s="30"/>
      <c r="D31" s="31">
        <f t="shared" ref="D31:M31" si="9">SUM(D32:D32)</f>
        <v>0</v>
      </c>
      <c r="E31" s="31">
        <f t="shared" si="9"/>
        <v>0</v>
      </c>
      <c r="F31" s="31">
        <f t="shared" si="9"/>
        <v>360000</v>
      </c>
      <c r="G31" s="31">
        <f t="shared" si="9"/>
        <v>0</v>
      </c>
      <c r="H31" s="31">
        <f t="shared" si="9"/>
        <v>0</v>
      </c>
      <c r="I31" s="31">
        <f t="shared" si="9"/>
        <v>6051708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4"/>
        <v>6411708</v>
      </c>
      <c r="O31" s="43">
        <f t="shared" si="1"/>
        <v>809.66132087384767</v>
      </c>
      <c r="P31" s="9"/>
    </row>
    <row r="32" spans="1:16" ht="15.75" thickBot="1">
      <c r="A32" s="12"/>
      <c r="B32" s="44">
        <v>581</v>
      </c>
      <c r="C32" s="20" t="s">
        <v>108</v>
      </c>
      <c r="D32" s="46">
        <v>0</v>
      </c>
      <c r="E32" s="46">
        <v>0</v>
      </c>
      <c r="F32" s="46">
        <v>360000</v>
      </c>
      <c r="G32" s="46">
        <v>0</v>
      </c>
      <c r="H32" s="46">
        <v>0</v>
      </c>
      <c r="I32" s="46">
        <v>6051708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6411708</v>
      </c>
      <c r="O32" s="47">
        <f t="shared" si="1"/>
        <v>809.66132087384767</v>
      </c>
      <c r="P32" s="9"/>
    </row>
    <row r="33" spans="1:119" ht="16.5" thickBot="1">
      <c r="A33" s="14" t="s">
        <v>10</v>
      </c>
      <c r="B33" s="23"/>
      <c r="C33" s="22"/>
      <c r="D33" s="15">
        <f>SUM(D5,D13,D16,D24,D27,D29,D31)</f>
        <v>10031298</v>
      </c>
      <c r="E33" s="15">
        <f t="shared" ref="E33:M33" si="10">SUM(E5,E13,E16,E24,E27,E29,E31)</f>
        <v>577833</v>
      </c>
      <c r="F33" s="15">
        <f t="shared" si="10"/>
        <v>756196</v>
      </c>
      <c r="G33" s="15">
        <f t="shared" si="10"/>
        <v>0</v>
      </c>
      <c r="H33" s="15">
        <f t="shared" si="10"/>
        <v>0</v>
      </c>
      <c r="I33" s="15">
        <f t="shared" si="10"/>
        <v>23070193</v>
      </c>
      <c r="J33" s="15">
        <f t="shared" si="10"/>
        <v>132475</v>
      </c>
      <c r="K33" s="15">
        <f t="shared" si="10"/>
        <v>1810960</v>
      </c>
      <c r="L33" s="15">
        <f t="shared" si="10"/>
        <v>0</v>
      </c>
      <c r="M33" s="15">
        <f t="shared" si="10"/>
        <v>0</v>
      </c>
      <c r="N33" s="15">
        <f t="shared" si="4"/>
        <v>36378955</v>
      </c>
      <c r="O33" s="37">
        <f t="shared" si="1"/>
        <v>4593.88243465084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93" t="s">
        <v>126</v>
      </c>
      <c r="M35" s="93"/>
      <c r="N35" s="93"/>
      <c r="O35" s="41">
        <v>7919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50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121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1869669</v>
      </c>
      <c r="E5" s="26">
        <f t="shared" si="0"/>
        <v>0</v>
      </c>
      <c r="F5" s="26">
        <f t="shared" si="0"/>
        <v>354848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1130460</v>
      </c>
      <c r="L5" s="26">
        <f t="shared" si="0"/>
        <v>0</v>
      </c>
      <c r="M5" s="26">
        <f t="shared" si="0"/>
        <v>0</v>
      </c>
      <c r="N5" s="27">
        <f>SUM(D5:M5)</f>
        <v>3354977</v>
      </c>
      <c r="O5" s="32">
        <f t="shared" ref="O5:O32" si="1">(N5/O$34)</f>
        <v>426.08293116586231</v>
      </c>
      <c r="P5" s="6"/>
    </row>
    <row r="6" spans="1:133">
      <c r="A6" s="12"/>
      <c r="B6" s="44">
        <v>511</v>
      </c>
      <c r="C6" s="20" t="s">
        <v>19</v>
      </c>
      <c r="D6" s="46">
        <v>170222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170222</v>
      </c>
      <c r="O6" s="47">
        <f t="shared" si="1"/>
        <v>21.618237236474474</v>
      </c>
      <c r="P6" s="9"/>
    </row>
    <row r="7" spans="1:133">
      <c r="A7" s="12"/>
      <c r="B7" s="44">
        <v>512</v>
      </c>
      <c r="C7" s="20" t="s">
        <v>20</v>
      </c>
      <c r="D7" s="46">
        <v>288217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288217</v>
      </c>
      <c r="O7" s="47">
        <f t="shared" si="1"/>
        <v>36.603632207264411</v>
      </c>
      <c r="P7" s="9"/>
    </row>
    <row r="8" spans="1:133">
      <c r="A8" s="12"/>
      <c r="B8" s="44">
        <v>513</v>
      </c>
      <c r="C8" s="20" t="s">
        <v>21</v>
      </c>
      <c r="D8" s="46">
        <v>271982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271982</v>
      </c>
      <c r="O8" s="47">
        <f t="shared" si="1"/>
        <v>34.541783083566166</v>
      </c>
      <c r="P8" s="9"/>
    </row>
    <row r="9" spans="1:133">
      <c r="A9" s="12"/>
      <c r="B9" s="44">
        <v>514</v>
      </c>
      <c r="C9" s="20" t="s">
        <v>22</v>
      </c>
      <c r="D9" s="46">
        <v>115918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115918</v>
      </c>
      <c r="O9" s="47">
        <f t="shared" si="1"/>
        <v>14.721615443230887</v>
      </c>
      <c r="P9" s="9"/>
    </row>
    <row r="10" spans="1:133">
      <c r="A10" s="12"/>
      <c r="B10" s="44">
        <v>515</v>
      </c>
      <c r="C10" s="20" t="s">
        <v>23</v>
      </c>
      <c r="D10" s="46">
        <v>235944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235944</v>
      </c>
      <c r="O10" s="47">
        <f t="shared" si="1"/>
        <v>29.96494792989586</v>
      </c>
      <c r="P10" s="9"/>
    </row>
    <row r="11" spans="1:133">
      <c r="A11" s="12"/>
      <c r="B11" s="44">
        <v>518</v>
      </c>
      <c r="C11" s="20" t="s">
        <v>25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349525</v>
      </c>
      <c r="L11" s="46">
        <v>0</v>
      </c>
      <c r="M11" s="46">
        <v>0</v>
      </c>
      <c r="N11" s="46">
        <f t="shared" si="2"/>
        <v>349525</v>
      </c>
      <c r="O11" s="47">
        <f t="shared" si="1"/>
        <v>44.389763779527556</v>
      </c>
      <c r="P11" s="9"/>
    </row>
    <row r="12" spans="1:133">
      <c r="A12" s="12"/>
      <c r="B12" s="44">
        <v>519</v>
      </c>
      <c r="C12" s="20" t="s">
        <v>102</v>
      </c>
      <c r="D12" s="46">
        <v>787386</v>
      </c>
      <c r="E12" s="46">
        <v>0</v>
      </c>
      <c r="F12" s="46">
        <v>354848</v>
      </c>
      <c r="G12" s="46">
        <v>0</v>
      </c>
      <c r="H12" s="46">
        <v>0</v>
      </c>
      <c r="I12" s="46">
        <v>0</v>
      </c>
      <c r="J12" s="46">
        <v>0</v>
      </c>
      <c r="K12" s="46">
        <v>780935</v>
      </c>
      <c r="L12" s="46">
        <v>0</v>
      </c>
      <c r="M12" s="46">
        <v>0</v>
      </c>
      <c r="N12" s="46">
        <f t="shared" si="2"/>
        <v>1923169</v>
      </c>
      <c r="O12" s="47">
        <f t="shared" si="1"/>
        <v>244.24295148590298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SUM(D14:D15)</f>
        <v>4058159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2" si="4">SUM(D13:M13)</f>
        <v>4058159</v>
      </c>
      <c r="O13" s="43">
        <f t="shared" si="1"/>
        <v>515.38722377444753</v>
      </c>
      <c r="P13" s="10"/>
    </row>
    <row r="14" spans="1:133">
      <c r="A14" s="12"/>
      <c r="B14" s="44">
        <v>521</v>
      </c>
      <c r="C14" s="20" t="s">
        <v>28</v>
      </c>
      <c r="D14" s="46">
        <v>2560620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2560620</v>
      </c>
      <c r="O14" s="47">
        <f t="shared" si="1"/>
        <v>325.19939039878079</v>
      </c>
      <c r="P14" s="9"/>
    </row>
    <row r="15" spans="1:133">
      <c r="A15" s="12"/>
      <c r="B15" s="44">
        <v>522</v>
      </c>
      <c r="C15" s="20" t="s">
        <v>29</v>
      </c>
      <c r="D15" s="46">
        <v>1497539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1497539</v>
      </c>
      <c r="O15" s="47">
        <f t="shared" si="1"/>
        <v>190.18783337566674</v>
      </c>
      <c r="P15" s="9"/>
    </row>
    <row r="16" spans="1:133" ht="15.75">
      <c r="A16" s="28" t="s">
        <v>31</v>
      </c>
      <c r="B16" s="29"/>
      <c r="C16" s="30"/>
      <c r="D16" s="31">
        <f t="shared" ref="D16:M16" si="5">SUM(D17:D22)</f>
        <v>464323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16450056</v>
      </c>
      <c r="J16" s="31">
        <f t="shared" si="5"/>
        <v>118351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17032730</v>
      </c>
      <c r="O16" s="43">
        <f t="shared" si="1"/>
        <v>2163.1610363220725</v>
      </c>
      <c r="P16" s="10"/>
    </row>
    <row r="17" spans="1:119">
      <c r="A17" s="12"/>
      <c r="B17" s="44">
        <v>531</v>
      </c>
      <c r="C17" s="20" t="s">
        <v>32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10711585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10711585</v>
      </c>
      <c r="O17" s="47">
        <f t="shared" si="1"/>
        <v>1360.3740157480315</v>
      </c>
      <c r="P17" s="9"/>
    </row>
    <row r="18" spans="1:119">
      <c r="A18" s="12"/>
      <c r="B18" s="44">
        <v>532</v>
      </c>
      <c r="C18" s="20" t="s">
        <v>33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1077729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1077729</v>
      </c>
      <c r="O18" s="47">
        <f t="shared" si="1"/>
        <v>136.87185674371349</v>
      </c>
      <c r="P18" s="9"/>
    </row>
    <row r="19" spans="1:119">
      <c r="A19" s="12"/>
      <c r="B19" s="44">
        <v>533</v>
      </c>
      <c r="C19" s="20" t="s">
        <v>34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1515998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1515998</v>
      </c>
      <c r="O19" s="47">
        <f t="shared" si="1"/>
        <v>192.53213106426213</v>
      </c>
      <c r="P19" s="9"/>
    </row>
    <row r="20" spans="1:119">
      <c r="A20" s="12"/>
      <c r="B20" s="44">
        <v>534</v>
      </c>
      <c r="C20" s="20" t="s">
        <v>103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1377031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1377031</v>
      </c>
      <c r="O20" s="47">
        <f t="shared" si="1"/>
        <v>174.88328676657352</v>
      </c>
      <c r="P20" s="9"/>
    </row>
    <row r="21" spans="1:119">
      <c r="A21" s="12"/>
      <c r="B21" s="44">
        <v>535</v>
      </c>
      <c r="C21" s="20" t="s">
        <v>36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1675226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1675226</v>
      </c>
      <c r="O21" s="47">
        <f t="shared" si="1"/>
        <v>212.75412750825501</v>
      </c>
      <c r="P21" s="9"/>
    </row>
    <row r="22" spans="1:119">
      <c r="A22" s="12"/>
      <c r="B22" s="44">
        <v>539</v>
      </c>
      <c r="C22" s="20" t="s">
        <v>37</v>
      </c>
      <c r="D22" s="46">
        <v>464323</v>
      </c>
      <c r="E22" s="46">
        <v>0</v>
      </c>
      <c r="F22" s="46">
        <v>0</v>
      </c>
      <c r="G22" s="46">
        <v>0</v>
      </c>
      <c r="H22" s="46">
        <v>0</v>
      </c>
      <c r="I22" s="46">
        <v>92487</v>
      </c>
      <c r="J22" s="46">
        <v>118351</v>
      </c>
      <c r="K22" s="46">
        <v>0</v>
      </c>
      <c r="L22" s="46">
        <v>0</v>
      </c>
      <c r="M22" s="46">
        <v>0</v>
      </c>
      <c r="N22" s="46">
        <f t="shared" si="4"/>
        <v>675161</v>
      </c>
      <c r="O22" s="47">
        <f t="shared" si="1"/>
        <v>85.745618491236982</v>
      </c>
      <c r="P22" s="9"/>
    </row>
    <row r="23" spans="1:119" ht="15.75">
      <c r="A23" s="28" t="s">
        <v>38</v>
      </c>
      <c r="B23" s="29"/>
      <c r="C23" s="30"/>
      <c r="D23" s="31">
        <f t="shared" ref="D23:M23" si="6">SUM(D24:D25)</f>
        <v>1087393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1087393</v>
      </c>
      <c r="O23" s="43">
        <f t="shared" si="1"/>
        <v>138.09918719837441</v>
      </c>
      <c r="P23" s="10"/>
    </row>
    <row r="24" spans="1:119">
      <c r="A24" s="12"/>
      <c r="B24" s="44">
        <v>541</v>
      </c>
      <c r="C24" s="20" t="s">
        <v>105</v>
      </c>
      <c r="D24" s="46">
        <v>909876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909876</v>
      </c>
      <c r="O24" s="47">
        <f t="shared" si="1"/>
        <v>115.55448310896622</v>
      </c>
      <c r="P24" s="9"/>
    </row>
    <row r="25" spans="1:119">
      <c r="A25" s="12"/>
      <c r="B25" s="44">
        <v>549</v>
      </c>
      <c r="C25" s="20" t="s">
        <v>122</v>
      </c>
      <c r="D25" s="46">
        <v>177517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177517</v>
      </c>
      <c r="O25" s="47">
        <f t="shared" si="1"/>
        <v>22.544704089408178</v>
      </c>
      <c r="P25" s="9"/>
    </row>
    <row r="26" spans="1:119" ht="15.75">
      <c r="A26" s="28" t="s">
        <v>40</v>
      </c>
      <c r="B26" s="29"/>
      <c r="C26" s="30"/>
      <c r="D26" s="31">
        <f t="shared" ref="D26:M26" si="7">SUM(D27:D27)</f>
        <v>162203</v>
      </c>
      <c r="E26" s="31">
        <f t="shared" si="7"/>
        <v>534535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696738</v>
      </c>
      <c r="O26" s="43">
        <f t="shared" si="1"/>
        <v>88.485902971805942</v>
      </c>
      <c r="P26" s="10"/>
    </row>
    <row r="27" spans="1:119">
      <c r="A27" s="13"/>
      <c r="B27" s="45">
        <v>552</v>
      </c>
      <c r="C27" s="21" t="s">
        <v>54</v>
      </c>
      <c r="D27" s="46">
        <v>162203</v>
      </c>
      <c r="E27" s="46">
        <v>534535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696738</v>
      </c>
      <c r="O27" s="47">
        <f t="shared" si="1"/>
        <v>88.485902971805942</v>
      </c>
      <c r="P27" s="9"/>
    </row>
    <row r="28" spans="1:119" ht="15.75">
      <c r="A28" s="28" t="s">
        <v>42</v>
      </c>
      <c r="B28" s="29"/>
      <c r="C28" s="30"/>
      <c r="D28" s="31">
        <f t="shared" ref="D28:M28" si="8">SUM(D29:D29)</f>
        <v>486650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486650</v>
      </c>
      <c r="O28" s="43">
        <f t="shared" si="1"/>
        <v>61.804673609347219</v>
      </c>
      <c r="P28" s="9"/>
    </row>
    <row r="29" spans="1:119">
      <c r="A29" s="12"/>
      <c r="B29" s="44">
        <v>572</v>
      </c>
      <c r="C29" s="20" t="s">
        <v>106</v>
      </c>
      <c r="D29" s="46">
        <v>486650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486650</v>
      </c>
      <c r="O29" s="47">
        <f t="shared" si="1"/>
        <v>61.804673609347219</v>
      </c>
      <c r="P29" s="9"/>
    </row>
    <row r="30" spans="1:119" ht="15.75">
      <c r="A30" s="28" t="s">
        <v>107</v>
      </c>
      <c r="B30" s="29"/>
      <c r="C30" s="30"/>
      <c r="D30" s="31">
        <f t="shared" ref="D30:M30" si="9">SUM(D31:D31)</f>
        <v>468132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4765795</v>
      </c>
      <c r="J30" s="31">
        <f t="shared" si="9"/>
        <v>5445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5239372</v>
      </c>
      <c r="O30" s="43">
        <f t="shared" si="1"/>
        <v>665.40157480314963</v>
      </c>
      <c r="P30" s="9"/>
    </row>
    <row r="31" spans="1:119" ht="15.75" thickBot="1">
      <c r="A31" s="12"/>
      <c r="B31" s="44">
        <v>581</v>
      </c>
      <c r="C31" s="20" t="s">
        <v>108</v>
      </c>
      <c r="D31" s="46">
        <v>468132</v>
      </c>
      <c r="E31" s="46">
        <v>0</v>
      </c>
      <c r="F31" s="46">
        <v>0</v>
      </c>
      <c r="G31" s="46">
        <v>0</v>
      </c>
      <c r="H31" s="46">
        <v>0</v>
      </c>
      <c r="I31" s="46">
        <v>4765795</v>
      </c>
      <c r="J31" s="46">
        <v>5445</v>
      </c>
      <c r="K31" s="46">
        <v>0</v>
      </c>
      <c r="L31" s="46">
        <v>0</v>
      </c>
      <c r="M31" s="46">
        <v>0</v>
      </c>
      <c r="N31" s="46">
        <f t="shared" si="4"/>
        <v>5239372</v>
      </c>
      <c r="O31" s="47">
        <f t="shared" si="1"/>
        <v>665.40157480314963</v>
      </c>
      <c r="P31" s="9"/>
    </row>
    <row r="32" spans="1:119" ht="16.5" thickBot="1">
      <c r="A32" s="14" t="s">
        <v>10</v>
      </c>
      <c r="B32" s="23"/>
      <c r="C32" s="22"/>
      <c r="D32" s="15">
        <f>SUM(D5,D13,D16,D23,D26,D28,D30)</f>
        <v>8596529</v>
      </c>
      <c r="E32" s="15">
        <f t="shared" ref="E32:M32" si="10">SUM(E5,E13,E16,E23,E26,E28,E30)</f>
        <v>534535</v>
      </c>
      <c r="F32" s="15">
        <f t="shared" si="10"/>
        <v>354848</v>
      </c>
      <c r="G32" s="15">
        <f t="shared" si="10"/>
        <v>0</v>
      </c>
      <c r="H32" s="15">
        <f t="shared" si="10"/>
        <v>0</v>
      </c>
      <c r="I32" s="15">
        <f t="shared" si="10"/>
        <v>21215851</v>
      </c>
      <c r="J32" s="15">
        <f t="shared" si="10"/>
        <v>123796</v>
      </c>
      <c r="K32" s="15">
        <f t="shared" si="10"/>
        <v>1130460</v>
      </c>
      <c r="L32" s="15">
        <f t="shared" si="10"/>
        <v>0</v>
      </c>
      <c r="M32" s="15">
        <f t="shared" si="10"/>
        <v>0</v>
      </c>
      <c r="N32" s="15">
        <f t="shared" si="4"/>
        <v>31956019</v>
      </c>
      <c r="O32" s="37">
        <f t="shared" si="1"/>
        <v>4058.4225298450597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93" t="s">
        <v>123</v>
      </c>
      <c r="M34" s="93"/>
      <c r="N34" s="93"/>
      <c r="O34" s="41">
        <v>7874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50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2022595</v>
      </c>
      <c r="E5" s="26">
        <f t="shared" si="0"/>
        <v>0</v>
      </c>
      <c r="F5" s="26">
        <f t="shared" si="0"/>
        <v>364485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1289280</v>
      </c>
      <c r="L5" s="26">
        <f t="shared" si="0"/>
        <v>0</v>
      </c>
      <c r="M5" s="26">
        <f t="shared" si="0"/>
        <v>0</v>
      </c>
      <c r="N5" s="27">
        <f>SUM(D5:M5)</f>
        <v>3676360</v>
      </c>
      <c r="O5" s="32">
        <f t="shared" ref="O5:O32" si="1">(N5/O$34)</f>
        <v>449.65264187866927</v>
      </c>
      <c r="P5" s="6"/>
    </row>
    <row r="6" spans="1:133">
      <c r="A6" s="12"/>
      <c r="B6" s="44">
        <v>511</v>
      </c>
      <c r="C6" s="20" t="s">
        <v>19</v>
      </c>
      <c r="D6" s="46">
        <v>190085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190085</v>
      </c>
      <c r="O6" s="47">
        <f t="shared" si="1"/>
        <v>23.249143835616437</v>
      </c>
      <c r="P6" s="9"/>
    </row>
    <row r="7" spans="1:133">
      <c r="A7" s="12"/>
      <c r="B7" s="44">
        <v>512</v>
      </c>
      <c r="C7" s="20" t="s">
        <v>20</v>
      </c>
      <c r="D7" s="46">
        <v>197497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197497</v>
      </c>
      <c r="O7" s="47">
        <f t="shared" si="1"/>
        <v>24.155699608610568</v>
      </c>
      <c r="P7" s="9"/>
    </row>
    <row r="8" spans="1:133">
      <c r="A8" s="12"/>
      <c r="B8" s="44">
        <v>513</v>
      </c>
      <c r="C8" s="20" t="s">
        <v>21</v>
      </c>
      <c r="D8" s="46">
        <v>209128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209128</v>
      </c>
      <c r="O8" s="47">
        <f t="shared" si="1"/>
        <v>25.578277886497066</v>
      </c>
      <c r="P8" s="9"/>
    </row>
    <row r="9" spans="1:133">
      <c r="A9" s="12"/>
      <c r="B9" s="44">
        <v>514</v>
      </c>
      <c r="C9" s="20" t="s">
        <v>22</v>
      </c>
      <c r="D9" s="46">
        <v>170415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170415</v>
      </c>
      <c r="O9" s="47">
        <f t="shared" si="1"/>
        <v>20.843321917808218</v>
      </c>
      <c r="P9" s="9"/>
    </row>
    <row r="10" spans="1:133">
      <c r="A10" s="12"/>
      <c r="B10" s="44">
        <v>515</v>
      </c>
      <c r="C10" s="20" t="s">
        <v>23</v>
      </c>
      <c r="D10" s="46">
        <v>264577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264577</v>
      </c>
      <c r="O10" s="47">
        <f t="shared" si="1"/>
        <v>32.360200587084151</v>
      </c>
      <c r="P10" s="9"/>
    </row>
    <row r="11" spans="1:133">
      <c r="A11" s="12"/>
      <c r="B11" s="44">
        <v>518</v>
      </c>
      <c r="C11" s="20" t="s">
        <v>25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507039</v>
      </c>
      <c r="L11" s="46">
        <v>0</v>
      </c>
      <c r="M11" s="46">
        <v>0</v>
      </c>
      <c r="N11" s="46">
        <f t="shared" si="2"/>
        <v>507039</v>
      </c>
      <c r="O11" s="47">
        <f t="shared" si="1"/>
        <v>62.015533268101763</v>
      </c>
      <c r="P11" s="9"/>
    </row>
    <row r="12" spans="1:133">
      <c r="A12" s="12"/>
      <c r="B12" s="44">
        <v>519</v>
      </c>
      <c r="C12" s="20" t="s">
        <v>102</v>
      </c>
      <c r="D12" s="46">
        <v>990893</v>
      </c>
      <c r="E12" s="46">
        <v>0</v>
      </c>
      <c r="F12" s="46">
        <v>364485</v>
      </c>
      <c r="G12" s="46">
        <v>0</v>
      </c>
      <c r="H12" s="46">
        <v>0</v>
      </c>
      <c r="I12" s="46">
        <v>0</v>
      </c>
      <c r="J12" s="46">
        <v>0</v>
      </c>
      <c r="K12" s="46">
        <v>782241</v>
      </c>
      <c r="L12" s="46">
        <v>0</v>
      </c>
      <c r="M12" s="46">
        <v>0</v>
      </c>
      <c r="N12" s="46">
        <f t="shared" si="2"/>
        <v>2137619</v>
      </c>
      <c r="O12" s="47">
        <f t="shared" si="1"/>
        <v>261.45046477495106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SUM(D14:D15)</f>
        <v>3798474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2" si="4">SUM(D13:M13)</f>
        <v>3798474</v>
      </c>
      <c r="O13" s="43">
        <f t="shared" si="1"/>
        <v>464.58830724070452</v>
      </c>
      <c r="P13" s="10"/>
    </row>
    <row r="14" spans="1:133">
      <c r="A14" s="12"/>
      <c r="B14" s="44">
        <v>521</v>
      </c>
      <c r="C14" s="20" t="s">
        <v>28</v>
      </c>
      <c r="D14" s="46">
        <v>2376546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2376546</v>
      </c>
      <c r="O14" s="47">
        <f t="shared" si="1"/>
        <v>290.67343444227004</v>
      </c>
      <c r="P14" s="9"/>
    </row>
    <row r="15" spans="1:133">
      <c r="A15" s="12"/>
      <c r="B15" s="44">
        <v>522</v>
      </c>
      <c r="C15" s="20" t="s">
        <v>29</v>
      </c>
      <c r="D15" s="46">
        <v>1421928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1421928</v>
      </c>
      <c r="O15" s="47">
        <f t="shared" si="1"/>
        <v>173.91487279843443</v>
      </c>
      <c r="P15" s="9"/>
    </row>
    <row r="16" spans="1:133" ht="15.75">
      <c r="A16" s="28" t="s">
        <v>31</v>
      </c>
      <c r="B16" s="29"/>
      <c r="C16" s="30"/>
      <c r="D16" s="31">
        <f t="shared" ref="D16:M16" si="5">SUM(D17:D22)</f>
        <v>159481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14268195</v>
      </c>
      <c r="J16" s="31">
        <f t="shared" si="5"/>
        <v>126675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14554351</v>
      </c>
      <c r="O16" s="43">
        <f t="shared" si="1"/>
        <v>1780.1309931506848</v>
      </c>
      <c r="P16" s="10"/>
    </row>
    <row r="17" spans="1:119">
      <c r="A17" s="12"/>
      <c r="B17" s="44">
        <v>531</v>
      </c>
      <c r="C17" s="20" t="s">
        <v>32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8919301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8919301</v>
      </c>
      <c r="O17" s="47">
        <f t="shared" si="1"/>
        <v>1090.912548923679</v>
      </c>
      <c r="P17" s="9"/>
    </row>
    <row r="18" spans="1:119">
      <c r="A18" s="12"/>
      <c r="B18" s="44">
        <v>532</v>
      </c>
      <c r="C18" s="20" t="s">
        <v>33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1076497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1076497</v>
      </c>
      <c r="O18" s="47">
        <f t="shared" si="1"/>
        <v>131.66548434442271</v>
      </c>
      <c r="P18" s="9"/>
    </row>
    <row r="19" spans="1:119">
      <c r="A19" s="12"/>
      <c r="B19" s="44">
        <v>533</v>
      </c>
      <c r="C19" s="20" t="s">
        <v>34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1475170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1475170</v>
      </c>
      <c r="O19" s="47">
        <f t="shared" si="1"/>
        <v>180.42685909980432</v>
      </c>
      <c r="P19" s="9"/>
    </row>
    <row r="20" spans="1:119">
      <c r="A20" s="12"/>
      <c r="B20" s="44">
        <v>534</v>
      </c>
      <c r="C20" s="20" t="s">
        <v>103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1222067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1222067</v>
      </c>
      <c r="O20" s="47">
        <f t="shared" si="1"/>
        <v>149.47003424657535</v>
      </c>
      <c r="P20" s="9"/>
    </row>
    <row r="21" spans="1:119">
      <c r="A21" s="12"/>
      <c r="B21" s="44">
        <v>535</v>
      </c>
      <c r="C21" s="20" t="s">
        <v>36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1524438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1524438</v>
      </c>
      <c r="O21" s="47">
        <f t="shared" si="1"/>
        <v>186.45278864970646</v>
      </c>
      <c r="P21" s="9"/>
    </row>
    <row r="22" spans="1:119">
      <c r="A22" s="12"/>
      <c r="B22" s="44">
        <v>539</v>
      </c>
      <c r="C22" s="20" t="s">
        <v>37</v>
      </c>
      <c r="D22" s="46">
        <v>159481</v>
      </c>
      <c r="E22" s="46">
        <v>0</v>
      </c>
      <c r="F22" s="46">
        <v>0</v>
      </c>
      <c r="G22" s="46">
        <v>0</v>
      </c>
      <c r="H22" s="46">
        <v>0</v>
      </c>
      <c r="I22" s="46">
        <v>50722</v>
      </c>
      <c r="J22" s="46">
        <v>126675</v>
      </c>
      <c r="K22" s="46">
        <v>0</v>
      </c>
      <c r="L22" s="46">
        <v>0</v>
      </c>
      <c r="M22" s="46">
        <v>0</v>
      </c>
      <c r="N22" s="46">
        <f t="shared" si="4"/>
        <v>336878</v>
      </c>
      <c r="O22" s="47">
        <f t="shared" si="1"/>
        <v>41.203277886497062</v>
      </c>
      <c r="P22" s="9"/>
    </row>
    <row r="23" spans="1:119" ht="15.75">
      <c r="A23" s="28" t="s">
        <v>38</v>
      </c>
      <c r="B23" s="29"/>
      <c r="C23" s="30"/>
      <c r="D23" s="31">
        <f t="shared" ref="D23:M23" si="6">SUM(D24:D25)</f>
        <v>1345126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1345126</v>
      </c>
      <c r="O23" s="43">
        <f t="shared" si="1"/>
        <v>164.52128180039139</v>
      </c>
      <c r="P23" s="10"/>
    </row>
    <row r="24" spans="1:119">
      <c r="A24" s="12"/>
      <c r="B24" s="44">
        <v>541</v>
      </c>
      <c r="C24" s="20" t="s">
        <v>105</v>
      </c>
      <c r="D24" s="46">
        <v>1260178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1260178</v>
      </c>
      <c r="O24" s="47">
        <f t="shared" si="1"/>
        <v>154.13136007827788</v>
      </c>
      <c r="P24" s="9"/>
    </row>
    <row r="25" spans="1:119">
      <c r="A25" s="12"/>
      <c r="B25" s="44">
        <v>542</v>
      </c>
      <c r="C25" s="20" t="s">
        <v>68</v>
      </c>
      <c r="D25" s="46">
        <v>84948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84948</v>
      </c>
      <c r="O25" s="47">
        <f t="shared" si="1"/>
        <v>10.389921722113503</v>
      </c>
      <c r="P25" s="9"/>
    </row>
    <row r="26" spans="1:119" ht="15.75">
      <c r="A26" s="28" t="s">
        <v>40</v>
      </c>
      <c r="B26" s="29"/>
      <c r="C26" s="30"/>
      <c r="D26" s="31">
        <f t="shared" ref="D26:M26" si="7">SUM(D27:D27)</f>
        <v>142055</v>
      </c>
      <c r="E26" s="31">
        <f t="shared" si="7"/>
        <v>286033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428088</v>
      </c>
      <c r="O26" s="43">
        <f t="shared" si="1"/>
        <v>52.359099804305281</v>
      </c>
      <c r="P26" s="10"/>
    </row>
    <row r="27" spans="1:119">
      <c r="A27" s="13"/>
      <c r="B27" s="45">
        <v>552</v>
      </c>
      <c r="C27" s="21" t="s">
        <v>54</v>
      </c>
      <c r="D27" s="46">
        <v>142055</v>
      </c>
      <c r="E27" s="46">
        <v>286033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428088</v>
      </c>
      <c r="O27" s="47">
        <f t="shared" si="1"/>
        <v>52.359099804305281</v>
      </c>
      <c r="P27" s="9"/>
    </row>
    <row r="28" spans="1:119" ht="15.75">
      <c r="A28" s="28" t="s">
        <v>42</v>
      </c>
      <c r="B28" s="29"/>
      <c r="C28" s="30"/>
      <c r="D28" s="31">
        <f t="shared" ref="D28:M28" si="8">SUM(D29:D29)</f>
        <v>480445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480445</v>
      </c>
      <c r="O28" s="43">
        <f t="shared" si="1"/>
        <v>58.762842465753423</v>
      </c>
      <c r="P28" s="9"/>
    </row>
    <row r="29" spans="1:119">
      <c r="A29" s="12"/>
      <c r="B29" s="44">
        <v>572</v>
      </c>
      <c r="C29" s="20" t="s">
        <v>106</v>
      </c>
      <c r="D29" s="46">
        <v>480445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480445</v>
      </c>
      <c r="O29" s="47">
        <f t="shared" si="1"/>
        <v>58.762842465753423</v>
      </c>
      <c r="P29" s="9"/>
    </row>
    <row r="30" spans="1:119" ht="15.75">
      <c r="A30" s="28" t="s">
        <v>107</v>
      </c>
      <c r="B30" s="29"/>
      <c r="C30" s="30"/>
      <c r="D30" s="31">
        <f t="shared" ref="D30:M30" si="9">SUM(D31:D31)</f>
        <v>360000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4608239</v>
      </c>
      <c r="J30" s="31">
        <f t="shared" si="9"/>
        <v>1232638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6200877</v>
      </c>
      <c r="O30" s="43">
        <f t="shared" si="1"/>
        <v>758.42429060665359</v>
      </c>
      <c r="P30" s="9"/>
    </row>
    <row r="31" spans="1:119" ht="15.75" thickBot="1">
      <c r="A31" s="12"/>
      <c r="B31" s="44">
        <v>581</v>
      </c>
      <c r="C31" s="20" t="s">
        <v>108</v>
      </c>
      <c r="D31" s="46">
        <v>360000</v>
      </c>
      <c r="E31" s="46">
        <v>0</v>
      </c>
      <c r="F31" s="46">
        <v>0</v>
      </c>
      <c r="G31" s="46">
        <v>0</v>
      </c>
      <c r="H31" s="46">
        <v>0</v>
      </c>
      <c r="I31" s="46">
        <v>4608239</v>
      </c>
      <c r="J31" s="46">
        <v>1232638</v>
      </c>
      <c r="K31" s="46">
        <v>0</v>
      </c>
      <c r="L31" s="46">
        <v>0</v>
      </c>
      <c r="M31" s="46">
        <v>0</v>
      </c>
      <c r="N31" s="46">
        <f t="shared" si="4"/>
        <v>6200877</v>
      </c>
      <c r="O31" s="47">
        <f t="shared" si="1"/>
        <v>758.42429060665359</v>
      </c>
      <c r="P31" s="9"/>
    </row>
    <row r="32" spans="1:119" ht="16.5" thickBot="1">
      <c r="A32" s="14" t="s">
        <v>10</v>
      </c>
      <c r="B32" s="23"/>
      <c r="C32" s="22"/>
      <c r="D32" s="15">
        <f>SUM(D5,D13,D16,D23,D26,D28,D30)</f>
        <v>8308176</v>
      </c>
      <c r="E32" s="15">
        <f t="shared" ref="E32:M32" si="10">SUM(E5,E13,E16,E23,E26,E28,E30)</f>
        <v>286033</v>
      </c>
      <c r="F32" s="15">
        <f t="shared" si="10"/>
        <v>364485</v>
      </c>
      <c r="G32" s="15">
        <f t="shared" si="10"/>
        <v>0</v>
      </c>
      <c r="H32" s="15">
        <f t="shared" si="10"/>
        <v>0</v>
      </c>
      <c r="I32" s="15">
        <f t="shared" si="10"/>
        <v>18876434</v>
      </c>
      <c r="J32" s="15">
        <f t="shared" si="10"/>
        <v>1359313</v>
      </c>
      <c r="K32" s="15">
        <f t="shared" si="10"/>
        <v>1289280</v>
      </c>
      <c r="L32" s="15">
        <f t="shared" si="10"/>
        <v>0</v>
      </c>
      <c r="M32" s="15">
        <f t="shared" si="10"/>
        <v>0</v>
      </c>
      <c r="N32" s="15">
        <f t="shared" si="4"/>
        <v>30483721</v>
      </c>
      <c r="O32" s="37">
        <f t="shared" si="1"/>
        <v>3728.4394569471624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93" t="s">
        <v>120</v>
      </c>
      <c r="M34" s="93"/>
      <c r="N34" s="93"/>
      <c r="O34" s="41">
        <v>8176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50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2122527</v>
      </c>
      <c r="E5" s="26">
        <f t="shared" si="0"/>
        <v>0</v>
      </c>
      <c r="F5" s="26">
        <f t="shared" si="0"/>
        <v>362994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1444248</v>
      </c>
      <c r="L5" s="26">
        <f t="shared" si="0"/>
        <v>0</v>
      </c>
      <c r="M5" s="26">
        <f t="shared" si="0"/>
        <v>0</v>
      </c>
      <c r="N5" s="27">
        <f>SUM(D5:M5)</f>
        <v>3929769</v>
      </c>
      <c r="O5" s="32">
        <f t="shared" ref="O5:O31" si="1">(N5/O$33)</f>
        <v>496.37097385373249</v>
      </c>
      <c r="P5" s="6"/>
    </row>
    <row r="6" spans="1:133">
      <c r="A6" s="12"/>
      <c r="B6" s="44">
        <v>511</v>
      </c>
      <c r="C6" s="20" t="s">
        <v>19</v>
      </c>
      <c r="D6" s="46">
        <v>205681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205681</v>
      </c>
      <c r="O6" s="47">
        <f t="shared" si="1"/>
        <v>25.979664014146774</v>
      </c>
      <c r="P6" s="9"/>
    </row>
    <row r="7" spans="1:133">
      <c r="A7" s="12"/>
      <c r="B7" s="44">
        <v>512</v>
      </c>
      <c r="C7" s="20" t="s">
        <v>20</v>
      </c>
      <c r="D7" s="46">
        <v>169013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169013</v>
      </c>
      <c r="O7" s="47">
        <f t="shared" si="1"/>
        <v>21.348111658456485</v>
      </c>
      <c r="P7" s="9"/>
    </row>
    <row r="8" spans="1:133">
      <c r="A8" s="12"/>
      <c r="B8" s="44">
        <v>513</v>
      </c>
      <c r="C8" s="20" t="s">
        <v>21</v>
      </c>
      <c r="D8" s="46">
        <v>248209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248209</v>
      </c>
      <c r="O8" s="47">
        <f t="shared" si="1"/>
        <v>31.351395730706077</v>
      </c>
      <c r="P8" s="9"/>
    </row>
    <row r="9" spans="1:133">
      <c r="A9" s="12"/>
      <c r="B9" s="44">
        <v>514</v>
      </c>
      <c r="C9" s="20" t="s">
        <v>22</v>
      </c>
      <c r="D9" s="46">
        <v>170241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170241</v>
      </c>
      <c r="O9" s="47">
        <f t="shared" si="1"/>
        <v>21.503220917014019</v>
      </c>
      <c r="P9" s="9"/>
    </row>
    <row r="10" spans="1:133">
      <c r="A10" s="12"/>
      <c r="B10" s="44">
        <v>515</v>
      </c>
      <c r="C10" s="20" t="s">
        <v>23</v>
      </c>
      <c r="D10" s="46">
        <v>245920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245920</v>
      </c>
      <c r="O10" s="47">
        <f t="shared" si="1"/>
        <v>31.062271062271062</v>
      </c>
      <c r="P10" s="9"/>
    </row>
    <row r="11" spans="1:133">
      <c r="A11" s="12"/>
      <c r="B11" s="44">
        <v>518</v>
      </c>
      <c r="C11" s="20" t="s">
        <v>25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663311</v>
      </c>
      <c r="L11" s="46">
        <v>0</v>
      </c>
      <c r="M11" s="46">
        <v>0</v>
      </c>
      <c r="N11" s="46">
        <f t="shared" si="2"/>
        <v>663311</v>
      </c>
      <c r="O11" s="47">
        <f t="shared" si="1"/>
        <v>83.783124921055958</v>
      </c>
      <c r="P11" s="9"/>
    </row>
    <row r="12" spans="1:133">
      <c r="A12" s="12"/>
      <c r="B12" s="44">
        <v>519</v>
      </c>
      <c r="C12" s="20" t="s">
        <v>102</v>
      </c>
      <c r="D12" s="46">
        <v>1083463</v>
      </c>
      <c r="E12" s="46">
        <v>0</v>
      </c>
      <c r="F12" s="46">
        <v>362994</v>
      </c>
      <c r="G12" s="46">
        <v>0</v>
      </c>
      <c r="H12" s="46">
        <v>0</v>
      </c>
      <c r="I12" s="46">
        <v>0</v>
      </c>
      <c r="J12" s="46">
        <v>0</v>
      </c>
      <c r="K12" s="46">
        <v>780937</v>
      </c>
      <c r="L12" s="46">
        <v>0</v>
      </c>
      <c r="M12" s="46">
        <v>0</v>
      </c>
      <c r="N12" s="46">
        <f t="shared" si="2"/>
        <v>2227394</v>
      </c>
      <c r="O12" s="47">
        <f t="shared" si="1"/>
        <v>281.34318555008213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SUM(D14:D15)</f>
        <v>3513316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1" si="4">SUM(D13:M13)</f>
        <v>3513316</v>
      </c>
      <c r="O13" s="43">
        <f t="shared" si="1"/>
        <v>443.76859921687509</v>
      </c>
      <c r="P13" s="10"/>
    </row>
    <row r="14" spans="1:133">
      <c r="A14" s="12"/>
      <c r="B14" s="44">
        <v>521</v>
      </c>
      <c r="C14" s="20" t="s">
        <v>28</v>
      </c>
      <c r="D14" s="46">
        <v>2177218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2177218</v>
      </c>
      <c r="O14" s="47">
        <f t="shared" si="1"/>
        <v>275.00543135025896</v>
      </c>
      <c r="P14" s="9"/>
    </row>
    <row r="15" spans="1:133">
      <c r="A15" s="12"/>
      <c r="B15" s="44">
        <v>522</v>
      </c>
      <c r="C15" s="20" t="s">
        <v>29</v>
      </c>
      <c r="D15" s="46">
        <v>1336098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1336098</v>
      </c>
      <c r="O15" s="47">
        <f t="shared" si="1"/>
        <v>168.76316786661613</v>
      </c>
      <c r="P15" s="9"/>
    </row>
    <row r="16" spans="1:133" ht="15.75">
      <c r="A16" s="28" t="s">
        <v>31</v>
      </c>
      <c r="B16" s="29"/>
      <c r="C16" s="30"/>
      <c r="D16" s="31">
        <f t="shared" ref="D16:M16" si="5">SUM(D17:D22)</f>
        <v>192505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13451076</v>
      </c>
      <c r="J16" s="31">
        <f t="shared" si="5"/>
        <v>266706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13910287</v>
      </c>
      <c r="O16" s="43">
        <f t="shared" si="1"/>
        <v>1757.0149046355943</v>
      </c>
      <c r="P16" s="10"/>
    </row>
    <row r="17" spans="1:119">
      <c r="A17" s="12"/>
      <c r="B17" s="44">
        <v>531</v>
      </c>
      <c r="C17" s="20" t="s">
        <v>32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8343613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8343613</v>
      </c>
      <c r="O17" s="47">
        <f t="shared" si="1"/>
        <v>1053.88568902362</v>
      </c>
      <c r="P17" s="9"/>
    </row>
    <row r="18" spans="1:119">
      <c r="A18" s="12"/>
      <c r="B18" s="44">
        <v>532</v>
      </c>
      <c r="C18" s="20" t="s">
        <v>33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1087175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1087175</v>
      </c>
      <c r="O18" s="47">
        <f t="shared" si="1"/>
        <v>137.3215864595175</v>
      </c>
      <c r="P18" s="9"/>
    </row>
    <row r="19" spans="1:119">
      <c r="A19" s="12"/>
      <c r="B19" s="44">
        <v>533</v>
      </c>
      <c r="C19" s="20" t="s">
        <v>34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1359811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1359811</v>
      </c>
      <c r="O19" s="47">
        <f t="shared" si="1"/>
        <v>171.75836806871288</v>
      </c>
      <c r="P19" s="9"/>
    </row>
    <row r="20" spans="1:119">
      <c r="A20" s="12"/>
      <c r="B20" s="44">
        <v>535</v>
      </c>
      <c r="C20" s="20" t="s">
        <v>36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1447122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1447122</v>
      </c>
      <c r="O20" s="47">
        <f t="shared" si="1"/>
        <v>182.78666161424783</v>
      </c>
      <c r="P20" s="9"/>
    </row>
    <row r="21" spans="1:119">
      <c r="A21" s="12"/>
      <c r="B21" s="44">
        <v>536</v>
      </c>
      <c r="C21" s="20" t="s">
        <v>113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58080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58080</v>
      </c>
      <c r="O21" s="47">
        <f t="shared" si="1"/>
        <v>7.3361121636983704</v>
      </c>
      <c r="P21" s="9"/>
    </row>
    <row r="22" spans="1:119">
      <c r="A22" s="12"/>
      <c r="B22" s="44">
        <v>539</v>
      </c>
      <c r="C22" s="20" t="s">
        <v>37</v>
      </c>
      <c r="D22" s="46">
        <v>192505</v>
      </c>
      <c r="E22" s="46">
        <v>0</v>
      </c>
      <c r="F22" s="46">
        <v>0</v>
      </c>
      <c r="G22" s="46">
        <v>0</v>
      </c>
      <c r="H22" s="46">
        <v>0</v>
      </c>
      <c r="I22" s="46">
        <v>1155275</v>
      </c>
      <c r="J22" s="46">
        <v>266706</v>
      </c>
      <c r="K22" s="46">
        <v>0</v>
      </c>
      <c r="L22" s="46">
        <v>0</v>
      </c>
      <c r="M22" s="46">
        <v>0</v>
      </c>
      <c r="N22" s="46">
        <f t="shared" si="4"/>
        <v>1614486</v>
      </c>
      <c r="O22" s="47">
        <f t="shared" si="1"/>
        <v>203.92648730579765</v>
      </c>
      <c r="P22" s="9"/>
    </row>
    <row r="23" spans="1:119" ht="15.75">
      <c r="A23" s="28" t="s">
        <v>38</v>
      </c>
      <c r="B23" s="29"/>
      <c r="C23" s="30"/>
      <c r="D23" s="31">
        <f t="shared" ref="D23:M23" si="6">SUM(D24:D24)</f>
        <v>772863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772863</v>
      </c>
      <c r="O23" s="43">
        <f t="shared" si="1"/>
        <v>97.620689655172413</v>
      </c>
      <c r="P23" s="10"/>
    </row>
    <row r="24" spans="1:119">
      <c r="A24" s="12"/>
      <c r="B24" s="44">
        <v>541</v>
      </c>
      <c r="C24" s="20" t="s">
        <v>105</v>
      </c>
      <c r="D24" s="46">
        <v>772863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772863</v>
      </c>
      <c r="O24" s="47">
        <f t="shared" si="1"/>
        <v>97.620689655172413</v>
      </c>
      <c r="P24" s="9"/>
    </row>
    <row r="25" spans="1:119" ht="15.75">
      <c r="A25" s="28" t="s">
        <v>40</v>
      </c>
      <c r="B25" s="29"/>
      <c r="C25" s="30"/>
      <c r="D25" s="31">
        <f t="shared" ref="D25:M25" si="7">SUM(D26:D26)</f>
        <v>143944</v>
      </c>
      <c r="E25" s="31">
        <f t="shared" si="7"/>
        <v>601245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745189</v>
      </c>
      <c r="O25" s="43">
        <f t="shared" si="1"/>
        <v>94.125173676897816</v>
      </c>
      <c r="P25" s="10"/>
    </row>
    <row r="26" spans="1:119">
      <c r="A26" s="13"/>
      <c r="B26" s="45">
        <v>552</v>
      </c>
      <c r="C26" s="21" t="s">
        <v>54</v>
      </c>
      <c r="D26" s="46">
        <v>143944</v>
      </c>
      <c r="E26" s="46">
        <v>601245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745189</v>
      </c>
      <c r="O26" s="47">
        <f t="shared" si="1"/>
        <v>94.125173676897816</v>
      </c>
      <c r="P26" s="9"/>
    </row>
    <row r="27" spans="1:119" ht="15.75">
      <c r="A27" s="28" t="s">
        <v>42</v>
      </c>
      <c r="B27" s="29"/>
      <c r="C27" s="30"/>
      <c r="D27" s="31">
        <f t="shared" ref="D27:M27" si="8">SUM(D28:D28)</f>
        <v>415010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415010</v>
      </c>
      <c r="O27" s="43">
        <f t="shared" si="1"/>
        <v>52.420108627005177</v>
      </c>
      <c r="P27" s="9"/>
    </row>
    <row r="28" spans="1:119">
      <c r="A28" s="12"/>
      <c r="B28" s="44">
        <v>572</v>
      </c>
      <c r="C28" s="20" t="s">
        <v>106</v>
      </c>
      <c r="D28" s="46">
        <v>415010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415010</v>
      </c>
      <c r="O28" s="47">
        <f t="shared" si="1"/>
        <v>52.420108627005177</v>
      </c>
      <c r="P28" s="9"/>
    </row>
    <row r="29" spans="1:119" ht="15.75">
      <c r="A29" s="28" t="s">
        <v>107</v>
      </c>
      <c r="B29" s="29"/>
      <c r="C29" s="30"/>
      <c r="D29" s="31">
        <f t="shared" ref="D29:M29" si="9">SUM(D30:D30)</f>
        <v>712300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4708873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4"/>
        <v>5421173</v>
      </c>
      <c r="O29" s="43">
        <f t="shared" si="1"/>
        <v>684.75091575091574</v>
      </c>
      <c r="P29" s="9"/>
    </row>
    <row r="30" spans="1:119" ht="15.75" thickBot="1">
      <c r="A30" s="12"/>
      <c r="B30" s="44">
        <v>581</v>
      </c>
      <c r="C30" s="20" t="s">
        <v>108</v>
      </c>
      <c r="D30" s="46">
        <v>712300</v>
      </c>
      <c r="E30" s="46">
        <v>0</v>
      </c>
      <c r="F30" s="46">
        <v>0</v>
      </c>
      <c r="G30" s="46">
        <v>0</v>
      </c>
      <c r="H30" s="46">
        <v>0</v>
      </c>
      <c r="I30" s="46">
        <v>4708873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5421173</v>
      </c>
      <c r="O30" s="47">
        <f t="shared" si="1"/>
        <v>684.75091575091574</v>
      </c>
      <c r="P30" s="9"/>
    </row>
    <row r="31" spans="1:119" ht="16.5" thickBot="1">
      <c r="A31" s="14" t="s">
        <v>10</v>
      </c>
      <c r="B31" s="23"/>
      <c r="C31" s="22"/>
      <c r="D31" s="15">
        <f>SUM(D5,D13,D16,D23,D25,D27,D29)</f>
        <v>7872465</v>
      </c>
      <c r="E31" s="15">
        <f t="shared" ref="E31:M31" si="10">SUM(E5,E13,E16,E23,E25,E27,E29)</f>
        <v>601245</v>
      </c>
      <c r="F31" s="15">
        <f t="shared" si="10"/>
        <v>362994</v>
      </c>
      <c r="G31" s="15">
        <f t="shared" si="10"/>
        <v>0</v>
      </c>
      <c r="H31" s="15">
        <f t="shared" si="10"/>
        <v>0</v>
      </c>
      <c r="I31" s="15">
        <f t="shared" si="10"/>
        <v>18159949</v>
      </c>
      <c r="J31" s="15">
        <f t="shared" si="10"/>
        <v>266706</v>
      </c>
      <c r="K31" s="15">
        <f t="shared" si="10"/>
        <v>1444248</v>
      </c>
      <c r="L31" s="15">
        <f t="shared" si="10"/>
        <v>0</v>
      </c>
      <c r="M31" s="15">
        <f t="shared" si="10"/>
        <v>0</v>
      </c>
      <c r="N31" s="15">
        <f t="shared" si="4"/>
        <v>28707607</v>
      </c>
      <c r="O31" s="37">
        <f t="shared" si="1"/>
        <v>3626.0713654161932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93" t="s">
        <v>118</v>
      </c>
      <c r="M33" s="93"/>
      <c r="N33" s="93"/>
      <c r="O33" s="41">
        <v>7917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50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2015627</v>
      </c>
      <c r="E5" s="26">
        <f t="shared" si="0"/>
        <v>0</v>
      </c>
      <c r="F5" s="26">
        <f t="shared" si="0"/>
        <v>360262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1422881</v>
      </c>
      <c r="L5" s="26">
        <f t="shared" si="0"/>
        <v>0</v>
      </c>
      <c r="M5" s="26">
        <f t="shared" si="0"/>
        <v>0</v>
      </c>
      <c r="N5" s="27">
        <f>SUM(D5:M5)</f>
        <v>3798770</v>
      </c>
      <c r="O5" s="32">
        <f t="shared" ref="O5:O32" si="1">(N5/O$34)</f>
        <v>470.96082320852963</v>
      </c>
      <c r="P5" s="6"/>
    </row>
    <row r="6" spans="1:133">
      <c r="A6" s="12"/>
      <c r="B6" s="44">
        <v>511</v>
      </c>
      <c r="C6" s="20" t="s">
        <v>19</v>
      </c>
      <c r="D6" s="46">
        <v>163329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163329</v>
      </c>
      <c r="O6" s="47">
        <f t="shared" si="1"/>
        <v>20.249070171088519</v>
      </c>
      <c r="P6" s="9"/>
    </row>
    <row r="7" spans="1:133">
      <c r="A7" s="12"/>
      <c r="B7" s="44">
        <v>512</v>
      </c>
      <c r="C7" s="20" t="s">
        <v>20</v>
      </c>
      <c r="D7" s="46">
        <v>157453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157453</v>
      </c>
      <c r="O7" s="47">
        <f t="shared" si="1"/>
        <v>19.520580213240763</v>
      </c>
      <c r="P7" s="9"/>
    </row>
    <row r="8" spans="1:133">
      <c r="A8" s="12"/>
      <c r="B8" s="44">
        <v>513</v>
      </c>
      <c r="C8" s="20" t="s">
        <v>21</v>
      </c>
      <c r="D8" s="46">
        <v>246032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246032</v>
      </c>
      <c r="O8" s="47">
        <f t="shared" si="1"/>
        <v>30.502355566575751</v>
      </c>
      <c r="P8" s="9"/>
    </row>
    <row r="9" spans="1:133">
      <c r="A9" s="12"/>
      <c r="B9" s="44">
        <v>514</v>
      </c>
      <c r="C9" s="20" t="s">
        <v>22</v>
      </c>
      <c r="D9" s="46">
        <v>149986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149986</v>
      </c>
      <c r="O9" s="47">
        <f t="shared" si="1"/>
        <v>18.594842548970988</v>
      </c>
      <c r="P9" s="9"/>
    </row>
    <row r="10" spans="1:133">
      <c r="A10" s="12"/>
      <c r="B10" s="44">
        <v>515</v>
      </c>
      <c r="C10" s="20" t="s">
        <v>23</v>
      </c>
      <c r="D10" s="46">
        <v>235522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235522</v>
      </c>
      <c r="O10" s="47">
        <f t="shared" si="1"/>
        <v>29.199355318621375</v>
      </c>
      <c r="P10" s="9"/>
    </row>
    <row r="11" spans="1:133">
      <c r="A11" s="12"/>
      <c r="B11" s="44">
        <v>518</v>
      </c>
      <c r="C11" s="20" t="s">
        <v>25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1330611</v>
      </c>
      <c r="L11" s="46">
        <v>0</v>
      </c>
      <c r="M11" s="46">
        <v>0</v>
      </c>
      <c r="N11" s="46">
        <f t="shared" si="2"/>
        <v>1330611</v>
      </c>
      <c r="O11" s="47">
        <f t="shared" si="1"/>
        <v>164.96541036449293</v>
      </c>
      <c r="P11" s="9"/>
    </row>
    <row r="12" spans="1:133">
      <c r="A12" s="12"/>
      <c r="B12" s="44">
        <v>519</v>
      </c>
      <c r="C12" s="20" t="s">
        <v>102</v>
      </c>
      <c r="D12" s="46">
        <v>1063305</v>
      </c>
      <c r="E12" s="46">
        <v>0</v>
      </c>
      <c r="F12" s="46">
        <v>360262</v>
      </c>
      <c r="G12" s="46">
        <v>0</v>
      </c>
      <c r="H12" s="46">
        <v>0</v>
      </c>
      <c r="I12" s="46">
        <v>0</v>
      </c>
      <c r="J12" s="46">
        <v>0</v>
      </c>
      <c r="K12" s="46">
        <v>92270</v>
      </c>
      <c r="L12" s="46">
        <v>0</v>
      </c>
      <c r="M12" s="46">
        <v>0</v>
      </c>
      <c r="N12" s="46">
        <f t="shared" si="2"/>
        <v>1515837</v>
      </c>
      <c r="O12" s="47">
        <f t="shared" si="1"/>
        <v>187.92920902553931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SUM(D14:D15)</f>
        <v>3425247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2" si="4">SUM(D13:M13)</f>
        <v>3425247</v>
      </c>
      <c r="O13" s="43">
        <f t="shared" si="1"/>
        <v>424.65249194148277</v>
      </c>
      <c r="P13" s="10"/>
    </row>
    <row r="14" spans="1:133">
      <c r="A14" s="12"/>
      <c r="B14" s="44">
        <v>521</v>
      </c>
      <c r="C14" s="20" t="s">
        <v>28</v>
      </c>
      <c r="D14" s="46">
        <v>2033527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2033527</v>
      </c>
      <c r="O14" s="47">
        <f t="shared" si="1"/>
        <v>252.11095958343665</v>
      </c>
      <c r="P14" s="9"/>
    </row>
    <row r="15" spans="1:133">
      <c r="A15" s="12"/>
      <c r="B15" s="44">
        <v>522</v>
      </c>
      <c r="C15" s="20" t="s">
        <v>29</v>
      </c>
      <c r="D15" s="46">
        <v>1391720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1391720</v>
      </c>
      <c r="O15" s="47">
        <f t="shared" si="1"/>
        <v>172.54153235804611</v>
      </c>
      <c r="P15" s="9"/>
    </row>
    <row r="16" spans="1:133" ht="15.75">
      <c r="A16" s="28" t="s">
        <v>31</v>
      </c>
      <c r="B16" s="29"/>
      <c r="C16" s="30"/>
      <c r="D16" s="31">
        <f t="shared" ref="D16:M16" si="5">SUM(D17:D22)</f>
        <v>185639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13337862</v>
      </c>
      <c r="J16" s="31">
        <f t="shared" si="5"/>
        <v>305645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13829146</v>
      </c>
      <c r="O16" s="43">
        <f t="shared" si="1"/>
        <v>1714.4986362509298</v>
      </c>
      <c r="P16" s="10"/>
    </row>
    <row r="17" spans="1:119">
      <c r="A17" s="12"/>
      <c r="B17" s="44">
        <v>531</v>
      </c>
      <c r="C17" s="20" t="s">
        <v>32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8137904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8137904</v>
      </c>
      <c r="O17" s="47">
        <f t="shared" si="1"/>
        <v>1008.9144557401438</v>
      </c>
      <c r="P17" s="9"/>
    </row>
    <row r="18" spans="1:119">
      <c r="A18" s="12"/>
      <c r="B18" s="44">
        <v>532</v>
      </c>
      <c r="C18" s="20" t="s">
        <v>33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903671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903671</v>
      </c>
      <c r="O18" s="47">
        <f t="shared" si="1"/>
        <v>112.03458963550706</v>
      </c>
      <c r="P18" s="9"/>
    </row>
    <row r="19" spans="1:119">
      <c r="A19" s="12"/>
      <c r="B19" s="44">
        <v>533</v>
      </c>
      <c r="C19" s="20" t="s">
        <v>34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1372447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1372447</v>
      </c>
      <c r="O19" s="47">
        <f t="shared" si="1"/>
        <v>170.15212000991818</v>
      </c>
      <c r="P19" s="9"/>
    </row>
    <row r="20" spans="1:119">
      <c r="A20" s="12"/>
      <c r="B20" s="44">
        <v>535</v>
      </c>
      <c r="C20" s="20" t="s">
        <v>36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1594883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1594883</v>
      </c>
      <c r="O20" s="47">
        <f t="shared" si="1"/>
        <v>197.72910984378873</v>
      </c>
      <c r="P20" s="9"/>
    </row>
    <row r="21" spans="1:119">
      <c r="A21" s="12"/>
      <c r="B21" s="44">
        <v>536</v>
      </c>
      <c r="C21" s="20" t="s">
        <v>113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96689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96689</v>
      </c>
      <c r="O21" s="47">
        <f t="shared" si="1"/>
        <v>11.98723034961567</v>
      </c>
      <c r="P21" s="9"/>
    </row>
    <row r="22" spans="1:119">
      <c r="A22" s="12"/>
      <c r="B22" s="44">
        <v>539</v>
      </c>
      <c r="C22" s="20" t="s">
        <v>37</v>
      </c>
      <c r="D22" s="46">
        <v>185639</v>
      </c>
      <c r="E22" s="46">
        <v>0</v>
      </c>
      <c r="F22" s="46">
        <v>0</v>
      </c>
      <c r="G22" s="46">
        <v>0</v>
      </c>
      <c r="H22" s="46">
        <v>0</v>
      </c>
      <c r="I22" s="46">
        <v>1232268</v>
      </c>
      <c r="J22" s="46">
        <v>305645</v>
      </c>
      <c r="K22" s="46">
        <v>0</v>
      </c>
      <c r="L22" s="46">
        <v>0</v>
      </c>
      <c r="M22" s="46">
        <v>0</v>
      </c>
      <c r="N22" s="46">
        <f t="shared" si="4"/>
        <v>1723552</v>
      </c>
      <c r="O22" s="47">
        <f t="shared" si="1"/>
        <v>213.68113067195637</v>
      </c>
      <c r="P22" s="9"/>
    </row>
    <row r="23" spans="1:119" ht="15.75">
      <c r="A23" s="28" t="s">
        <v>38</v>
      </c>
      <c r="B23" s="29"/>
      <c r="C23" s="30"/>
      <c r="D23" s="31">
        <f t="shared" ref="D23:M23" si="6">SUM(D24:D25)</f>
        <v>869959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869959</v>
      </c>
      <c r="O23" s="43">
        <f t="shared" si="1"/>
        <v>107.85507066699728</v>
      </c>
      <c r="P23" s="10"/>
    </row>
    <row r="24" spans="1:119">
      <c r="A24" s="12"/>
      <c r="B24" s="44">
        <v>541</v>
      </c>
      <c r="C24" s="20" t="s">
        <v>105</v>
      </c>
      <c r="D24" s="46">
        <v>779923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779923</v>
      </c>
      <c r="O24" s="47">
        <f t="shared" si="1"/>
        <v>96.692660550458712</v>
      </c>
      <c r="P24" s="9"/>
    </row>
    <row r="25" spans="1:119">
      <c r="A25" s="12"/>
      <c r="B25" s="44">
        <v>542</v>
      </c>
      <c r="C25" s="20" t="s">
        <v>68</v>
      </c>
      <c r="D25" s="46">
        <v>90036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90036</v>
      </c>
      <c r="O25" s="47">
        <f t="shared" si="1"/>
        <v>11.162410116538556</v>
      </c>
      <c r="P25" s="9"/>
    </row>
    <row r="26" spans="1:119" ht="15.75">
      <c r="A26" s="28" t="s">
        <v>40</v>
      </c>
      <c r="B26" s="29"/>
      <c r="C26" s="30"/>
      <c r="D26" s="31">
        <f t="shared" ref="D26:M26" si="7">SUM(D27:D27)</f>
        <v>145813</v>
      </c>
      <c r="E26" s="31">
        <f t="shared" si="7"/>
        <v>601262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747075</v>
      </c>
      <c r="O26" s="43">
        <f t="shared" si="1"/>
        <v>92.620257872551448</v>
      </c>
      <c r="P26" s="10"/>
    </row>
    <row r="27" spans="1:119">
      <c r="A27" s="13"/>
      <c r="B27" s="45">
        <v>552</v>
      </c>
      <c r="C27" s="21" t="s">
        <v>54</v>
      </c>
      <c r="D27" s="46">
        <v>145813</v>
      </c>
      <c r="E27" s="46">
        <v>601262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747075</v>
      </c>
      <c r="O27" s="47">
        <f t="shared" si="1"/>
        <v>92.620257872551448</v>
      </c>
      <c r="P27" s="9"/>
    </row>
    <row r="28" spans="1:119" ht="15.75">
      <c r="A28" s="28" t="s">
        <v>42</v>
      </c>
      <c r="B28" s="29"/>
      <c r="C28" s="30"/>
      <c r="D28" s="31">
        <f t="shared" ref="D28:M28" si="8">SUM(D29:D29)</f>
        <v>414849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414849</v>
      </c>
      <c r="O28" s="43">
        <f t="shared" si="1"/>
        <v>51.431812546491443</v>
      </c>
      <c r="P28" s="9"/>
    </row>
    <row r="29" spans="1:119">
      <c r="A29" s="12"/>
      <c r="B29" s="44">
        <v>572</v>
      </c>
      <c r="C29" s="20" t="s">
        <v>106</v>
      </c>
      <c r="D29" s="46">
        <v>414849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414849</v>
      </c>
      <c r="O29" s="47">
        <f t="shared" si="1"/>
        <v>51.431812546491443</v>
      </c>
      <c r="P29" s="9"/>
    </row>
    <row r="30" spans="1:119" ht="15.75">
      <c r="A30" s="28" t="s">
        <v>107</v>
      </c>
      <c r="B30" s="29"/>
      <c r="C30" s="30"/>
      <c r="D30" s="31">
        <f t="shared" ref="D30:M30" si="9">SUM(D31:D31)</f>
        <v>904191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4899997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5804188</v>
      </c>
      <c r="O30" s="43">
        <f t="shared" si="1"/>
        <v>719.58690800892634</v>
      </c>
      <c r="P30" s="9"/>
    </row>
    <row r="31" spans="1:119" ht="15.75" thickBot="1">
      <c r="A31" s="12"/>
      <c r="B31" s="44">
        <v>581</v>
      </c>
      <c r="C31" s="20" t="s">
        <v>108</v>
      </c>
      <c r="D31" s="46">
        <v>904191</v>
      </c>
      <c r="E31" s="46">
        <v>0</v>
      </c>
      <c r="F31" s="46">
        <v>0</v>
      </c>
      <c r="G31" s="46">
        <v>0</v>
      </c>
      <c r="H31" s="46">
        <v>0</v>
      </c>
      <c r="I31" s="46">
        <v>4899997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5804188</v>
      </c>
      <c r="O31" s="47">
        <f t="shared" si="1"/>
        <v>719.58690800892634</v>
      </c>
      <c r="P31" s="9"/>
    </row>
    <row r="32" spans="1:119" ht="16.5" thickBot="1">
      <c r="A32" s="14" t="s">
        <v>10</v>
      </c>
      <c r="B32" s="23"/>
      <c r="C32" s="22"/>
      <c r="D32" s="15">
        <f>SUM(D5,D13,D16,D23,D26,D28,D30)</f>
        <v>7961325</v>
      </c>
      <c r="E32" s="15">
        <f t="shared" ref="E32:M32" si="10">SUM(E5,E13,E16,E23,E26,E28,E30)</f>
        <v>601262</v>
      </c>
      <c r="F32" s="15">
        <f t="shared" si="10"/>
        <v>360262</v>
      </c>
      <c r="G32" s="15">
        <f t="shared" si="10"/>
        <v>0</v>
      </c>
      <c r="H32" s="15">
        <f t="shared" si="10"/>
        <v>0</v>
      </c>
      <c r="I32" s="15">
        <f t="shared" si="10"/>
        <v>18237859</v>
      </c>
      <c r="J32" s="15">
        <f t="shared" si="10"/>
        <v>305645</v>
      </c>
      <c r="K32" s="15">
        <f t="shared" si="10"/>
        <v>1422881</v>
      </c>
      <c r="L32" s="15">
        <f t="shared" si="10"/>
        <v>0</v>
      </c>
      <c r="M32" s="15">
        <f t="shared" si="10"/>
        <v>0</v>
      </c>
      <c r="N32" s="15">
        <f t="shared" si="4"/>
        <v>28889234</v>
      </c>
      <c r="O32" s="37">
        <f t="shared" si="1"/>
        <v>3581.6060004959086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93" t="s">
        <v>116</v>
      </c>
      <c r="M34" s="93"/>
      <c r="N34" s="93"/>
      <c r="O34" s="41">
        <v>8066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50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2665998</v>
      </c>
      <c r="E5" s="26">
        <f t="shared" si="0"/>
        <v>0</v>
      </c>
      <c r="F5" s="26">
        <f t="shared" si="0"/>
        <v>362473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1439017</v>
      </c>
      <c r="L5" s="26">
        <f t="shared" si="0"/>
        <v>0</v>
      </c>
      <c r="M5" s="26">
        <f t="shared" si="0"/>
        <v>0</v>
      </c>
      <c r="N5" s="27">
        <f>SUM(D5:M5)</f>
        <v>4467488</v>
      </c>
      <c r="O5" s="32">
        <f t="shared" ref="O5:O32" si="1">(N5/O$34)</f>
        <v>568.88934165287151</v>
      </c>
      <c r="P5" s="6"/>
    </row>
    <row r="6" spans="1:133">
      <c r="A6" s="12"/>
      <c r="B6" s="44">
        <v>511</v>
      </c>
      <c r="C6" s="20" t="s">
        <v>19</v>
      </c>
      <c r="D6" s="46">
        <v>135319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135319</v>
      </c>
      <c r="O6" s="47">
        <f t="shared" si="1"/>
        <v>17.23150388386604</v>
      </c>
      <c r="P6" s="9"/>
    </row>
    <row r="7" spans="1:133">
      <c r="A7" s="12"/>
      <c r="B7" s="44">
        <v>512</v>
      </c>
      <c r="C7" s="20" t="s">
        <v>20</v>
      </c>
      <c r="D7" s="46">
        <v>120037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120037</v>
      </c>
      <c r="O7" s="47">
        <f t="shared" si="1"/>
        <v>15.285495988794091</v>
      </c>
      <c r="P7" s="9"/>
    </row>
    <row r="8" spans="1:133">
      <c r="A8" s="12"/>
      <c r="B8" s="44">
        <v>513</v>
      </c>
      <c r="C8" s="20" t="s">
        <v>21</v>
      </c>
      <c r="D8" s="46">
        <v>268610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58538</v>
      </c>
      <c r="L8" s="46">
        <v>0</v>
      </c>
      <c r="M8" s="46">
        <v>0</v>
      </c>
      <c r="N8" s="46">
        <f t="shared" si="2"/>
        <v>327148</v>
      </c>
      <c r="O8" s="47">
        <f t="shared" si="1"/>
        <v>41.658983827836494</v>
      </c>
      <c r="P8" s="9"/>
    </row>
    <row r="9" spans="1:133">
      <c r="A9" s="12"/>
      <c r="B9" s="44">
        <v>514</v>
      </c>
      <c r="C9" s="20" t="s">
        <v>22</v>
      </c>
      <c r="D9" s="46">
        <v>221195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221195</v>
      </c>
      <c r="O9" s="47">
        <f t="shared" si="1"/>
        <v>28.166942569718579</v>
      </c>
      <c r="P9" s="9"/>
    </row>
    <row r="10" spans="1:133">
      <c r="A10" s="12"/>
      <c r="B10" s="44">
        <v>515</v>
      </c>
      <c r="C10" s="20" t="s">
        <v>23</v>
      </c>
      <c r="D10" s="46">
        <v>212864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212864</v>
      </c>
      <c r="O10" s="47">
        <f t="shared" si="1"/>
        <v>27.106074111804407</v>
      </c>
      <c r="P10" s="9"/>
    </row>
    <row r="11" spans="1:133">
      <c r="A11" s="12"/>
      <c r="B11" s="44">
        <v>518</v>
      </c>
      <c r="C11" s="20" t="s">
        <v>25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1380479</v>
      </c>
      <c r="L11" s="46">
        <v>0</v>
      </c>
      <c r="M11" s="46">
        <v>0</v>
      </c>
      <c r="N11" s="46">
        <f t="shared" si="2"/>
        <v>1380479</v>
      </c>
      <c r="O11" s="47">
        <f t="shared" si="1"/>
        <v>175.79001655418313</v>
      </c>
      <c r="P11" s="9"/>
    </row>
    <row r="12" spans="1:133">
      <c r="A12" s="12"/>
      <c r="B12" s="44">
        <v>519</v>
      </c>
      <c r="C12" s="20" t="s">
        <v>102</v>
      </c>
      <c r="D12" s="46">
        <v>1707973</v>
      </c>
      <c r="E12" s="46">
        <v>0</v>
      </c>
      <c r="F12" s="46">
        <v>362473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2070446</v>
      </c>
      <c r="O12" s="47">
        <f t="shared" si="1"/>
        <v>263.65032471666876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SUM(D14:D15)</f>
        <v>3382270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2" si="4">SUM(D13:M13)</f>
        <v>3382270</v>
      </c>
      <c r="O13" s="43">
        <f t="shared" si="1"/>
        <v>430.69782248822105</v>
      </c>
      <c r="P13" s="10"/>
    </row>
    <row r="14" spans="1:133">
      <c r="A14" s="12"/>
      <c r="B14" s="44">
        <v>521</v>
      </c>
      <c r="C14" s="20" t="s">
        <v>28</v>
      </c>
      <c r="D14" s="46">
        <v>2072155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2072155</v>
      </c>
      <c r="O14" s="47">
        <f t="shared" si="1"/>
        <v>263.86794855469248</v>
      </c>
      <c r="P14" s="9"/>
    </row>
    <row r="15" spans="1:133">
      <c r="A15" s="12"/>
      <c r="B15" s="44">
        <v>522</v>
      </c>
      <c r="C15" s="20" t="s">
        <v>29</v>
      </c>
      <c r="D15" s="46">
        <v>1310115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1310115</v>
      </c>
      <c r="O15" s="47">
        <f t="shared" si="1"/>
        <v>166.82987393352857</v>
      </c>
      <c r="P15" s="9"/>
    </row>
    <row r="16" spans="1:133" ht="15.75">
      <c r="A16" s="28" t="s">
        <v>31</v>
      </c>
      <c r="B16" s="29"/>
      <c r="C16" s="30"/>
      <c r="D16" s="31">
        <f t="shared" ref="D16:M16" si="5">SUM(D17:D22)</f>
        <v>144896</v>
      </c>
      <c r="E16" s="31">
        <f t="shared" si="5"/>
        <v>1199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13621243</v>
      </c>
      <c r="J16" s="31">
        <f t="shared" si="5"/>
        <v>486904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14254242</v>
      </c>
      <c r="O16" s="43">
        <f t="shared" si="1"/>
        <v>1815.1333248440087</v>
      </c>
      <c r="P16" s="10"/>
    </row>
    <row r="17" spans="1:119">
      <c r="A17" s="12"/>
      <c r="B17" s="44">
        <v>531</v>
      </c>
      <c r="C17" s="20" t="s">
        <v>32</v>
      </c>
      <c r="D17" s="46">
        <v>0</v>
      </c>
      <c r="E17" s="46">
        <v>1199</v>
      </c>
      <c r="F17" s="46">
        <v>0</v>
      </c>
      <c r="G17" s="46">
        <v>0</v>
      </c>
      <c r="H17" s="46">
        <v>0</v>
      </c>
      <c r="I17" s="46">
        <v>8562584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8563783</v>
      </c>
      <c r="O17" s="47">
        <f t="shared" si="1"/>
        <v>1090.5110148987649</v>
      </c>
      <c r="P17" s="9"/>
    </row>
    <row r="18" spans="1:119">
      <c r="A18" s="12"/>
      <c r="B18" s="44">
        <v>532</v>
      </c>
      <c r="C18" s="20" t="s">
        <v>33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949787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949787</v>
      </c>
      <c r="O18" s="47">
        <f t="shared" si="1"/>
        <v>120.94575321533172</v>
      </c>
      <c r="P18" s="9"/>
    </row>
    <row r="19" spans="1:119">
      <c r="A19" s="12"/>
      <c r="B19" s="44">
        <v>533</v>
      </c>
      <c r="C19" s="20" t="s">
        <v>34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1394244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1394244</v>
      </c>
      <c r="O19" s="47">
        <f t="shared" si="1"/>
        <v>177.54284986629312</v>
      </c>
      <c r="P19" s="9"/>
    </row>
    <row r="20" spans="1:119">
      <c r="A20" s="12"/>
      <c r="B20" s="44">
        <v>535</v>
      </c>
      <c r="C20" s="20" t="s">
        <v>36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1519901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1519901</v>
      </c>
      <c r="O20" s="47">
        <f t="shared" si="1"/>
        <v>193.54399592512416</v>
      </c>
      <c r="P20" s="9"/>
    </row>
    <row r="21" spans="1:119">
      <c r="A21" s="12"/>
      <c r="B21" s="44">
        <v>536</v>
      </c>
      <c r="C21" s="20" t="s">
        <v>113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165962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165962</v>
      </c>
      <c r="O21" s="47">
        <f t="shared" si="1"/>
        <v>21.133579523748885</v>
      </c>
      <c r="P21" s="9"/>
    </row>
    <row r="22" spans="1:119">
      <c r="A22" s="12"/>
      <c r="B22" s="44">
        <v>539</v>
      </c>
      <c r="C22" s="20" t="s">
        <v>37</v>
      </c>
      <c r="D22" s="46">
        <v>144896</v>
      </c>
      <c r="E22" s="46">
        <v>0</v>
      </c>
      <c r="F22" s="46">
        <v>0</v>
      </c>
      <c r="G22" s="46">
        <v>0</v>
      </c>
      <c r="H22" s="46">
        <v>0</v>
      </c>
      <c r="I22" s="46">
        <v>1028765</v>
      </c>
      <c r="J22" s="46">
        <v>486904</v>
      </c>
      <c r="K22" s="46">
        <v>0</v>
      </c>
      <c r="L22" s="46">
        <v>0</v>
      </c>
      <c r="M22" s="46">
        <v>0</v>
      </c>
      <c r="N22" s="46">
        <f t="shared" si="4"/>
        <v>1660565</v>
      </c>
      <c r="O22" s="47">
        <f t="shared" si="1"/>
        <v>211.45613141474595</v>
      </c>
      <c r="P22" s="9"/>
    </row>
    <row r="23" spans="1:119" ht="15.75">
      <c r="A23" s="28" t="s">
        <v>38</v>
      </c>
      <c r="B23" s="29"/>
      <c r="C23" s="30"/>
      <c r="D23" s="31">
        <f t="shared" ref="D23:M23" si="6">SUM(D24:D24)</f>
        <v>458832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458832</v>
      </c>
      <c r="O23" s="43">
        <f t="shared" si="1"/>
        <v>58.427607283840572</v>
      </c>
      <c r="P23" s="10"/>
    </row>
    <row r="24" spans="1:119">
      <c r="A24" s="12"/>
      <c r="B24" s="44">
        <v>541</v>
      </c>
      <c r="C24" s="20" t="s">
        <v>105</v>
      </c>
      <c r="D24" s="46">
        <v>458832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458832</v>
      </c>
      <c r="O24" s="47">
        <f t="shared" si="1"/>
        <v>58.427607283840572</v>
      </c>
      <c r="P24" s="9"/>
    </row>
    <row r="25" spans="1:119" ht="15.75">
      <c r="A25" s="28" t="s">
        <v>40</v>
      </c>
      <c r="B25" s="29"/>
      <c r="C25" s="30"/>
      <c r="D25" s="31">
        <f t="shared" ref="D25:M25" si="7">SUM(D26:D26)</f>
        <v>152961</v>
      </c>
      <c r="E25" s="31">
        <f t="shared" si="7"/>
        <v>280031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432992</v>
      </c>
      <c r="O25" s="43">
        <f t="shared" si="1"/>
        <v>55.13714504011206</v>
      </c>
      <c r="P25" s="10"/>
    </row>
    <row r="26" spans="1:119">
      <c r="A26" s="13"/>
      <c r="B26" s="45">
        <v>552</v>
      </c>
      <c r="C26" s="21" t="s">
        <v>54</v>
      </c>
      <c r="D26" s="46">
        <v>152961</v>
      </c>
      <c r="E26" s="46">
        <v>280031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432992</v>
      </c>
      <c r="O26" s="47">
        <f t="shared" si="1"/>
        <v>55.13714504011206</v>
      </c>
      <c r="P26" s="9"/>
    </row>
    <row r="27" spans="1:119" ht="15.75">
      <c r="A27" s="28" t="s">
        <v>42</v>
      </c>
      <c r="B27" s="29"/>
      <c r="C27" s="30"/>
      <c r="D27" s="31">
        <f t="shared" ref="D27:M27" si="8">SUM(D28:D29)</f>
        <v>474830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474830</v>
      </c>
      <c r="O27" s="43">
        <f t="shared" si="1"/>
        <v>60.464790525913664</v>
      </c>
      <c r="P27" s="9"/>
    </row>
    <row r="28" spans="1:119">
      <c r="A28" s="12"/>
      <c r="B28" s="44">
        <v>572</v>
      </c>
      <c r="C28" s="20" t="s">
        <v>106</v>
      </c>
      <c r="D28" s="46">
        <v>464305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464305</v>
      </c>
      <c r="O28" s="47">
        <f t="shared" si="1"/>
        <v>59.124538392970841</v>
      </c>
      <c r="P28" s="9"/>
    </row>
    <row r="29" spans="1:119">
      <c r="A29" s="12"/>
      <c r="B29" s="44">
        <v>574</v>
      </c>
      <c r="C29" s="20" t="s">
        <v>84</v>
      </c>
      <c r="D29" s="46">
        <v>10525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10525</v>
      </c>
      <c r="O29" s="47">
        <f t="shared" si="1"/>
        <v>1.3402521329428243</v>
      </c>
      <c r="P29" s="9"/>
    </row>
    <row r="30" spans="1:119" ht="15.75">
      <c r="A30" s="28" t="s">
        <v>107</v>
      </c>
      <c r="B30" s="29"/>
      <c r="C30" s="30"/>
      <c r="D30" s="31">
        <f t="shared" ref="D30:M30" si="9">SUM(D31:D31)</f>
        <v>380000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4654112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5034112</v>
      </c>
      <c r="O30" s="43">
        <f t="shared" si="1"/>
        <v>641.04316821596842</v>
      </c>
      <c r="P30" s="9"/>
    </row>
    <row r="31" spans="1:119" ht="15.75" thickBot="1">
      <c r="A31" s="12"/>
      <c r="B31" s="44">
        <v>581</v>
      </c>
      <c r="C31" s="20" t="s">
        <v>108</v>
      </c>
      <c r="D31" s="46">
        <v>380000</v>
      </c>
      <c r="E31" s="46">
        <v>0</v>
      </c>
      <c r="F31" s="46">
        <v>0</v>
      </c>
      <c r="G31" s="46">
        <v>0</v>
      </c>
      <c r="H31" s="46">
        <v>0</v>
      </c>
      <c r="I31" s="46">
        <v>4654112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5034112</v>
      </c>
      <c r="O31" s="47">
        <f t="shared" si="1"/>
        <v>641.04316821596842</v>
      </c>
      <c r="P31" s="9"/>
    </row>
    <row r="32" spans="1:119" ht="16.5" thickBot="1">
      <c r="A32" s="14" t="s">
        <v>10</v>
      </c>
      <c r="B32" s="23"/>
      <c r="C32" s="22"/>
      <c r="D32" s="15">
        <f>SUM(D5,D13,D16,D23,D25,D27,D30)</f>
        <v>7659787</v>
      </c>
      <c r="E32" s="15">
        <f t="shared" ref="E32:M32" si="10">SUM(E5,E13,E16,E23,E25,E27,E30)</f>
        <v>281230</v>
      </c>
      <c r="F32" s="15">
        <f t="shared" si="10"/>
        <v>362473</v>
      </c>
      <c r="G32" s="15">
        <f t="shared" si="10"/>
        <v>0</v>
      </c>
      <c r="H32" s="15">
        <f t="shared" si="10"/>
        <v>0</v>
      </c>
      <c r="I32" s="15">
        <f t="shared" si="10"/>
        <v>18275355</v>
      </c>
      <c r="J32" s="15">
        <f t="shared" si="10"/>
        <v>486904</v>
      </c>
      <c r="K32" s="15">
        <f t="shared" si="10"/>
        <v>1439017</v>
      </c>
      <c r="L32" s="15">
        <f t="shared" si="10"/>
        <v>0</v>
      </c>
      <c r="M32" s="15">
        <f t="shared" si="10"/>
        <v>0</v>
      </c>
      <c r="N32" s="15">
        <f t="shared" si="4"/>
        <v>28504766</v>
      </c>
      <c r="O32" s="37">
        <f t="shared" si="1"/>
        <v>3629.7932000509359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93" t="s">
        <v>114</v>
      </c>
      <c r="M34" s="93"/>
      <c r="N34" s="93"/>
      <c r="O34" s="41">
        <v>7853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50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24" t="s">
        <v>47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8"/>
      <c r="Q1" s="49"/>
    </row>
    <row r="2" spans="1:133" ht="24" thickBot="1">
      <c r="A2" s="127" t="s">
        <v>101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8"/>
      <c r="Q2" s="49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50"/>
      <c r="N3" s="51"/>
      <c r="O3" s="139" t="s">
        <v>17</v>
      </c>
      <c r="P3" s="52"/>
      <c r="Q3" s="49"/>
    </row>
    <row r="4" spans="1:133" ht="32.25" customHeight="1" thickBot="1">
      <c r="A4" s="133"/>
      <c r="B4" s="134"/>
      <c r="C4" s="13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4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SUM(D6:D12)</f>
        <v>2264439</v>
      </c>
      <c r="E5" s="59">
        <f t="shared" si="0"/>
        <v>283522</v>
      </c>
      <c r="F5" s="59">
        <f t="shared" si="0"/>
        <v>359552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1485239</v>
      </c>
      <c r="L5" s="59">
        <f t="shared" si="0"/>
        <v>0</v>
      </c>
      <c r="M5" s="59">
        <f t="shared" si="0"/>
        <v>0</v>
      </c>
      <c r="N5" s="60">
        <f>SUM(D5:M5)</f>
        <v>4392752</v>
      </c>
      <c r="O5" s="61">
        <f t="shared" ref="O5:O34" si="1">(N5/O$36)</f>
        <v>554.78050012629456</v>
      </c>
      <c r="P5" s="62"/>
    </row>
    <row r="6" spans="1:133">
      <c r="A6" s="64"/>
      <c r="B6" s="65">
        <v>511</v>
      </c>
      <c r="C6" s="66" t="s">
        <v>19</v>
      </c>
      <c r="D6" s="67">
        <v>116707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116707</v>
      </c>
      <c r="O6" s="68">
        <f t="shared" si="1"/>
        <v>14.739454407678707</v>
      </c>
      <c r="P6" s="69"/>
    </row>
    <row r="7" spans="1:133">
      <c r="A7" s="64"/>
      <c r="B7" s="65">
        <v>512</v>
      </c>
      <c r="C7" s="66" t="s">
        <v>20</v>
      </c>
      <c r="D7" s="67">
        <v>335510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2" si="2">SUM(D7:M7)</f>
        <v>335510</v>
      </c>
      <c r="O7" s="68">
        <f t="shared" si="1"/>
        <v>42.373074008588027</v>
      </c>
      <c r="P7" s="69"/>
    </row>
    <row r="8" spans="1:133">
      <c r="A8" s="64"/>
      <c r="B8" s="65">
        <v>513</v>
      </c>
      <c r="C8" s="66" t="s">
        <v>21</v>
      </c>
      <c r="D8" s="67">
        <v>273692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88685</v>
      </c>
      <c r="L8" s="67">
        <v>0</v>
      </c>
      <c r="M8" s="67">
        <v>0</v>
      </c>
      <c r="N8" s="67">
        <f t="shared" si="2"/>
        <v>362377</v>
      </c>
      <c r="O8" s="68">
        <f t="shared" si="1"/>
        <v>45.766228845668095</v>
      </c>
      <c r="P8" s="69"/>
    </row>
    <row r="9" spans="1:133">
      <c r="A9" s="64"/>
      <c r="B9" s="65">
        <v>514</v>
      </c>
      <c r="C9" s="66" t="s">
        <v>22</v>
      </c>
      <c r="D9" s="67">
        <v>107616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107616</v>
      </c>
      <c r="O9" s="68">
        <f t="shared" si="1"/>
        <v>13.59131093710533</v>
      </c>
      <c r="P9" s="69"/>
    </row>
    <row r="10" spans="1:133">
      <c r="A10" s="64"/>
      <c r="B10" s="65">
        <v>515</v>
      </c>
      <c r="C10" s="66" t="s">
        <v>23</v>
      </c>
      <c r="D10" s="67">
        <v>0</v>
      </c>
      <c r="E10" s="67">
        <v>283522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283522</v>
      </c>
      <c r="O10" s="68">
        <f t="shared" si="1"/>
        <v>35.807274564283908</v>
      </c>
      <c r="P10" s="69"/>
    </row>
    <row r="11" spans="1:133">
      <c r="A11" s="64"/>
      <c r="B11" s="65">
        <v>518</v>
      </c>
      <c r="C11" s="66" t="s">
        <v>25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1396554</v>
      </c>
      <c r="L11" s="67">
        <v>0</v>
      </c>
      <c r="M11" s="67">
        <v>0</v>
      </c>
      <c r="N11" s="67">
        <f t="shared" si="2"/>
        <v>1396554</v>
      </c>
      <c r="O11" s="68">
        <f t="shared" si="1"/>
        <v>176.3771154331902</v>
      </c>
      <c r="P11" s="69"/>
    </row>
    <row r="12" spans="1:133">
      <c r="A12" s="64"/>
      <c r="B12" s="65">
        <v>519</v>
      </c>
      <c r="C12" s="66" t="s">
        <v>102</v>
      </c>
      <c r="D12" s="67">
        <v>1430914</v>
      </c>
      <c r="E12" s="67">
        <v>0</v>
      </c>
      <c r="F12" s="67">
        <v>359552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2"/>
        <v>1790466</v>
      </c>
      <c r="O12" s="68">
        <f t="shared" si="1"/>
        <v>226.12604192978026</v>
      </c>
      <c r="P12" s="69"/>
    </row>
    <row r="13" spans="1:133" ht="15.75">
      <c r="A13" s="70" t="s">
        <v>27</v>
      </c>
      <c r="B13" s="71"/>
      <c r="C13" s="72"/>
      <c r="D13" s="73">
        <f t="shared" ref="D13:M13" si="3">SUM(D14:D15)</f>
        <v>3374952</v>
      </c>
      <c r="E13" s="73">
        <f t="shared" si="3"/>
        <v>60</v>
      </c>
      <c r="F13" s="73">
        <f t="shared" si="3"/>
        <v>0</v>
      </c>
      <c r="G13" s="73">
        <f t="shared" si="3"/>
        <v>0</v>
      </c>
      <c r="H13" s="73">
        <f t="shared" si="3"/>
        <v>0</v>
      </c>
      <c r="I13" s="73">
        <f t="shared" si="3"/>
        <v>0</v>
      </c>
      <c r="J13" s="73">
        <f t="shared" si="3"/>
        <v>0</v>
      </c>
      <c r="K13" s="73">
        <f t="shared" si="3"/>
        <v>0</v>
      </c>
      <c r="L13" s="73">
        <f t="shared" si="3"/>
        <v>0</v>
      </c>
      <c r="M13" s="73">
        <f t="shared" si="3"/>
        <v>0</v>
      </c>
      <c r="N13" s="74">
        <f t="shared" ref="N13:N34" si="4">SUM(D13:M13)</f>
        <v>3375012</v>
      </c>
      <c r="O13" s="75">
        <f t="shared" si="1"/>
        <v>426.24551654458196</v>
      </c>
      <c r="P13" s="76"/>
    </row>
    <row r="14" spans="1:133">
      <c r="A14" s="64"/>
      <c r="B14" s="65">
        <v>521</v>
      </c>
      <c r="C14" s="66" t="s">
        <v>28</v>
      </c>
      <c r="D14" s="67">
        <v>2090739</v>
      </c>
      <c r="E14" s="67">
        <v>60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4"/>
        <v>2090799</v>
      </c>
      <c r="O14" s="68">
        <f t="shared" si="1"/>
        <v>264.05645364991159</v>
      </c>
      <c r="P14" s="69"/>
    </row>
    <row r="15" spans="1:133">
      <c r="A15" s="64"/>
      <c r="B15" s="65">
        <v>522</v>
      </c>
      <c r="C15" s="66" t="s">
        <v>29</v>
      </c>
      <c r="D15" s="67">
        <v>1284213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1284213</v>
      </c>
      <c r="O15" s="68">
        <f t="shared" si="1"/>
        <v>162.18906289467037</v>
      </c>
      <c r="P15" s="69"/>
    </row>
    <row r="16" spans="1:133" ht="15.75">
      <c r="A16" s="70" t="s">
        <v>31</v>
      </c>
      <c r="B16" s="71"/>
      <c r="C16" s="72"/>
      <c r="D16" s="73">
        <f t="shared" ref="D16:M16" si="5">SUM(D17:D23)</f>
        <v>164193</v>
      </c>
      <c r="E16" s="73">
        <f t="shared" si="5"/>
        <v>0</v>
      </c>
      <c r="F16" s="73">
        <f t="shared" si="5"/>
        <v>0</v>
      </c>
      <c r="G16" s="73">
        <f t="shared" si="5"/>
        <v>115352</v>
      </c>
      <c r="H16" s="73">
        <f t="shared" si="5"/>
        <v>0</v>
      </c>
      <c r="I16" s="73">
        <f t="shared" si="5"/>
        <v>16431255</v>
      </c>
      <c r="J16" s="73">
        <f t="shared" si="5"/>
        <v>212406</v>
      </c>
      <c r="K16" s="73">
        <f t="shared" si="5"/>
        <v>0</v>
      </c>
      <c r="L16" s="73">
        <f t="shared" si="5"/>
        <v>0</v>
      </c>
      <c r="M16" s="73">
        <f t="shared" si="5"/>
        <v>0</v>
      </c>
      <c r="N16" s="74">
        <f t="shared" si="4"/>
        <v>16923206</v>
      </c>
      <c r="O16" s="75">
        <f t="shared" si="1"/>
        <v>2137.3081586259154</v>
      </c>
      <c r="P16" s="76"/>
    </row>
    <row r="17" spans="1:16">
      <c r="A17" s="64"/>
      <c r="B17" s="65">
        <v>531</v>
      </c>
      <c r="C17" s="66" t="s">
        <v>32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9859444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9859444</v>
      </c>
      <c r="O17" s="68">
        <f t="shared" si="1"/>
        <v>1245.1937357918666</v>
      </c>
      <c r="P17" s="69"/>
    </row>
    <row r="18" spans="1:16">
      <c r="A18" s="64"/>
      <c r="B18" s="65">
        <v>532</v>
      </c>
      <c r="C18" s="66" t="s">
        <v>33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1339099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1339099</v>
      </c>
      <c r="O18" s="68">
        <f t="shared" si="1"/>
        <v>169.12086385450871</v>
      </c>
      <c r="P18" s="69"/>
    </row>
    <row r="19" spans="1:16">
      <c r="A19" s="64"/>
      <c r="B19" s="65">
        <v>533</v>
      </c>
      <c r="C19" s="66" t="s">
        <v>34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1432496</v>
      </c>
      <c r="J19" s="67">
        <v>0</v>
      </c>
      <c r="K19" s="67">
        <v>0</v>
      </c>
      <c r="L19" s="67">
        <v>0</v>
      </c>
      <c r="M19" s="67">
        <v>0</v>
      </c>
      <c r="N19" s="67">
        <f t="shared" si="4"/>
        <v>1432496</v>
      </c>
      <c r="O19" s="68">
        <f t="shared" si="1"/>
        <v>180.91639302854256</v>
      </c>
      <c r="P19" s="69"/>
    </row>
    <row r="20" spans="1:16">
      <c r="A20" s="64"/>
      <c r="B20" s="65">
        <v>534</v>
      </c>
      <c r="C20" s="66" t="s">
        <v>103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1227732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1227732</v>
      </c>
      <c r="O20" s="68">
        <f t="shared" si="1"/>
        <v>155.05582217731751</v>
      </c>
      <c r="P20" s="69"/>
    </row>
    <row r="21" spans="1:16">
      <c r="A21" s="64"/>
      <c r="B21" s="65">
        <v>535</v>
      </c>
      <c r="C21" s="66" t="s">
        <v>36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1758222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1758222</v>
      </c>
      <c r="O21" s="68">
        <f t="shared" si="1"/>
        <v>222.05380146501642</v>
      </c>
      <c r="P21" s="69"/>
    </row>
    <row r="22" spans="1:16">
      <c r="A22" s="64"/>
      <c r="B22" s="65">
        <v>537</v>
      </c>
      <c r="C22" s="66" t="s">
        <v>104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205664</v>
      </c>
      <c r="J22" s="67">
        <v>0</v>
      </c>
      <c r="K22" s="67">
        <v>0</v>
      </c>
      <c r="L22" s="67">
        <v>0</v>
      </c>
      <c r="M22" s="67">
        <v>0</v>
      </c>
      <c r="N22" s="67">
        <f t="shared" si="4"/>
        <v>205664</v>
      </c>
      <c r="O22" s="68">
        <f t="shared" si="1"/>
        <v>25.974235918161153</v>
      </c>
      <c r="P22" s="69"/>
    </row>
    <row r="23" spans="1:16">
      <c r="A23" s="64"/>
      <c r="B23" s="65">
        <v>539</v>
      </c>
      <c r="C23" s="66" t="s">
        <v>37</v>
      </c>
      <c r="D23" s="67">
        <v>164193</v>
      </c>
      <c r="E23" s="67">
        <v>0</v>
      </c>
      <c r="F23" s="67">
        <v>0</v>
      </c>
      <c r="G23" s="67">
        <v>115352</v>
      </c>
      <c r="H23" s="67">
        <v>0</v>
      </c>
      <c r="I23" s="67">
        <v>608598</v>
      </c>
      <c r="J23" s="67">
        <v>212406</v>
      </c>
      <c r="K23" s="67">
        <v>0</v>
      </c>
      <c r="L23" s="67">
        <v>0</v>
      </c>
      <c r="M23" s="67">
        <v>0</v>
      </c>
      <c r="N23" s="67">
        <f t="shared" si="4"/>
        <v>1100549</v>
      </c>
      <c r="O23" s="68">
        <f t="shared" si="1"/>
        <v>138.99330639050265</v>
      </c>
      <c r="P23" s="69"/>
    </row>
    <row r="24" spans="1:16" ht="15.75">
      <c r="A24" s="70" t="s">
        <v>38</v>
      </c>
      <c r="B24" s="71"/>
      <c r="C24" s="72"/>
      <c r="D24" s="73">
        <f t="shared" ref="D24:M24" si="6">SUM(D25:D26)</f>
        <v>687157</v>
      </c>
      <c r="E24" s="73">
        <f t="shared" si="6"/>
        <v>0</v>
      </c>
      <c r="F24" s="73">
        <f t="shared" si="6"/>
        <v>0</v>
      </c>
      <c r="G24" s="73">
        <f t="shared" si="6"/>
        <v>0</v>
      </c>
      <c r="H24" s="73">
        <f t="shared" si="6"/>
        <v>0</v>
      </c>
      <c r="I24" s="73">
        <f t="shared" si="6"/>
        <v>0</v>
      </c>
      <c r="J24" s="73">
        <f t="shared" si="6"/>
        <v>0</v>
      </c>
      <c r="K24" s="73">
        <f t="shared" si="6"/>
        <v>0</v>
      </c>
      <c r="L24" s="73">
        <f t="shared" si="6"/>
        <v>0</v>
      </c>
      <c r="M24" s="73">
        <f t="shared" si="6"/>
        <v>0</v>
      </c>
      <c r="N24" s="73">
        <f t="shared" si="4"/>
        <v>687157</v>
      </c>
      <c r="O24" s="75">
        <f t="shared" si="1"/>
        <v>86.78416266734024</v>
      </c>
      <c r="P24" s="76"/>
    </row>
    <row r="25" spans="1:16">
      <c r="A25" s="64"/>
      <c r="B25" s="65">
        <v>541</v>
      </c>
      <c r="C25" s="66" t="s">
        <v>105</v>
      </c>
      <c r="D25" s="67">
        <v>672898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4"/>
        <v>672898</v>
      </c>
      <c r="O25" s="68">
        <f t="shared" si="1"/>
        <v>84.983329123516043</v>
      </c>
      <c r="P25" s="69"/>
    </row>
    <row r="26" spans="1:16">
      <c r="A26" s="64"/>
      <c r="B26" s="65">
        <v>542</v>
      </c>
      <c r="C26" s="66" t="s">
        <v>68</v>
      </c>
      <c r="D26" s="67">
        <v>14259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4"/>
        <v>14259</v>
      </c>
      <c r="O26" s="68">
        <f t="shared" si="1"/>
        <v>1.800833543824198</v>
      </c>
      <c r="P26" s="69"/>
    </row>
    <row r="27" spans="1:16" ht="15.75">
      <c r="A27" s="70" t="s">
        <v>40</v>
      </c>
      <c r="B27" s="71"/>
      <c r="C27" s="72"/>
      <c r="D27" s="73">
        <f t="shared" ref="D27:M27" si="7">SUM(D28:D28)</f>
        <v>151949</v>
      </c>
      <c r="E27" s="73">
        <f t="shared" si="7"/>
        <v>298214</v>
      </c>
      <c r="F27" s="73">
        <f t="shared" si="7"/>
        <v>0</v>
      </c>
      <c r="G27" s="73">
        <f t="shared" si="7"/>
        <v>0</v>
      </c>
      <c r="H27" s="73">
        <f t="shared" si="7"/>
        <v>0</v>
      </c>
      <c r="I27" s="73">
        <f t="shared" si="7"/>
        <v>0</v>
      </c>
      <c r="J27" s="73">
        <f t="shared" si="7"/>
        <v>0</v>
      </c>
      <c r="K27" s="73">
        <f t="shared" si="7"/>
        <v>0</v>
      </c>
      <c r="L27" s="73">
        <f t="shared" si="7"/>
        <v>0</v>
      </c>
      <c r="M27" s="73">
        <f t="shared" si="7"/>
        <v>0</v>
      </c>
      <c r="N27" s="73">
        <f t="shared" si="4"/>
        <v>450163</v>
      </c>
      <c r="O27" s="75">
        <f t="shared" si="1"/>
        <v>56.8531194746148</v>
      </c>
      <c r="P27" s="76"/>
    </row>
    <row r="28" spans="1:16">
      <c r="A28" s="64"/>
      <c r="B28" s="65">
        <v>552</v>
      </c>
      <c r="C28" s="66" t="s">
        <v>54</v>
      </c>
      <c r="D28" s="67">
        <v>151949</v>
      </c>
      <c r="E28" s="67">
        <v>298214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f t="shared" si="4"/>
        <v>450163</v>
      </c>
      <c r="O28" s="68">
        <f t="shared" si="1"/>
        <v>56.8531194746148</v>
      </c>
      <c r="P28" s="69"/>
    </row>
    <row r="29" spans="1:16" ht="15.75">
      <c r="A29" s="70" t="s">
        <v>42</v>
      </c>
      <c r="B29" s="71"/>
      <c r="C29" s="72"/>
      <c r="D29" s="73">
        <f t="shared" ref="D29:M29" si="8">SUM(D30:D31)</f>
        <v>435352</v>
      </c>
      <c r="E29" s="73">
        <f t="shared" si="8"/>
        <v>47627</v>
      </c>
      <c r="F29" s="73">
        <f t="shared" si="8"/>
        <v>0</v>
      </c>
      <c r="G29" s="73">
        <f t="shared" si="8"/>
        <v>0</v>
      </c>
      <c r="H29" s="73">
        <f t="shared" si="8"/>
        <v>0</v>
      </c>
      <c r="I29" s="73">
        <f t="shared" si="8"/>
        <v>0</v>
      </c>
      <c r="J29" s="73">
        <f t="shared" si="8"/>
        <v>0</v>
      </c>
      <c r="K29" s="73">
        <f t="shared" si="8"/>
        <v>0</v>
      </c>
      <c r="L29" s="73">
        <f t="shared" si="8"/>
        <v>0</v>
      </c>
      <c r="M29" s="73">
        <f t="shared" si="8"/>
        <v>0</v>
      </c>
      <c r="N29" s="73">
        <f t="shared" si="4"/>
        <v>482979</v>
      </c>
      <c r="O29" s="75">
        <f t="shared" si="1"/>
        <v>60.99760040414246</v>
      </c>
      <c r="P29" s="69"/>
    </row>
    <row r="30" spans="1:16">
      <c r="A30" s="64"/>
      <c r="B30" s="65">
        <v>572</v>
      </c>
      <c r="C30" s="66" t="s">
        <v>106</v>
      </c>
      <c r="D30" s="67">
        <v>425281</v>
      </c>
      <c r="E30" s="67">
        <v>47627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f t="shared" si="4"/>
        <v>472908</v>
      </c>
      <c r="O30" s="68">
        <f t="shared" si="1"/>
        <v>59.725688305127555</v>
      </c>
      <c r="P30" s="69"/>
    </row>
    <row r="31" spans="1:16">
      <c r="A31" s="64"/>
      <c r="B31" s="65">
        <v>574</v>
      </c>
      <c r="C31" s="66" t="s">
        <v>84</v>
      </c>
      <c r="D31" s="67">
        <v>10071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f t="shared" si="4"/>
        <v>10071</v>
      </c>
      <c r="O31" s="68">
        <f t="shared" si="1"/>
        <v>1.2719120990149027</v>
      </c>
      <c r="P31" s="69"/>
    </row>
    <row r="32" spans="1:16" ht="15.75">
      <c r="A32" s="70" t="s">
        <v>107</v>
      </c>
      <c r="B32" s="71"/>
      <c r="C32" s="72"/>
      <c r="D32" s="73">
        <f t="shared" ref="D32:M32" si="9">SUM(D33:D33)</f>
        <v>919940</v>
      </c>
      <c r="E32" s="73">
        <f t="shared" si="9"/>
        <v>9353</v>
      </c>
      <c r="F32" s="73">
        <f t="shared" si="9"/>
        <v>0</v>
      </c>
      <c r="G32" s="73">
        <f t="shared" si="9"/>
        <v>10076</v>
      </c>
      <c r="H32" s="73">
        <f t="shared" si="9"/>
        <v>0</v>
      </c>
      <c r="I32" s="73">
        <f t="shared" si="9"/>
        <v>5036775</v>
      </c>
      <c r="J32" s="73">
        <f t="shared" si="9"/>
        <v>0</v>
      </c>
      <c r="K32" s="73">
        <f t="shared" si="9"/>
        <v>0</v>
      </c>
      <c r="L32" s="73">
        <f t="shared" si="9"/>
        <v>0</v>
      </c>
      <c r="M32" s="73">
        <f t="shared" si="9"/>
        <v>0</v>
      </c>
      <c r="N32" s="73">
        <f t="shared" si="4"/>
        <v>5976144</v>
      </c>
      <c r="O32" s="75">
        <f t="shared" si="1"/>
        <v>754.75423086638045</v>
      </c>
      <c r="P32" s="69"/>
    </row>
    <row r="33" spans="1:119" ht="15.75" thickBot="1">
      <c r="A33" s="64"/>
      <c r="B33" s="65">
        <v>581</v>
      </c>
      <c r="C33" s="66" t="s">
        <v>108</v>
      </c>
      <c r="D33" s="67">
        <v>919940</v>
      </c>
      <c r="E33" s="67">
        <v>9353</v>
      </c>
      <c r="F33" s="67">
        <v>0</v>
      </c>
      <c r="G33" s="67">
        <v>10076</v>
      </c>
      <c r="H33" s="67">
        <v>0</v>
      </c>
      <c r="I33" s="67">
        <v>5036775</v>
      </c>
      <c r="J33" s="67">
        <v>0</v>
      </c>
      <c r="K33" s="67">
        <v>0</v>
      </c>
      <c r="L33" s="67">
        <v>0</v>
      </c>
      <c r="M33" s="67">
        <v>0</v>
      </c>
      <c r="N33" s="67">
        <f t="shared" si="4"/>
        <v>5976144</v>
      </c>
      <c r="O33" s="68">
        <f t="shared" si="1"/>
        <v>754.75423086638045</v>
      </c>
      <c r="P33" s="69"/>
    </row>
    <row r="34" spans="1:119" ht="16.5" thickBot="1">
      <c r="A34" s="77" t="s">
        <v>10</v>
      </c>
      <c r="B34" s="78"/>
      <c r="C34" s="79"/>
      <c r="D34" s="80">
        <f>SUM(D5,D13,D16,D24,D27,D29,D32)</f>
        <v>7997982</v>
      </c>
      <c r="E34" s="80">
        <f t="shared" ref="E34:M34" si="10">SUM(E5,E13,E16,E24,E27,E29,E32)</f>
        <v>638776</v>
      </c>
      <c r="F34" s="80">
        <f t="shared" si="10"/>
        <v>359552</v>
      </c>
      <c r="G34" s="80">
        <f t="shared" si="10"/>
        <v>125428</v>
      </c>
      <c r="H34" s="80">
        <f t="shared" si="10"/>
        <v>0</v>
      </c>
      <c r="I34" s="80">
        <f t="shared" si="10"/>
        <v>21468030</v>
      </c>
      <c r="J34" s="80">
        <f t="shared" si="10"/>
        <v>212406</v>
      </c>
      <c r="K34" s="80">
        <f t="shared" si="10"/>
        <v>1485239</v>
      </c>
      <c r="L34" s="80">
        <f t="shared" si="10"/>
        <v>0</v>
      </c>
      <c r="M34" s="80">
        <f t="shared" si="10"/>
        <v>0</v>
      </c>
      <c r="N34" s="80">
        <f t="shared" si="4"/>
        <v>32287413</v>
      </c>
      <c r="O34" s="81">
        <f t="shared" si="1"/>
        <v>4077.72328870927</v>
      </c>
      <c r="P34" s="62"/>
      <c r="Q34" s="82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</row>
    <row r="35" spans="1:119">
      <c r="A35" s="84"/>
      <c r="B35" s="85"/>
      <c r="C35" s="85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7"/>
    </row>
    <row r="36" spans="1:119">
      <c r="A36" s="88"/>
      <c r="B36" s="89"/>
      <c r="C36" s="89"/>
      <c r="D36" s="90"/>
      <c r="E36" s="90"/>
      <c r="F36" s="90"/>
      <c r="G36" s="90"/>
      <c r="H36" s="90"/>
      <c r="I36" s="90"/>
      <c r="J36" s="90"/>
      <c r="K36" s="90"/>
      <c r="L36" s="117" t="s">
        <v>109</v>
      </c>
      <c r="M36" s="117"/>
      <c r="N36" s="117"/>
      <c r="O36" s="91">
        <v>7918</v>
      </c>
    </row>
    <row r="37" spans="1:119">
      <c r="A37" s="118"/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20"/>
    </row>
    <row r="38" spans="1:119" ht="15.75" customHeight="1" thickBot="1">
      <c r="A38" s="121" t="s">
        <v>50</v>
      </c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3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2023-11-27T16:13:54Z</cp:lastPrinted>
  <dcterms:created xsi:type="dcterms:W3CDTF">2000-08-31T21:26:31Z</dcterms:created>
  <dcterms:modified xsi:type="dcterms:W3CDTF">2023-11-27T16:13:58Z</dcterms:modified>
</cp:coreProperties>
</file>