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73" documentId="11_BCB5F14583C9AEF4C5B5A9EBA14E7240635F1E68" xr6:coauthVersionLast="47" xr6:coauthVersionMax="47" xr10:uidLastSave="{F4F8CA51-77AA-4328-AECF-1579A17DF17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'2008'!$A$1:$O$70</definedName>
    <definedName name="_xlnm.Print_Area" localSheetId="14">'2009'!$A$1:$O$83</definedName>
    <definedName name="_xlnm.Print_Area" localSheetId="13">'2010'!$A$1:$O$81</definedName>
    <definedName name="_xlnm.Print_Area" localSheetId="12">'2011'!$A$1:$O$85</definedName>
    <definedName name="_xlnm.Print_Area" localSheetId="11">'2012'!$A$1:$O$91</definedName>
    <definedName name="_xlnm.Print_Area" localSheetId="10">'2013'!$A$1:$O$83</definedName>
    <definedName name="_xlnm.Print_Area" localSheetId="9">'2014'!$A$1:$O$81</definedName>
    <definedName name="_xlnm.Print_Area" localSheetId="8">'2015'!$A$1:$O$81</definedName>
    <definedName name="_xlnm.Print_Area" localSheetId="7">'2016'!$A$1:$O$80</definedName>
    <definedName name="_xlnm.Print_Area" localSheetId="6">'2017'!$A$1:$O$84</definedName>
    <definedName name="_xlnm.Print_Area" localSheetId="5">'2018'!$A$1:$O$82</definedName>
    <definedName name="_xlnm.Print_Area" localSheetId="4">'2019'!$A$1:$O$96</definedName>
    <definedName name="_xlnm.Print_Area" localSheetId="3">'2020'!$A$1:$O$93</definedName>
    <definedName name="_xlnm.Print_Area" localSheetId="2">'2021'!$A$1:$P$93</definedName>
    <definedName name="_xlnm.Print_Area" localSheetId="1">'2022'!$A$1:$P$85</definedName>
    <definedName name="_xlnm.Print_Area" localSheetId="0">'2023'!$A$1:$P$89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4" i="48" l="1"/>
  <c r="P84" i="48" s="1"/>
  <c r="O83" i="48"/>
  <c r="P83" i="48" s="1"/>
  <c r="O82" i="48"/>
  <c r="P82" i="48" s="1"/>
  <c r="O81" i="48"/>
  <c r="P81" i="48" s="1"/>
  <c r="N80" i="48"/>
  <c r="M80" i="48"/>
  <c r="L80" i="48"/>
  <c r="K80" i="48"/>
  <c r="J80" i="48"/>
  <c r="I80" i="48"/>
  <c r="H80" i="48"/>
  <c r="G80" i="48"/>
  <c r="F80" i="48"/>
  <c r="E80" i="48"/>
  <c r="D80" i="48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N69" i="48"/>
  <c r="M69" i="48"/>
  <c r="L69" i="48"/>
  <c r="K69" i="48"/>
  <c r="J69" i="48"/>
  <c r="I69" i="48"/>
  <c r="H69" i="48"/>
  <c r="G69" i="48"/>
  <c r="F69" i="48"/>
  <c r="E69" i="48"/>
  <c r="D69" i="48"/>
  <c r="O68" i="48"/>
  <c r="P68" i="48" s="1"/>
  <c r="O67" i="48"/>
  <c r="P67" i="48" s="1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0" i="47"/>
  <c r="P80" i="47" s="1"/>
  <c r="O79" i="47"/>
  <c r="P79" i="47" s="1"/>
  <c r="N78" i="47"/>
  <c r="M78" i="47"/>
  <c r="L78" i="47"/>
  <c r="K78" i="47"/>
  <c r="J78" i="47"/>
  <c r="I78" i="47"/>
  <c r="H78" i="47"/>
  <c r="G78" i="47"/>
  <c r="F78" i="47"/>
  <c r="E78" i="47"/>
  <c r="D78" i="47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9" i="48" l="1"/>
  <c r="P69" i="48" s="1"/>
  <c r="J85" i="48"/>
  <c r="E85" i="48"/>
  <c r="H85" i="48"/>
  <c r="I85" i="48"/>
  <c r="F85" i="48"/>
  <c r="O29" i="48"/>
  <c r="P29" i="48" s="1"/>
  <c r="O5" i="48"/>
  <c r="P5" i="48" s="1"/>
  <c r="D85" i="48"/>
  <c r="G85" i="48"/>
  <c r="O63" i="48"/>
  <c r="P63" i="48" s="1"/>
  <c r="K85" i="48"/>
  <c r="O80" i="48"/>
  <c r="P80" i="48" s="1"/>
  <c r="L85" i="48"/>
  <c r="O12" i="48"/>
  <c r="P12" i="48" s="1"/>
  <c r="M85" i="48"/>
  <c r="N85" i="48"/>
  <c r="O48" i="48"/>
  <c r="P48" i="48" s="1"/>
  <c r="O78" i="47"/>
  <c r="P78" i="47" s="1"/>
  <c r="O67" i="47"/>
  <c r="P67" i="47" s="1"/>
  <c r="O61" i="47"/>
  <c r="P61" i="47" s="1"/>
  <c r="O47" i="47"/>
  <c r="P47" i="47" s="1"/>
  <c r="H81" i="47"/>
  <c r="I81" i="47"/>
  <c r="O30" i="47"/>
  <c r="P30" i="47" s="1"/>
  <c r="K81" i="47"/>
  <c r="L81" i="47"/>
  <c r="D81" i="47"/>
  <c r="J81" i="47"/>
  <c r="M81" i="47"/>
  <c r="O12" i="47"/>
  <c r="P12" i="47" s="1"/>
  <c r="N81" i="47"/>
  <c r="G81" i="47"/>
  <c r="E81" i="47"/>
  <c r="F81" i="47"/>
  <c r="O5" i="47"/>
  <c r="P5" i="47" s="1"/>
  <c r="N30" i="45"/>
  <c r="O30" i="45"/>
  <c r="N29" i="45"/>
  <c r="O29" i="45"/>
  <c r="O87" i="46"/>
  <c r="P87" i="46" s="1"/>
  <c r="O88" i="46"/>
  <c r="P88" i="46"/>
  <c r="O86" i="46"/>
  <c r="P86" i="46" s="1"/>
  <c r="N85" i="46"/>
  <c r="M85" i="46"/>
  <c r="L85" i="46"/>
  <c r="K85" i="46"/>
  <c r="J85" i="46"/>
  <c r="I85" i="46"/>
  <c r="H85" i="46"/>
  <c r="G85" i="46"/>
  <c r="F85" i="46"/>
  <c r="E85" i="46"/>
  <c r="D85" i="46"/>
  <c r="O85" i="46" s="1"/>
  <c r="P85" i="46" s="1"/>
  <c r="D89" i="46"/>
  <c r="O84" i="46"/>
  <c r="P84" i="46"/>
  <c r="O83" i="46"/>
  <c r="P83" i="46"/>
  <c r="O82" i="46"/>
  <c r="P82" i="46" s="1"/>
  <c r="O81" i="46"/>
  <c r="P81" i="46"/>
  <c r="O80" i="46"/>
  <c r="P80" i="46"/>
  <c r="O79" i="46"/>
  <c r="P79" i="46"/>
  <c r="O78" i="46"/>
  <c r="P78" i="46" s="1"/>
  <c r="O77" i="46"/>
  <c r="P77" i="46" s="1"/>
  <c r="O76" i="46"/>
  <c r="P76" i="46"/>
  <c r="O75" i="46"/>
  <c r="P75" i="46"/>
  <c r="O74" i="46"/>
  <c r="P74" i="46"/>
  <c r="N73" i="46"/>
  <c r="M73" i="46"/>
  <c r="L73" i="46"/>
  <c r="K73" i="46"/>
  <c r="J73" i="46"/>
  <c r="I73" i="46"/>
  <c r="H73" i="46"/>
  <c r="G73" i="46"/>
  <c r="F73" i="46"/>
  <c r="F89" i="46" s="1"/>
  <c r="E73" i="46"/>
  <c r="D73" i="46"/>
  <c r="O72" i="46"/>
  <c r="P72" i="46" s="1"/>
  <c r="O71" i="46"/>
  <c r="P71" i="46" s="1"/>
  <c r="O70" i="46"/>
  <c r="P70" i="46" s="1"/>
  <c r="O69" i="46"/>
  <c r="P69" i="46"/>
  <c r="O68" i="46"/>
  <c r="P68" i="46"/>
  <c r="N67" i="46"/>
  <c r="M67" i="46"/>
  <c r="L67" i="46"/>
  <c r="K67" i="46"/>
  <c r="J67" i="46"/>
  <c r="I67" i="46"/>
  <c r="H67" i="46"/>
  <c r="G67" i="46"/>
  <c r="F67" i="46"/>
  <c r="E67" i="46"/>
  <c r="D67" i="46"/>
  <c r="O66" i="46"/>
  <c r="P66" i="46"/>
  <c r="O65" i="46"/>
  <c r="P65" i="46"/>
  <c r="O64" i="46"/>
  <c r="P64" i="46"/>
  <c r="O63" i="46"/>
  <c r="P63" i="46"/>
  <c r="O62" i="46"/>
  <c r="P62" i="46" s="1"/>
  <c r="O61" i="46"/>
  <c r="P61" i="46" s="1"/>
  <c r="O60" i="46"/>
  <c r="P60" i="46"/>
  <c r="O59" i="46"/>
  <c r="P59" i="46" s="1"/>
  <c r="O58" i="46"/>
  <c r="P58" i="46" s="1"/>
  <c r="O57" i="46"/>
  <c r="P57" i="46"/>
  <c r="O56" i="46"/>
  <c r="P56" i="46"/>
  <c r="O55" i="46"/>
  <c r="P55" i="46"/>
  <c r="O54" i="46"/>
  <c r="P54" i="46"/>
  <c r="O53" i="46"/>
  <c r="P53" i="46"/>
  <c r="N52" i="46"/>
  <c r="O52" i="46" s="1"/>
  <c r="P52" i="46" s="1"/>
  <c r="M52" i="46"/>
  <c r="L52" i="46"/>
  <c r="K52" i="46"/>
  <c r="J52" i="46"/>
  <c r="I52" i="46"/>
  <c r="H52" i="46"/>
  <c r="G52" i="46"/>
  <c r="F52" i="46"/>
  <c r="E52" i="46"/>
  <c r="D52" i="46"/>
  <c r="O51" i="46"/>
  <c r="P51" i="46" s="1"/>
  <c r="O50" i="46"/>
  <c r="P50" i="46" s="1"/>
  <c r="O49" i="46"/>
  <c r="P49" i="46" s="1"/>
  <c r="O48" i="46"/>
  <c r="P48" i="46" s="1"/>
  <c r="O47" i="46"/>
  <c r="P47" i="46" s="1"/>
  <c r="O46" i="46"/>
  <c r="P46" i="46" s="1"/>
  <c r="O45" i="46"/>
  <c r="P45" i="46" s="1"/>
  <c r="O44" i="46"/>
  <c r="P44" i="46" s="1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/>
  <c r="O34" i="46"/>
  <c r="P34" i="46" s="1"/>
  <c r="O33" i="46"/>
  <c r="P33" i="46" s="1"/>
  <c r="O32" i="46"/>
  <c r="P32" i="46" s="1"/>
  <c r="O31" i="46"/>
  <c r="P31" i="46" s="1"/>
  <c r="N30" i="46"/>
  <c r="M30" i="46"/>
  <c r="L30" i="46"/>
  <c r="K30" i="46"/>
  <c r="J30" i="46"/>
  <c r="I30" i="46"/>
  <c r="I89" i="46" s="1"/>
  <c r="H30" i="46"/>
  <c r="G30" i="46"/>
  <c r="F30" i="46"/>
  <c r="E30" i="46"/>
  <c r="D30" i="46"/>
  <c r="O29" i="46"/>
  <c r="P29" i="46" s="1"/>
  <c r="O28" i="46"/>
  <c r="P28" i="46" s="1"/>
  <c r="O27" i="46"/>
  <c r="P27" i="46"/>
  <c r="O26" i="46"/>
  <c r="P26" i="46"/>
  <c r="O25" i="46"/>
  <c r="P25" i="46"/>
  <c r="O24" i="46"/>
  <c r="P24" i="46"/>
  <c r="O23" i="46"/>
  <c r="P23" i="46"/>
  <c r="O22" i="46"/>
  <c r="P22" i="46" s="1"/>
  <c r="O21" i="46"/>
  <c r="P21" i="46" s="1"/>
  <c r="O20" i="46"/>
  <c r="P20" i="46"/>
  <c r="O19" i="46"/>
  <c r="P19" i="46" s="1"/>
  <c r="O18" i="46"/>
  <c r="P18" i="46" s="1"/>
  <c r="O17" i="46"/>
  <c r="P17" i="46"/>
  <c r="O16" i="46"/>
  <c r="P16" i="46"/>
  <c r="O15" i="46"/>
  <c r="P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N89" i="46" s="1"/>
  <c r="M5" i="46"/>
  <c r="M89" i="46" s="1"/>
  <c r="L5" i="46"/>
  <c r="L89" i="46" s="1"/>
  <c r="K5" i="46"/>
  <c r="O5" i="46" s="1"/>
  <c r="P5" i="46" s="1"/>
  <c r="J5" i="46"/>
  <c r="I5" i="46"/>
  <c r="H5" i="46"/>
  <c r="G5" i="46"/>
  <c r="F5" i="46"/>
  <c r="E5" i="46"/>
  <c r="D5" i="46"/>
  <c r="N88" i="45"/>
  <c r="O88" i="45" s="1"/>
  <c r="N87" i="45"/>
  <c r="O87" i="45"/>
  <c r="M86" i="45"/>
  <c r="L86" i="45"/>
  <c r="K86" i="45"/>
  <c r="J86" i="45"/>
  <c r="I86" i="45"/>
  <c r="H86" i="45"/>
  <c r="G86" i="45"/>
  <c r="F86" i="45"/>
  <c r="E86" i="45"/>
  <c r="D86" i="45"/>
  <c r="N85" i="45"/>
  <c r="O85" i="45" s="1"/>
  <c r="N84" i="45"/>
  <c r="O84" i="45"/>
  <c r="N83" i="45"/>
  <c r="O83" i="45"/>
  <c r="N82" i="45"/>
  <c r="O82" i="45" s="1"/>
  <c r="N81" i="45"/>
  <c r="O81" i="45"/>
  <c r="N80" i="45"/>
  <c r="O80" i="45" s="1"/>
  <c r="N79" i="45"/>
  <c r="O79" i="45"/>
  <c r="N78" i="45"/>
  <c r="O78" i="45"/>
  <c r="N77" i="45"/>
  <c r="O77" i="45"/>
  <c r="N76" i="45"/>
  <c r="O76" i="45" s="1"/>
  <c r="N75" i="45"/>
  <c r="O75" i="45" s="1"/>
  <c r="M74" i="45"/>
  <c r="L74" i="45"/>
  <c r="K74" i="45"/>
  <c r="J74" i="45"/>
  <c r="I74" i="45"/>
  <c r="H74" i="45"/>
  <c r="G74" i="45"/>
  <c r="F74" i="45"/>
  <c r="E74" i="45"/>
  <c r="D74" i="45"/>
  <c r="N73" i="45"/>
  <c r="O73" i="45"/>
  <c r="N72" i="45"/>
  <c r="O72" i="45"/>
  <c r="N71" i="45"/>
  <c r="O71" i="45"/>
  <c r="N70" i="45"/>
  <c r="O70" i="45" s="1"/>
  <c r="N69" i="45"/>
  <c r="O69" i="45" s="1"/>
  <c r="M68" i="45"/>
  <c r="L68" i="45"/>
  <c r="K68" i="45"/>
  <c r="J68" i="45"/>
  <c r="I68" i="45"/>
  <c r="H68" i="45"/>
  <c r="G68" i="45"/>
  <c r="F68" i="45"/>
  <c r="E68" i="45"/>
  <c r="D68" i="45"/>
  <c r="N68" i="45" s="1"/>
  <c r="O68" i="45" s="1"/>
  <c r="N67" i="45"/>
  <c r="O67" i="45"/>
  <c r="N66" i="45"/>
  <c r="O66" i="45"/>
  <c r="N65" i="45"/>
  <c r="O65" i="45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/>
  <c r="N58" i="45"/>
  <c r="O58" i="45"/>
  <c r="N57" i="45"/>
  <c r="O57" i="45"/>
  <c r="N56" i="45"/>
  <c r="O56" i="45" s="1"/>
  <c r="N55" i="45"/>
  <c r="O55" i="45"/>
  <c r="N54" i="45"/>
  <c r="O54" i="45" s="1"/>
  <c r="M53" i="45"/>
  <c r="L53" i="45"/>
  <c r="K53" i="45"/>
  <c r="J53" i="45"/>
  <c r="I53" i="45"/>
  <c r="H53" i="45"/>
  <c r="G53" i="45"/>
  <c r="F53" i="45"/>
  <c r="E53" i="45"/>
  <c r="D53" i="45"/>
  <c r="N52" i="45"/>
  <c r="O52" i="45"/>
  <c r="N51" i="45"/>
  <c r="O51" i="45"/>
  <c r="N50" i="45"/>
  <c r="O50" i="45" s="1"/>
  <c r="N49" i="45"/>
  <c r="O49" i="45"/>
  <c r="N48" i="45"/>
  <c r="O48" i="45" s="1"/>
  <c r="N47" i="45"/>
  <c r="O47" i="45" s="1"/>
  <c r="N46" i="45"/>
  <c r="O46" i="45"/>
  <c r="N45" i="45"/>
  <c r="O45" i="45" s="1"/>
  <c r="N44" i="45"/>
  <c r="O44" i="45" s="1"/>
  <c r="N43" i="45"/>
  <c r="O43" i="45"/>
  <c r="N42" i="45"/>
  <c r="O42" i="45" s="1"/>
  <c r="N41" i="45"/>
  <c r="O41" i="45"/>
  <c r="N40" i="45"/>
  <c r="O40" i="45" s="1"/>
  <c r="N39" i="45"/>
  <c r="O39" i="45"/>
  <c r="N38" i="45"/>
  <c r="O38" i="45" s="1"/>
  <c r="N37" i="45"/>
  <c r="O37" i="45" s="1"/>
  <c r="N36" i="45"/>
  <c r="O36" i="45"/>
  <c r="N35" i="45"/>
  <c r="O35" i="45" s="1"/>
  <c r="M34" i="45"/>
  <c r="L34" i="45"/>
  <c r="K34" i="45"/>
  <c r="J34" i="45"/>
  <c r="I34" i="45"/>
  <c r="I89" i="45" s="1"/>
  <c r="H34" i="45"/>
  <c r="G34" i="45"/>
  <c r="F34" i="45"/>
  <c r="E34" i="45"/>
  <c r="E89" i="45" s="1"/>
  <c r="D34" i="45"/>
  <c r="N33" i="45"/>
  <c r="O33" i="45"/>
  <c r="N32" i="45"/>
  <c r="O32" i="45" s="1"/>
  <c r="N31" i="45"/>
  <c r="O31" i="45" s="1"/>
  <c r="N28" i="45"/>
  <c r="O28" i="45"/>
  <c r="N27" i="45"/>
  <c r="O27" i="45" s="1"/>
  <c r="N26" i="45"/>
  <c r="O26" i="45" s="1"/>
  <c r="N25" i="45"/>
  <c r="O25" i="45"/>
  <c r="N24" i="45"/>
  <c r="O24" i="45"/>
  <c r="N23" i="45"/>
  <c r="O23" i="45"/>
  <c r="N22" i="45"/>
  <c r="O22" i="45"/>
  <c r="N21" i="45"/>
  <c r="O21" i="45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G89" i="45" s="1"/>
  <c r="F14" i="45"/>
  <c r="N14" i="45" s="1"/>
  <c r="O14" i="45" s="1"/>
  <c r="E14" i="45"/>
  <c r="D14" i="45"/>
  <c r="N13" i="45"/>
  <c r="O13" i="45"/>
  <c r="N12" i="45"/>
  <c r="O12" i="45" s="1"/>
  <c r="N11" i="45"/>
  <c r="O11" i="45"/>
  <c r="N10" i="45"/>
  <c r="O10" i="45"/>
  <c r="N9" i="45"/>
  <c r="O9" i="45"/>
  <c r="N8" i="45"/>
  <c r="O8" i="45" s="1"/>
  <c r="N7" i="45"/>
  <c r="O7" i="45" s="1"/>
  <c r="N6" i="45"/>
  <c r="O6" i="45"/>
  <c r="M5" i="45"/>
  <c r="M89" i="45" s="1"/>
  <c r="L5" i="45"/>
  <c r="L89" i="45" s="1"/>
  <c r="K5" i="45"/>
  <c r="K89" i="45" s="1"/>
  <c r="J5" i="45"/>
  <c r="I5" i="45"/>
  <c r="H5" i="45"/>
  <c r="G5" i="45"/>
  <c r="F5" i="45"/>
  <c r="E5" i="45"/>
  <c r="D5" i="45"/>
  <c r="N91" i="44"/>
  <c r="O91" i="44"/>
  <c r="N90" i="44"/>
  <c r="O90" i="44"/>
  <c r="N89" i="44"/>
  <c r="O89" i="44" s="1"/>
  <c r="N88" i="44"/>
  <c r="O88" i="44" s="1"/>
  <c r="M87" i="44"/>
  <c r="L87" i="44"/>
  <c r="K87" i="44"/>
  <c r="J87" i="44"/>
  <c r="I87" i="44"/>
  <c r="H87" i="44"/>
  <c r="G87" i="44"/>
  <c r="F87" i="44"/>
  <c r="E87" i="44"/>
  <c r="D87" i="44"/>
  <c r="N86" i="44"/>
  <c r="O86" i="44" s="1"/>
  <c r="N85" i="44"/>
  <c r="O85" i="44"/>
  <c r="N84" i="44"/>
  <c r="O84" i="44" s="1"/>
  <c r="N83" i="44"/>
  <c r="O83" i="44"/>
  <c r="N82" i="44"/>
  <c r="O82" i="44" s="1"/>
  <c r="N81" i="44"/>
  <c r="O81" i="44"/>
  <c r="N80" i="44"/>
  <c r="O80" i="44" s="1"/>
  <c r="N79" i="44"/>
  <c r="O79" i="44"/>
  <c r="N78" i="44"/>
  <c r="O78" i="44" s="1"/>
  <c r="N77" i="44"/>
  <c r="O77" i="44" s="1"/>
  <c r="M76" i="44"/>
  <c r="L76" i="44"/>
  <c r="K76" i="44"/>
  <c r="J76" i="44"/>
  <c r="I76" i="44"/>
  <c r="H76" i="44"/>
  <c r="G76" i="44"/>
  <c r="F76" i="44"/>
  <c r="E76" i="44"/>
  <c r="D76" i="44"/>
  <c r="D92" i="44" s="1"/>
  <c r="N75" i="44"/>
  <c r="O75" i="44"/>
  <c r="N74" i="44"/>
  <c r="O74" i="44"/>
  <c r="N73" i="44"/>
  <c r="O73" i="44"/>
  <c r="N72" i="44"/>
  <c r="O72" i="44" s="1"/>
  <c r="N71" i="44"/>
  <c r="O71" i="44"/>
  <c r="M70" i="44"/>
  <c r="L70" i="44"/>
  <c r="K70" i="44"/>
  <c r="J70" i="44"/>
  <c r="I70" i="44"/>
  <c r="H70" i="44"/>
  <c r="G70" i="44"/>
  <c r="F70" i="44"/>
  <c r="E70" i="44"/>
  <c r="D70" i="44"/>
  <c r="N69" i="44"/>
  <c r="O69" i="44"/>
  <c r="N68" i="44"/>
  <c r="O68" i="44" s="1"/>
  <c r="N67" i="44"/>
  <c r="O67" i="44"/>
  <c r="N66" i="44"/>
  <c r="O66" i="44"/>
  <c r="N65" i="44"/>
  <c r="O65" i="44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/>
  <c r="N56" i="44"/>
  <c r="O56" i="44" s="1"/>
  <c r="M55" i="44"/>
  <c r="L55" i="44"/>
  <c r="K55" i="44"/>
  <c r="J55" i="44"/>
  <c r="I55" i="44"/>
  <c r="I92" i="44" s="1"/>
  <c r="H55" i="44"/>
  <c r="H92" i="44" s="1"/>
  <c r="G55" i="44"/>
  <c r="G92" i="44" s="1"/>
  <c r="F55" i="44"/>
  <c r="N55" i="44" s="1"/>
  <c r="O55" i="44" s="1"/>
  <c r="E55" i="44"/>
  <c r="D55" i="44"/>
  <c r="N54" i="44"/>
  <c r="O54" i="44" s="1"/>
  <c r="N53" i="44"/>
  <c r="O53" i="44" s="1"/>
  <c r="N52" i="44"/>
  <c r="O52" i="44"/>
  <c r="N51" i="44"/>
  <c r="O51" i="44"/>
  <c r="N50" i="44"/>
  <c r="O50" i="44" s="1"/>
  <c r="N49" i="44"/>
  <c r="O49" i="44"/>
  <c r="N48" i="44"/>
  <c r="O48" i="44" s="1"/>
  <c r="N47" i="44"/>
  <c r="O47" i="44" s="1"/>
  <c r="N46" i="44"/>
  <c r="O46" i="44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/>
  <c r="N38" i="44"/>
  <c r="O38" i="44" s="1"/>
  <c r="N37" i="44"/>
  <c r="O37" i="44"/>
  <c r="N36" i="44"/>
  <c r="O36" i="44" s="1"/>
  <c r="N35" i="44"/>
  <c r="O35" i="44" s="1"/>
  <c r="M34" i="44"/>
  <c r="L34" i="44"/>
  <c r="K34" i="44"/>
  <c r="J34" i="44"/>
  <c r="N34" i="44" s="1"/>
  <c r="O34" i="44" s="1"/>
  <c r="I34" i="44"/>
  <c r="H34" i="44"/>
  <c r="G34" i="44"/>
  <c r="F34" i="44"/>
  <c r="E34" i="44"/>
  <c r="D34" i="44"/>
  <c r="N33" i="44"/>
  <c r="O33" i="44" s="1"/>
  <c r="N32" i="44"/>
  <c r="O32" i="44"/>
  <c r="N31" i="44"/>
  <c r="O31" i="44"/>
  <c r="N30" i="44"/>
  <c r="O30" i="44" s="1"/>
  <c r="N29" i="44"/>
  <c r="O29" i="44"/>
  <c r="N28" i="44"/>
  <c r="O28" i="44" s="1"/>
  <c r="N27" i="44"/>
  <c r="O27" i="44"/>
  <c r="N26" i="44"/>
  <c r="O26" i="44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/>
  <c r="N19" i="44"/>
  <c r="O19" i="44"/>
  <c r="N18" i="44"/>
  <c r="O18" i="44" s="1"/>
  <c r="N17" i="44"/>
  <c r="O17" i="44"/>
  <c r="N16" i="44"/>
  <c r="O16" i="44" s="1"/>
  <c r="N15" i="44"/>
  <c r="O15" i="44"/>
  <c r="M14" i="44"/>
  <c r="M92" i="44" s="1"/>
  <c r="L14" i="44"/>
  <c r="L92" i="44" s="1"/>
  <c r="K14" i="44"/>
  <c r="N14" i="44" s="1"/>
  <c r="O14" i="44" s="1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77" i="43"/>
  <c r="O77" i="43" s="1"/>
  <c r="N76" i="43"/>
  <c r="O76" i="43"/>
  <c r="M75" i="43"/>
  <c r="L75" i="43"/>
  <c r="K75" i="43"/>
  <c r="J75" i="43"/>
  <c r="I75" i="43"/>
  <c r="H75" i="43"/>
  <c r="G75" i="43"/>
  <c r="N75" i="43" s="1"/>
  <c r="O75" i="43" s="1"/>
  <c r="F75" i="43"/>
  <c r="E75" i="43"/>
  <c r="D75" i="43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/>
  <c r="M65" i="43"/>
  <c r="L65" i="43"/>
  <c r="K65" i="43"/>
  <c r="N65" i="43" s="1"/>
  <c r="O65" i="43" s="1"/>
  <c r="J65" i="43"/>
  <c r="I65" i="43"/>
  <c r="H65" i="43"/>
  <c r="G65" i="43"/>
  <c r="F65" i="43"/>
  <c r="E65" i="43"/>
  <c r="D65" i="43"/>
  <c r="N64" i="43"/>
  <c r="O64" i="43"/>
  <c r="N63" i="43"/>
  <c r="O63" i="43" s="1"/>
  <c r="N62" i="43"/>
  <c r="O62" i="43"/>
  <c r="N61" i="43"/>
  <c r="O61" i="43" s="1"/>
  <c r="N60" i="43"/>
  <c r="O60" i="43"/>
  <c r="M59" i="43"/>
  <c r="L59" i="43"/>
  <c r="K59" i="43"/>
  <c r="J59" i="43"/>
  <c r="J78" i="43" s="1"/>
  <c r="I59" i="43"/>
  <c r="N59" i="43" s="1"/>
  <c r="O59" i="43" s="1"/>
  <c r="H59" i="43"/>
  <c r="G59" i="43"/>
  <c r="F59" i="43"/>
  <c r="E59" i="43"/>
  <c r="D59" i="43"/>
  <c r="N58" i="43"/>
  <c r="O58" i="43" s="1"/>
  <c r="N57" i="43"/>
  <c r="O57" i="43" s="1"/>
  <c r="N56" i="43"/>
  <c r="O56" i="43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H78" i="43" s="1"/>
  <c r="G39" i="43"/>
  <c r="N39" i="43" s="1"/>
  <c r="O39" i="43" s="1"/>
  <c r="F39" i="43"/>
  <c r="E39" i="43"/>
  <c r="D39" i="43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N14" i="43"/>
  <c r="O14" i="43"/>
  <c r="N13" i="43"/>
  <c r="O13" i="43" s="1"/>
  <c r="N12" i="43"/>
  <c r="O12" i="43" s="1"/>
  <c r="N11" i="43"/>
  <c r="O11" i="43" s="1"/>
  <c r="N10" i="43"/>
  <c r="O10" i="43"/>
  <c r="M9" i="43"/>
  <c r="L9" i="43"/>
  <c r="K9" i="43"/>
  <c r="N9" i="43" s="1"/>
  <c r="O9" i="43" s="1"/>
  <c r="J9" i="43"/>
  <c r="I9" i="43"/>
  <c r="H9" i="43"/>
  <c r="G9" i="43"/>
  <c r="F9" i="43"/>
  <c r="E9" i="43"/>
  <c r="D9" i="43"/>
  <c r="N8" i="43"/>
  <c r="O8" i="43" s="1"/>
  <c r="N7" i="43"/>
  <c r="O7" i="43" s="1"/>
  <c r="N6" i="43"/>
  <c r="O6" i="43"/>
  <c r="M5" i="43"/>
  <c r="L5" i="43"/>
  <c r="L78" i="43" s="1"/>
  <c r="K5" i="43"/>
  <c r="J5" i="43"/>
  <c r="I5" i="43"/>
  <c r="I78" i="43" s="1"/>
  <c r="H5" i="43"/>
  <c r="G5" i="43"/>
  <c r="G78" i="43" s="1"/>
  <c r="F5" i="43"/>
  <c r="F78" i="43" s="1"/>
  <c r="E5" i="43"/>
  <c r="E78" i="43" s="1"/>
  <c r="D5" i="43"/>
  <c r="N79" i="42"/>
  <c r="O79" i="42" s="1"/>
  <c r="N78" i="42"/>
  <c r="O78" i="42" s="1"/>
  <c r="N77" i="42"/>
  <c r="O77" i="42" s="1"/>
  <c r="M76" i="42"/>
  <c r="L76" i="42"/>
  <c r="K76" i="42"/>
  <c r="J76" i="42"/>
  <c r="I76" i="42"/>
  <c r="H76" i="42"/>
  <c r="G76" i="42"/>
  <c r="F76" i="42"/>
  <c r="E76" i="42"/>
  <c r="D76" i="42"/>
  <c r="N75" i="42"/>
  <c r="O75" i="42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 s="1"/>
  <c r="M66" i="42"/>
  <c r="L66" i="42"/>
  <c r="K66" i="42"/>
  <c r="J66" i="42"/>
  <c r="I66" i="42"/>
  <c r="H66" i="42"/>
  <c r="G66" i="42"/>
  <c r="F66" i="42"/>
  <c r="E66" i="42"/>
  <c r="D66" i="42"/>
  <c r="N66" i="42" s="1"/>
  <c r="O66" i="42" s="1"/>
  <c r="N65" i="42"/>
  <c r="O65" i="42" s="1"/>
  <c r="N64" i="42"/>
  <c r="O64" i="42" s="1"/>
  <c r="N63" i="42"/>
  <c r="O63" i="42" s="1"/>
  <c r="N62" i="42"/>
  <c r="O62" i="42" s="1"/>
  <c r="N61" i="42"/>
  <c r="O61" i="42"/>
  <c r="M60" i="42"/>
  <c r="L60" i="42"/>
  <c r="K60" i="42"/>
  <c r="J60" i="42"/>
  <c r="I60" i="42"/>
  <c r="H60" i="42"/>
  <c r="G60" i="42"/>
  <c r="F60" i="42"/>
  <c r="E60" i="42"/>
  <c r="D60" i="42"/>
  <c r="N60" i="42" s="1"/>
  <c r="O60" i="42" s="1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/>
  <c r="N46" i="42"/>
  <c r="O46" i="42" s="1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9" i="42" s="1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/>
  <c r="N18" i="42"/>
  <c r="O18" i="42" s="1"/>
  <c r="N17" i="42"/>
  <c r="O17" i="42" s="1"/>
  <c r="N16" i="42"/>
  <c r="O16" i="42" s="1"/>
  <c r="N15" i="42"/>
  <c r="O15" i="42"/>
  <c r="N14" i="42"/>
  <c r="O14" i="42" s="1"/>
  <c r="N13" i="42"/>
  <c r="O13" i="42"/>
  <c r="N12" i="42"/>
  <c r="O12" i="42" s="1"/>
  <c r="N11" i="42"/>
  <c r="O11" i="42" s="1"/>
  <c r="N10" i="42"/>
  <c r="O10" i="42" s="1"/>
  <c r="M9" i="42"/>
  <c r="M80" i="42" s="1"/>
  <c r="L9" i="42"/>
  <c r="N9" i="42" s="1"/>
  <c r="O9" i="42" s="1"/>
  <c r="K9" i="42"/>
  <c r="J9" i="42"/>
  <c r="I9" i="42"/>
  <c r="H9" i="42"/>
  <c r="G9" i="42"/>
  <c r="F9" i="42"/>
  <c r="E9" i="42"/>
  <c r="D9" i="42"/>
  <c r="N8" i="42"/>
  <c r="O8" i="42" s="1"/>
  <c r="N7" i="42"/>
  <c r="O7" i="42"/>
  <c r="N6" i="42"/>
  <c r="O6" i="42" s="1"/>
  <c r="M5" i="42"/>
  <c r="L5" i="42"/>
  <c r="K5" i="42"/>
  <c r="K80" i="42" s="1"/>
  <c r="J5" i="42"/>
  <c r="J80" i="42" s="1"/>
  <c r="I5" i="42"/>
  <c r="H5" i="42"/>
  <c r="G5" i="42"/>
  <c r="G80" i="42" s="1"/>
  <c r="F5" i="42"/>
  <c r="F80" i="42" s="1"/>
  <c r="E5" i="42"/>
  <c r="E80" i="42" s="1"/>
  <c r="D5" i="42"/>
  <c r="N75" i="41"/>
  <c r="O75" i="41" s="1"/>
  <c r="N74" i="41"/>
  <c r="O74" i="41"/>
  <c r="N73" i="41"/>
  <c r="O73" i="41" s="1"/>
  <c r="N72" i="41"/>
  <c r="O72" i="41" s="1"/>
  <c r="M71" i="41"/>
  <c r="L71" i="41"/>
  <c r="K71" i="41"/>
  <c r="J71" i="41"/>
  <c r="I71" i="41"/>
  <c r="H71" i="41"/>
  <c r="G71" i="41"/>
  <c r="F71" i="41"/>
  <c r="E71" i="41"/>
  <c r="D71" i="41"/>
  <c r="N71" i="41" s="1"/>
  <c r="O71" i="41" s="1"/>
  <c r="N70" i="41"/>
  <c r="O70" i="41" s="1"/>
  <c r="N69" i="41"/>
  <c r="O69" i="41" s="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1" i="41" s="1"/>
  <c r="O61" i="41" s="1"/>
  <c r="N60" i="41"/>
  <c r="O60" i="41" s="1"/>
  <c r="N59" i="41"/>
  <c r="O59" i="41" s="1"/>
  <c r="N58" i="41"/>
  <c r="O58" i="41"/>
  <c r="N57" i="41"/>
  <c r="O57" i="41" s="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5" i="41" s="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E76" i="41" s="1"/>
  <c r="D24" i="41"/>
  <c r="N24" i="41" s="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N15" i="41"/>
  <c r="O15" i="41" s="1"/>
  <c r="N14" i="41"/>
  <c r="O14" i="41" s="1"/>
  <c r="N13" i="41"/>
  <c r="O13" i="41" s="1"/>
  <c r="N12" i="41"/>
  <c r="O12" i="41"/>
  <c r="N11" i="41"/>
  <c r="O11" i="41" s="1"/>
  <c r="N10" i="41"/>
  <c r="O10" i="41"/>
  <c r="M9" i="41"/>
  <c r="L9" i="41"/>
  <c r="K9" i="41"/>
  <c r="J9" i="41"/>
  <c r="I9" i="41"/>
  <c r="H9" i="41"/>
  <c r="H76" i="41" s="1"/>
  <c r="G9" i="41"/>
  <c r="G76" i="41" s="1"/>
  <c r="F9" i="41"/>
  <c r="E9" i="41"/>
  <c r="D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76" i="40"/>
  <c r="O76" i="40" s="1"/>
  <c r="M75" i="40"/>
  <c r="L75" i="40"/>
  <c r="N75" i="40" s="1"/>
  <c r="O75" i="40" s="1"/>
  <c r="K75" i="40"/>
  <c r="J75" i="40"/>
  <c r="I75" i="40"/>
  <c r="H75" i="40"/>
  <c r="G75" i="40"/>
  <c r="F75" i="40"/>
  <c r="E75" i="40"/>
  <c r="D75" i="40"/>
  <c r="N74" i="40"/>
  <c r="O74" i="40" s="1"/>
  <c r="N73" i="40"/>
  <c r="O73" i="40" s="1"/>
  <c r="N72" i="40"/>
  <c r="O72" i="40"/>
  <c r="N71" i="40"/>
  <c r="O71" i="40" s="1"/>
  <c r="N70" i="40"/>
  <c r="O70" i="40"/>
  <c r="N69" i="40"/>
  <c r="O69" i="40" s="1"/>
  <c r="N68" i="40"/>
  <c r="O68" i="40" s="1"/>
  <c r="N67" i="40"/>
  <c r="O67" i="40" s="1"/>
  <c r="N66" i="40"/>
  <c r="O66" i="40"/>
  <c r="N65" i="40"/>
  <c r="O65" i="40" s="1"/>
  <c r="M64" i="40"/>
  <c r="L64" i="40"/>
  <c r="K64" i="40"/>
  <c r="J64" i="40"/>
  <c r="I64" i="40"/>
  <c r="H64" i="40"/>
  <c r="G64" i="40"/>
  <c r="F64" i="40"/>
  <c r="E64" i="40"/>
  <c r="D64" i="40"/>
  <c r="N64" i="40" s="1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/>
  <c r="M57" i="40"/>
  <c r="L57" i="40"/>
  <c r="K57" i="40"/>
  <c r="J57" i="40"/>
  <c r="I57" i="40"/>
  <c r="H57" i="40"/>
  <c r="G57" i="40"/>
  <c r="F57" i="40"/>
  <c r="N57" i="40" s="1"/>
  <c r="O57" i="40" s="1"/>
  <c r="E57" i="40"/>
  <c r="D57" i="40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M38" i="40"/>
  <c r="L38" i="40"/>
  <c r="K38" i="40"/>
  <c r="J38" i="40"/>
  <c r="I38" i="40"/>
  <c r="H38" i="40"/>
  <c r="H77" i="40" s="1"/>
  <c r="G38" i="40"/>
  <c r="G77" i="40" s="1"/>
  <c r="F38" i="40"/>
  <c r="E38" i="40"/>
  <c r="D38" i="40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M25" i="40"/>
  <c r="M77" i="40" s="1"/>
  <c r="L25" i="40"/>
  <c r="N25" i="40" s="1"/>
  <c r="O25" i="40" s="1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/>
  <c r="N15" i="40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M9" i="40"/>
  <c r="L9" i="40"/>
  <c r="K9" i="40"/>
  <c r="J9" i="40"/>
  <c r="J77" i="40" s="1"/>
  <c r="I9" i="40"/>
  <c r="I77" i="40" s="1"/>
  <c r="H9" i="40"/>
  <c r="G9" i="40"/>
  <c r="F9" i="40"/>
  <c r="E9" i="40"/>
  <c r="D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77" i="40" s="1"/>
  <c r="E5" i="40"/>
  <c r="E77" i="40" s="1"/>
  <c r="D5" i="40"/>
  <c r="N76" i="39"/>
  <c r="O76" i="39"/>
  <c r="N75" i="39"/>
  <c r="O75" i="39" s="1"/>
  <c r="N74" i="39"/>
  <c r="O74" i="39" s="1"/>
  <c r="N73" i="39"/>
  <c r="O73" i="39" s="1"/>
  <c r="M72" i="39"/>
  <c r="L72" i="39"/>
  <c r="L77" i="39" s="1"/>
  <c r="K72" i="39"/>
  <c r="J72" i="39"/>
  <c r="I72" i="39"/>
  <c r="H72" i="39"/>
  <c r="G72" i="39"/>
  <c r="F72" i="39"/>
  <c r="E72" i="39"/>
  <c r="D72" i="39"/>
  <c r="N71" i="39"/>
  <c r="O71" i="39" s="1"/>
  <c r="N70" i="39"/>
  <c r="O70" i="39" s="1"/>
  <c r="N69" i="39"/>
  <c r="O69" i="39" s="1"/>
  <c r="N68" i="39"/>
  <c r="O68" i="39"/>
  <c r="N67" i="39"/>
  <c r="O67" i="39" s="1"/>
  <c r="N66" i="39"/>
  <c r="O66" i="39" s="1"/>
  <c r="N65" i="39"/>
  <c r="O65" i="39" s="1"/>
  <c r="N64" i="39"/>
  <c r="O64" i="39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1" i="39"/>
  <c r="O61" i="39" s="1"/>
  <c r="N60" i="39"/>
  <c r="O60" i="39"/>
  <c r="N59" i="39"/>
  <c r="O59" i="39" s="1"/>
  <c r="N58" i="39"/>
  <c r="O58" i="39" s="1"/>
  <c r="N57" i="39"/>
  <c r="O57" i="39" s="1"/>
  <c r="N56" i="39"/>
  <c r="O56" i="39"/>
  <c r="M55" i="39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/>
  <c r="N52" i="39"/>
  <c r="O52" i="39" s="1"/>
  <c r="N51" i="39"/>
  <c r="O51" i="39"/>
  <c r="N50" i="39"/>
  <c r="O50" i="39" s="1"/>
  <c r="N49" i="39"/>
  <c r="O49" i="39" s="1"/>
  <c r="N48" i="39"/>
  <c r="O48" i="39" s="1"/>
  <c r="N47" i="39"/>
  <c r="O47" i="39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/>
  <c r="N40" i="39"/>
  <c r="O40" i="39" s="1"/>
  <c r="N39" i="39"/>
  <c r="O39" i="39"/>
  <c r="N38" i="39"/>
  <c r="O38" i="39" s="1"/>
  <c r="M37" i="39"/>
  <c r="L37" i="39"/>
  <c r="K37" i="39"/>
  <c r="J37" i="39"/>
  <c r="I37" i="39"/>
  <c r="H37" i="39"/>
  <c r="H77" i="39" s="1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/>
  <c r="M24" i="39"/>
  <c r="M77" i="39" s="1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/>
  <c r="N21" i="39"/>
  <c r="O21" i="39" s="1"/>
  <c r="N20" i="39"/>
  <c r="O20" i="39" s="1"/>
  <c r="N19" i="39"/>
  <c r="O19" i="39" s="1"/>
  <c r="N18" i="39"/>
  <c r="O18" i="39"/>
  <c r="N17" i="39"/>
  <c r="O17" i="39" s="1"/>
  <c r="N16" i="39"/>
  <c r="O16" i="39" s="1"/>
  <c r="N15" i="39"/>
  <c r="O15" i="39" s="1"/>
  <c r="N14" i="39"/>
  <c r="O14" i="39"/>
  <c r="N13" i="39"/>
  <c r="O13" i="39" s="1"/>
  <c r="N12" i="39"/>
  <c r="O12" i="39" s="1"/>
  <c r="N11" i="39"/>
  <c r="O11" i="39" s="1"/>
  <c r="N10" i="39"/>
  <c r="O10" i="39"/>
  <c r="M9" i="39"/>
  <c r="L9" i="39"/>
  <c r="K9" i="39"/>
  <c r="J9" i="39"/>
  <c r="I9" i="39"/>
  <c r="H9" i="39"/>
  <c r="G9" i="39"/>
  <c r="F9" i="39"/>
  <c r="N9" i="39" s="1"/>
  <c r="O9" i="39" s="1"/>
  <c r="F77" i="39"/>
  <c r="E9" i="39"/>
  <c r="D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5" i="39" s="1"/>
  <c r="O5" i="39" s="1"/>
  <c r="N65" i="38"/>
  <c r="O65" i="38"/>
  <c r="N64" i="38"/>
  <c r="O64" i="38" s="1"/>
  <c r="N63" i="38"/>
  <c r="O63" i="38" s="1"/>
  <c r="N62" i="38"/>
  <c r="O62" i="38" s="1"/>
  <c r="M61" i="38"/>
  <c r="L61" i="38"/>
  <c r="K61" i="38"/>
  <c r="J61" i="38"/>
  <c r="I61" i="38"/>
  <c r="H61" i="38"/>
  <c r="G61" i="38"/>
  <c r="F61" i="38"/>
  <c r="E61" i="38"/>
  <c r="E66" i="38" s="1"/>
  <c r="D61" i="38"/>
  <c r="N60" i="38"/>
  <c r="O60" i="38"/>
  <c r="N59" i="38"/>
  <c r="O59" i="38" s="1"/>
  <c r="N58" i="38"/>
  <c r="O58" i="38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/>
  <c r="N47" i="38"/>
  <c r="O47" i="38" s="1"/>
  <c r="M46" i="38"/>
  <c r="L46" i="38"/>
  <c r="K46" i="38"/>
  <c r="J46" i="38"/>
  <c r="I46" i="38"/>
  <c r="H46" i="38"/>
  <c r="G46" i="38"/>
  <c r="F46" i="38"/>
  <c r="F66" i="38" s="1"/>
  <c r="E46" i="38"/>
  <c r="N46" i="38" s="1"/>
  <c r="O46" i="38" s="1"/>
  <c r="D46" i="38"/>
  <c r="N45" i="38"/>
  <c r="O45" i="38" s="1"/>
  <c r="N44" i="38"/>
  <c r="O44" i="38"/>
  <c r="M43" i="38"/>
  <c r="L43" i="38"/>
  <c r="K43" i="38"/>
  <c r="J43" i="38"/>
  <c r="I43" i="38"/>
  <c r="H43" i="38"/>
  <c r="G43" i="38"/>
  <c r="N43" i="38" s="1"/>
  <c r="O43" i="38" s="1"/>
  <c r="F43" i="38"/>
  <c r="E43" i="38"/>
  <c r="D43" i="38"/>
  <c r="N42" i="38"/>
  <c r="O42" i="38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M31" i="38"/>
  <c r="M66" i="38" s="1"/>
  <c r="L31" i="38"/>
  <c r="K31" i="38"/>
  <c r="K66" i="38"/>
  <c r="J31" i="38"/>
  <c r="I31" i="38"/>
  <c r="H31" i="38"/>
  <c r="G31" i="38"/>
  <c r="G66" i="38" s="1"/>
  <c r="N31" i="38"/>
  <c r="O31" i="38" s="1"/>
  <c r="F31" i="38"/>
  <c r="E31" i="38"/>
  <c r="D31" i="38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/>
  <c r="N24" i="38"/>
  <c r="O24" i="38" s="1"/>
  <c r="N23" i="38"/>
  <c r="O23" i="38" s="1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/>
  <c r="N16" i="38"/>
  <c r="O16" i="38" s="1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/>
  <c r="N10" i="38"/>
  <c r="O10" i="38"/>
  <c r="N9" i="38"/>
  <c r="O9" i="38"/>
  <c r="N8" i="38"/>
  <c r="O8" i="38" s="1"/>
  <c r="N7" i="38"/>
  <c r="O7" i="38"/>
  <c r="N6" i="38"/>
  <c r="O6" i="38" s="1"/>
  <c r="M5" i="38"/>
  <c r="L5" i="38"/>
  <c r="L66" i="38" s="1"/>
  <c r="K5" i="38"/>
  <c r="J5" i="38"/>
  <c r="I5" i="38"/>
  <c r="H5" i="38"/>
  <c r="G5" i="38"/>
  <c r="F5" i="38"/>
  <c r="E5" i="38"/>
  <c r="D5" i="38"/>
  <c r="N5" i="38" s="1"/>
  <c r="O5" i="38" s="1"/>
  <c r="N78" i="37"/>
  <c r="O78" i="37" s="1"/>
  <c r="N77" i="37"/>
  <c r="O77" i="37" s="1"/>
  <c r="N76" i="37"/>
  <c r="O76" i="37" s="1"/>
  <c r="N75" i="37"/>
  <c r="O75" i="37"/>
  <c r="M74" i="37"/>
  <c r="L74" i="37"/>
  <c r="K74" i="37"/>
  <c r="N74" i="37" s="1"/>
  <c r="O74" i="37" s="1"/>
  <c r="J74" i="37"/>
  <c r="I74" i="37"/>
  <c r="H74" i="37"/>
  <c r="G74" i="37"/>
  <c r="F74" i="37"/>
  <c r="E74" i="37"/>
  <c r="D74" i="37"/>
  <c r="N73" i="37"/>
  <c r="O73" i="37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/>
  <c r="N66" i="37"/>
  <c r="O66" i="37" s="1"/>
  <c r="N65" i="37"/>
  <c r="O65" i="37" s="1"/>
  <c r="M64" i="37"/>
  <c r="L64" i="37"/>
  <c r="K64" i="37"/>
  <c r="J64" i="37"/>
  <c r="I64" i="37"/>
  <c r="H64" i="37"/>
  <c r="G64" i="37"/>
  <c r="F64" i="37"/>
  <c r="N64" i="37" s="1"/>
  <c r="O64" i="37" s="1"/>
  <c r="E64" i="37"/>
  <c r="D64" i="37"/>
  <c r="N63" i="37"/>
  <c r="O63" i="37" s="1"/>
  <c r="N62" i="37"/>
  <c r="O62" i="37" s="1"/>
  <c r="N61" i="37"/>
  <c r="O61" i="37"/>
  <c r="N60" i="37"/>
  <c r="O60" i="37" s="1"/>
  <c r="N59" i="37"/>
  <c r="O59" i="37" s="1"/>
  <c r="N58" i="37"/>
  <c r="O58" i="37" s="1"/>
  <c r="M57" i="37"/>
  <c r="L57" i="37"/>
  <c r="K57" i="37"/>
  <c r="J57" i="37"/>
  <c r="I57" i="37"/>
  <c r="H57" i="37"/>
  <c r="G57" i="37"/>
  <c r="F57" i="37"/>
  <c r="E57" i="37"/>
  <c r="D57" i="37"/>
  <c r="N56" i="37"/>
  <c r="O56" i="37"/>
  <c r="N55" i="37"/>
  <c r="O55" i="37" s="1"/>
  <c r="N54" i="37"/>
  <c r="O54" i="37"/>
  <c r="N53" i="37"/>
  <c r="O53" i="37" s="1"/>
  <c r="N52" i="37"/>
  <c r="O52" i="37"/>
  <c r="N51" i="37"/>
  <c r="O51" i="37" s="1"/>
  <c r="N50" i="37"/>
  <c r="O50" i="37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/>
  <c r="N43" i="37"/>
  <c r="O43" i="37" s="1"/>
  <c r="N42" i="37"/>
  <c r="O42" i="37"/>
  <c r="N41" i="37"/>
  <c r="O41" i="37" s="1"/>
  <c r="N40" i="37"/>
  <c r="O40" i="37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/>
  <c r="N35" i="37"/>
  <c r="O35" i="37" s="1"/>
  <c r="N34" i="37"/>
  <c r="O34" i="37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/>
  <c r="N27" i="37"/>
  <c r="O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 s="1"/>
  <c r="N21" i="37"/>
  <c r="O21" i="37"/>
  <c r="N20" i="37"/>
  <c r="O20" i="37" s="1"/>
  <c r="N19" i="37"/>
  <c r="O19" i="37"/>
  <c r="N18" i="37"/>
  <c r="O18" i="37" s="1"/>
  <c r="N17" i="37"/>
  <c r="O17" i="37" s="1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/>
  <c r="M10" i="37"/>
  <c r="L10" i="37"/>
  <c r="K10" i="37"/>
  <c r="J10" i="37"/>
  <c r="I10" i="37"/>
  <c r="H10" i="37"/>
  <c r="G10" i="37"/>
  <c r="G79" i="37" s="1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79" i="37" s="1"/>
  <c r="H5" i="37"/>
  <c r="H79" i="37" s="1"/>
  <c r="G5" i="37"/>
  <c r="F5" i="37"/>
  <c r="F79" i="37" s="1"/>
  <c r="E5" i="37"/>
  <c r="E79" i="37" s="1"/>
  <c r="D5" i="37"/>
  <c r="D79" i="37" s="1"/>
  <c r="N86" i="36"/>
  <c r="O86" i="36" s="1"/>
  <c r="N85" i="36"/>
  <c r="O85" i="36" s="1"/>
  <c r="N84" i="36"/>
  <c r="O84" i="36" s="1"/>
  <c r="N83" i="36"/>
  <c r="O83" i="36" s="1"/>
  <c r="N82" i="36"/>
  <c r="O82" i="36" s="1"/>
  <c r="N81" i="36"/>
  <c r="O81" i="36" s="1"/>
  <c r="M80" i="36"/>
  <c r="L80" i="36"/>
  <c r="K80" i="36"/>
  <c r="J80" i="36"/>
  <c r="I80" i="36"/>
  <c r="H80" i="36"/>
  <c r="G80" i="36"/>
  <c r="F80" i="36"/>
  <c r="E80" i="36"/>
  <c r="D80" i="36"/>
  <c r="N80" i="36" s="1"/>
  <c r="O80" i="36" s="1"/>
  <c r="N79" i="36"/>
  <c r="O79" i="36" s="1"/>
  <c r="N78" i="36"/>
  <c r="O78" i="36" s="1"/>
  <c r="N77" i="36"/>
  <c r="O77" i="36" s="1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 s="1"/>
  <c r="M70" i="36"/>
  <c r="L70" i="36"/>
  <c r="K70" i="36"/>
  <c r="J70" i="36"/>
  <c r="I70" i="36"/>
  <c r="H70" i="36"/>
  <c r="G70" i="36"/>
  <c r="F70" i="36"/>
  <c r="E70" i="36"/>
  <c r="D70" i="36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M63" i="36"/>
  <c r="L63" i="36"/>
  <c r="K63" i="36"/>
  <c r="J63" i="36"/>
  <c r="I63" i="36"/>
  <c r="H63" i="36"/>
  <c r="G63" i="36"/>
  <c r="F63" i="36"/>
  <c r="E63" i="36"/>
  <c r="N63" i="36" s="1"/>
  <c r="O63" i="36" s="1"/>
  <c r="D63" i="36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/>
  <c r="N52" i="36"/>
  <c r="O52" i="36" s="1"/>
  <c r="N51" i="36"/>
  <c r="O51" i="36" s="1"/>
  <c r="N50" i="36"/>
  <c r="O50" i="36" s="1"/>
  <c r="N49" i="36"/>
  <c r="O49" i="36"/>
  <c r="N48" i="36"/>
  <c r="O48" i="36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 s="1"/>
  <c r="N44" i="36"/>
  <c r="O44" i="36" s="1"/>
  <c r="N43" i="36"/>
  <c r="O43" i="36" s="1"/>
  <c r="N42" i="36"/>
  <c r="O42" i="36"/>
  <c r="N41" i="36"/>
  <c r="O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/>
  <c r="N33" i="36"/>
  <c r="O33" i="36" s="1"/>
  <c r="N32" i="36"/>
  <c r="O32" i="36" s="1"/>
  <c r="N31" i="36"/>
  <c r="O31" i="36" s="1"/>
  <c r="N30" i="36"/>
  <c r="O30" i="36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K5" i="36"/>
  <c r="K87" i="36" s="1"/>
  <c r="J5" i="36"/>
  <c r="I5" i="36"/>
  <c r="I87" i="36" s="1"/>
  <c r="H5" i="36"/>
  <c r="G5" i="36"/>
  <c r="G87" i="36" s="1"/>
  <c r="F5" i="36"/>
  <c r="E5" i="36"/>
  <c r="D5" i="36"/>
  <c r="N80" i="35"/>
  <c r="O80" i="35" s="1"/>
  <c r="N79" i="35"/>
  <c r="O79" i="35" s="1"/>
  <c r="N78" i="35"/>
  <c r="O78" i="35"/>
  <c r="N77" i="35"/>
  <c r="O77" i="35" s="1"/>
  <c r="M76" i="35"/>
  <c r="L76" i="35"/>
  <c r="K76" i="35"/>
  <c r="J76" i="35"/>
  <c r="I76" i="35"/>
  <c r="H76" i="35"/>
  <c r="G76" i="35"/>
  <c r="F76" i="35"/>
  <c r="E76" i="35"/>
  <c r="D76" i="35"/>
  <c r="N75" i="35"/>
  <c r="O75" i="35" s="1"/>
  <c r="N74" i="35"/>
  <c r="O74" i="35" s="1"/>
  <c r="N73" i="35"/>
  <c r="O73" i="35" s="1"/>
  <c r="N72" i="35"/>
  <c r="O72" i="35"/>
  <c r="N71" i="35"/>
  <c r="O71" i="35" s="1"/>
  <c r="N70" i="35"/>
  <c r="O70" i="35"/>
  <c r="N69" i="35"/>
  <c r="O69" i="35" s="1"/>
  <c r="N68" i="35"/>
  <c r="O68" i="35" s="1"/>
  <c r="N67" i="35"/>
  <c r="O67" i="35" s="1"/>
  <c r="N66" i="35"/>
  <c r="O66" i="35"/>
  <c r="M65" i="35"/>
  <c r="L65" i="35"/>
  <c r="K65" i="35"/>
  <c r="J65" i="35"/>
  <c r="I65" i="35"/>
  <c r="H65" i="35"/>
  <c r="G65" i="35"/>
  <c r="F65" i="35"/>
  <c r="E65" i="35"/>
  <c r="D65" i="35"/>
  <c r="N64" i="35"/>
  <c r="O64" i="35"/>
  <c r="N63" i="35"/>
  <c r="O63" i="35" s="1"/>
  <c r="N62" i="35"/>
  <c r="O62" i="35"/>
  <c r="M61" i="35"/>
  <c r="L61" i="35"/>
  <c r="K61" i="35"/>
  <c r="J61" i="35"/>
  <c r="I61" i="35"/>
  <c r="H61" i="35"/>
  <c r="G61" i="35"/>
  <c r="F61" i="35"/>
  <c r="E61" i="35"/>
  <c r="D61" i="35"/>
  <c r="N60" i="35"/>
  <c r="O60" i="35" s="1"/>
  <c r="N59" i="35"/>
  <c r="O59" i="35" s="1"/>
  <c r="N58" i="35"/>
  <c r="O58" i="35" s="1"/>
  <c r="N57" i="35"/>
  <c r="O57" i="35" s="1"/>
  <c r="N56" i="35"/>
  <c r="O56" i="35"/>
  <c r="N55" i="35"/>
  <c r="O55" i="35" s="1"/>
  <c r="N54" i="35"/>
  <c r="O54" i="35"/>
  <c r="N53" i="35"/>
  <c r="O53" i="35" s="1"/>
  <c r="N52" i="35"/>
  <c r="O52" i="35" s="1"/>
  <c r="N51" i="35"/>
  <c r="O51" i="35" s="1"/>
  <c r="N50" i="35"/>
  <c r="O50" i="35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/>
  <c r="N45" i="35"/>
  <c r="O45" i="35"/>
  <c r="N44" i="35"/>
  <c r="O44" i="35" s="1"/>
  <c r="N43" i="35"/>
  <c r="O43" i="35" s="1"/>
  <c r="N42" i="35"/>
  <c r="O42" i="35" s="1"/>
  <c r="N41" i="35"/>
  <c r="O41" i="35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/>
  <c r="N32" i="35"/>
  <c r="O32" i="35" s="1"/>
  <c r="N31" i="35"/>
  <c r="O31" i="35" s="1"/>
  <c r="N30" i="35"/>
  <c r="O30" i="35" s="1"/>
  <c r="M29" i="35"/>
  <c r="L29" i="35"/>
  <c r="K29" i="35"/>
  <c r="J29" i="35"/>
  <c r="J81" i="35" s="1"/>
  <c r="I29" i="35"/>
  <c r="H29" i="35"/>
  <c r="G29" i="35"/>
  <c r="F29" i="35"/>
  <c r="E29" i="35"/>
  <c r="D29" i="35"/>
  <c r="N28" i="35"/>
  <c r="O28" i="35" s="1"/>
  <c r="N27" i="35"/>
  <c r="O27" i="35" s="1"/>
  <c r="N26" i="35"/>
  <c r="O26" i="35"/>
  <c r="N25" i="35"/>
  <c r="O25" i="35"/>
  <c r="N24" i="35"/>
  <c r="O24" i="35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/>
  <c r="N17" i="35"/>
  <c r="O17" i="35" s="1"/>
  <c r="N16" i="35"/>
  <c r="O16" i="35" s="1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N12" i="35" s="1"/>
  <c r="O12" i="35" s="1"/>
  <c r="F12" i="35"/>
  <c r="E12" i="35"/>
  <c r="D12" i="35"/>
  <c r="N11" i="35"/>
  <c r="O11" i="35" s="1"/>
  <c r="N10" i="35"/>
  <c r="O10" i="35" s="1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E81" i="35" s="1"/>
  <c r="D5" i="35"/>
  <c r="N5" i="35" s="1"/>
  <c r="O5" i="35" s="1"/>
  <c r="N76" i="34"/>
  <c r="O76" i="34" s="1"/>
  <c r="N75" i="34"/>
  <c r="O75" i="34"/>
  <c r="N74" i="34"/>
  <c r="O74" i="34" s="1"/>
  <c r="N73" i="34"/>
  <c r="O73" i="34" s="1"/>
  <c r="M72" i="34"/>
  <c r="L72" i="34"/>
  <c r="K72" i="34"/>
  <c r="J72" i="34"/>
  <c r="I72" i="34"/>
  <c r="H72" i="34"/>
  <c r="G72" i="34"/>
  <c r="F72" i="34"/>
  <c r="E72" i="34"/>
  <c r="D72" i="34"/>
  <c r="N71" i="34"/>
  <c r="O71" i="34" s="1"/>
  <c r="N70" i="34"/>
  <c r="O70" i="34" s="1"/>
  <c r="N69" i="34"/>
  <c r="O69" i="34" s="1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 s="1"/>
  <c r="N62" i="34"/>
  <c r="O62" i="34"/>
  <c r="M61" i="34"/>
  <c r="L61" i="34"/>
  <c r="K61" i="34"/>
  <c r="J61" i="34"/>
  <c r="I61" i="34"/>
  <c r="H61" i="34"/>
  <c r="G61" i="34"/>
  <c r="F61" i="34"/>
  <c r="E61" i="34"/>
  <c r="D61" i="34"/>
  <c r="N60" i="34"/>
  <c r="O60" i="34" s="1"/>
  <c r="N59" i="34"/>
  <c r="O59" i="34" s="1"/>
  <c r="N58" i="34"/>
  <c r="O58" i="34" s="1"/>
  <c r="N57" i="34"/>
  <c r="O57" i="34" s="1"/>
  <c r="M56" i="34"/>
  <c r="L56" i="34"/>
  <c r="K56" i="34"/>
  <c r="J56" i="34"/>
  <c r="I56" i="34"/>
  <c r="H56" i="34"/>
  <c r="G56" i="34"/>
  <c r="F56" i="34"/>
  <c r="E56" i="34"/>
  <c r="D56" i="34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/>
  <c r="N49" i="34"/>
  <c r="O49" i="34" s="1"/>
  <c r="N48" i="34"/>
  <c r="O48" i="34" s="1"/>
  <c r="N47" i="34"/>
  <c r="O47" i="34" s="1"/>
  <c r="N46" i="34"/>
  <c r="O46" i="34"/>
  <c r="N45" i="34"/>
  <c r="O45" i="34" s="1"/>
  <c r="N44" i="34"/>
  <c r="O44" i="34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 s="1"/>
  <c r="N39" i="34"/>
  <c r="O39" i="34" s="1"/>
  <c r="N38" i="34"/>
  <c r="O38" i="34"/>
  <c r="N37" i="34"/>
  <c r="O37" i="34" s="1"/>
  <c r="N36" i="34"/>
  <c r="O36" i="34"/>
  <c r="N35" i="34"/>
  <c r="O35" i="34" s="1"/>
  <c r="N34" i="34"/>
  <c r="O34" i="34" s="1"/>
  <c r="N33" i="34"/>
  <c r="O33" i="34" s="1"/>
  <c r="N32" i="34"/>
  <c r="O32" i="34"/>
  <c r="N31" i="34"/>
  <c r="O31" i="34" s="1"/>
  <c r="N30" i="34"/>
  <c r="O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/>
  <c r="N17" i="34"/>
  <c r="O17" i="34" s="1"/>
  <c r="N16" i="34"/>
  <c r="O16" i="34" s="1"/>
  <c r="N15" i="34"/>
  <c r="O15" i="34" s="1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H77" i="34" s="1"/>
  <c r="G5" i="34"/>
  <c r="F5" i="34"/>
  <c r="E5" i="34"/>
  <c r="E77" i="34" s="1"/>
  <c r="D5" i="34"/>
  <c r="D77" i="34" s="1"/>
  <c r="N46" i="33"/>
  <c r="O46" i="33" s="1"/>
  <c r="N75" i="33"/>
  <c r="O75" i="33" s="1"/>
  <c r="N76" i="33"/>
  <c r="O76" i="33" s="1"/>
  <c r="N77" i="33"/>
  <c r="O77" i="33" s="1"/>
  <c r="N78" i="33"/>
  <c r="O78" i="33" s="1"/>
  <c r="N47" i="33"/>
  <c r="O47" i="33"/>
  <c r="N48" i="33"/>
  <c r="O48" i="33"/>
  <c r="N49" i="33"/>
  <c r="O49" i="33" s="1"/>
  <c r="N50" i="33"/>
  <c r="O50" i="33" s="1"/>
  <c r="N51" i="33"/>
  <c r="O51" i="33" s="1"/>
  <c r="N52" i="33"/>
  <c r="O52" i="33" s="1"/>
  <c r="N53" i="33"/>
  <c r="O53" i="33"/>
  <c r="N54" i="33"/>
  <c r="O54" i="33" s="1"/>
  <c r="N55" i="33"/>
  <c r="O55" i="33" s="1"/>
  <c r="N56" i="33"/>
  <c r="O56" i="33" s="1"/>
  <c r="N57" i="33"/>
  <c r="O57" i="33" s="1"/>
  <c r="N58" i="33"/>
  <c r="O58" i="33" s="1"/>
  <c r="N29" i="33"/>
  <c r="O29" i="33"/>
  <c r="N30" i="33"/>
  <c r="O30" i="33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/>
  <c r="N42" i="33"/>
  <c r="O42" i="33"/>
  <c r="N43" i="33"/>
  <c r="O43" i="33" s="1"/>
  <c r="N44" i="33"/>
  <c r="O44" i="33" s="1"/>
  <c r="N8" i="33"/>
  <c r="O8" i="33" s="1"/>
  <c r="E45" i="33"/>
  <c r="F45" i="33"/>
  <c r="G45" i="33"/>
  <c r="H45" i="33"/>
  <c r="I45" i="33"/>
  <c r="J45" i="33"/>
  <c r="K45" i="33"/>
  <c r="L45" i="33"/>
  <c r="M45" i="33"/>
  <c r="D45" i="33"/>
  <c r="E28" i="33"/>
  <c r="F28" i="33"/>
  <c r="G28" i="33"/>
  <c r="H28" i="33"/>
  <c r="I28" i="33"/>
  <c r="J28" i="33"/>
  <c r="N28" i="33" s="1"/>
  <c r="O28" i="33" s="1"/>
  <c r="K28" i="33"/>
  <c r="L28" i="33"/>
  <c r="M28" i="33"/>
  <c r="D28" i="33"/>
  <c r="E12" i="33"/>
  <c r="F12" i="33"/>
  <c r="F79" i="33" s="1"/>
  <c r="G12" i="33"/>
  <c r="H12" i="33"/>
  <c r="I12" i="33"/>
  <c r="J12" i="33"/>
  <c r="K12" i="33"/>
  <c r="L12" i="33"/>
  <c r="M12" i="33"/>
  <c r="D12" i="33"/>
  <c r="E5" i="33"/>
  <c r="F5" i="33"/>
  <c r="G5" i="33"/>
  <c r="H5" i="33"/>
  <c r="I5" i="33"/>
  <c r="J5" i="33"/>
  <c r="J79" i="33" s="1"/>
  <c r="K5" i="33"/>
  <c r="L5" i="33"/>
  <c r="M5" i="33"/>
  <c r="D5" i="33"/>
  <c r="E73" i="33"/>
  <c r="F73" i="33"/>
  <c r="G73" i="33"/>
  <c r="H73" i="33"/>
  <c r="I73" i="33"/>
  <c r="J73" i="33"/>
  <c r="K73" i="33"/>
  <c r="L73" i="33"/>
  <c r="M73" i="33"/>
  <c r="D73" i="33"/>
  <c r="N74" i="33"/>
  <c r="O74" i="33"/>
  <c r="N64" i="33"/>
  <c r="O64" i="33" s="1"/>
  <c r="N65" i="33"/>
  <c r="O65" i="33"/>
  <c r="N66" i="33"/>
  <c r="O66" i="33" s="1"/>
  <c r="N67" i="33"/>
  <c r="O67" i="33" s="1"/>
  <c r="N68" i="33"/>
  <c r="O68" i="33" s="1"/>
  <c r="N69" i="33"/>
  <c r="O69" i="33" s="1"/>
  <c r="N70" i="33"/>
  <c r="O70" i="33" s="1"/>
  <c r="N71" i="33"/>
  <c r="O71" i="33" s="1"/>
  <c r="N72" i="33"/>
  <c r="O72" i="33"/>
  <c r="N63" i="33"/>
  <c r="O63" i="33" s="1"/>
  <c r="E62" i="33"/>
  <c r="F62" i="33"/>
  <c r="G62" i="33"/>
  <c r="H62" i="33"/>
  <c r="I62" i="33"/>
  <c r="J62" i="33"/>
  <c r="K62" i="33"/>
  <c r="L62" i="33"/>
  <c r="M62" i="33"/>
  <c r="D62" i="33"/>
  <c r="E59" i="33"/>
  <c r="F59" i="33"/>
  <c r="G59" i="33"/>
  <c r="H59" i="33"/>
  <c r="H79" i="33" s="1"/>
  <c r="I59" i="33"/>
  <c r="J59" i="33"/>
  <c r="K59" i="33"/>
  <c r="L59" i="33"/>
  <c r="M59" i="33"/>
  <c r="D59" i="33"/>
  <c r="N61" i="33"/>
  <c r="O61" i="33"/>
  <c r="N60" i="33"/>
  <c r="O60" i="33"/>
  <c r="N14" i="33"/>
  <c r="O14" i="33" s="1"/>
  <c r="N15" i="33"/>
  <c r="O15" i="33" s="1"/>
  <c r="N16" i="33"/>
  <c r="O16" i="33" s="1"/>
  <c r="N17" i="33"/>
  <c r="O17" i="33"/>
  <c r="N18" i="33"/>
  <c r="O18" i="33" s="1"/>
  <c r="N19" i="33"/>
  <c r="O19" i="33" s="1"/>
  <c r="N20" i="33"/>
  <c r="O20" i="33" s="1"/>
  <c r="N21" i="33"/>
  <c r="O21" i="33"/>
  <c r="N22" i="33"/>
  <c r="O22" i="33" s="1"/>
  <c r="N23" i="33"/>
  <c r="O23" i="33"/>
  <c r="N24" i="33"/>
  <c r="O24" i="33" s="1"/>
  <c r="N25" i="33"/>
  <c r="O25" i="33" s="1"/>
  <c r="N26" i="33"/>
  <c r="O26" i="33" s="1"/>
  <c r="N27" i="33"/>
  <c r="O27" i="33"/>
  <c r="N7" i="33"/>
  <c r="O7" i="33" s="1"/>
  <c r="N9" i="33"/>
  <c r="O9" i="33" s="1"/>
  <c r="N10" i="33"/>
  <c r="O10" i="33" s="1"/>
  <c r="N11" i="33"/>
  <c r="O11" i="33" s="1"/>
  <c r="N6" i="33"/>
  <c r="O6" i="33" s="1"/>
  <c r="N13" i="33"/>
  <c r="O13" i="33" s="1"/>
  <c r="E79" i="33"/>
  <c r="N28" i="36"/>
  <c r="O28" i="36" s="1"/>
  <c r="H66" i="38"/>
  <c r="J66" i="38"/>
  <c r="D66" i="38"/>
  <c r="J77" i="39"/>
  <c r="N62" i="39"/>
  <c r="O62" i="39" s="1"/>
  <c r="D77" i="39"/>
  <c r="N37" i="39"/>
  <c r="O37" i="39" s="1"/>
  <c r="I66" i="38"/>
  <c r="K77" i="40"/>
  <c r="N5" i="40"/>
  <c r="O5" i="40"/>
  <c r="N9" i="40"/>
  <c r="O9" i="40" s="1"/>
  <c r="D77" i="40"/>
  <c r="M76" i="41"/>
  <c r="L76" i="41"/>
  <c r="K76" i="41"/>
  <c r="I76" i="41"/>
  <c r="N36" i="41"/>
  <c r="O36" i="41" s="1"/>
  <c r="N76" i="42"/>
  <c r="O76" i="42" s="1"/>
  <c r="H80" i="42"/>
  <c r="I80" i="42"/>
  <c r="M78" i="43"/>
  <c r="D78" i="43"/>
  <c r="F92" i="44"/>
  <c r="N76" i="44"/>
  <c r="O76" i="44" s="1"/>
  <c r="K92" i="44"/>
  <c r="N70" i="44"/>
  <c r="O70" i="44" s="1"/>
  <c r="N5" i="44"/>
  <c r="O5" i="44"/>
  <c r="E92" i="44"/>
  <c r="N74" i="45"/>
  <c r="O74" i="45"/>
  <c r="O73" i="46"/>
  <c r="P73" i="46" s="1"/>
  <c r="O67" i="46"/>
  <c r="P67" i="46" s="1"/>
  <c r="O30" i="46"/>
  <c r="P30" i="46" s="1"/>
  <c r="H89" i="46"/>
  <c r="O85" i="48" l="1"/>
  <c r="P85" i="48" s="1"/>
  <c r="F77" i="34"/>
  <c r="L81" i="35"/>
  <c r="K89" i="46"/>
  <c r="N72" i="39"/>
  <c r="O72" i="39" s="1"/>
  <c r="N5" i="33"/>
  <c r="O5" i="33" s="1"/>
  <c r="G77" i="34"/>
  <c r="H81" i="35"/>
  <c r="N38" i="37"/>
  <c r="O38" i="37" s="1"/>
  <c r="N34" i="45"/>
  <c r="O34" i="45" s="1"/>
  <c r="N86" i="45"/>
  <c r="O86" i="45" s="1"/>
  <c r="F81" i="35"/>
  <c r="N61" i="34"/>
  <c r="O61" i="34" s="1"/>
  <c r="J92" i="44"/>
  <c r="N92" i="44" s="1"/>
  <c r="O92" i="44" s="1"/>
  <c r="M79" i="33"/>
  <c r="N12" i="34"/>
  <c r="O12" i="34" s="1"/>
  <c r="M87" i="36"/>
  <c r="N10" i="37"/>
  <c r="O10" i="37" s="1"/>
  <c r="L79" i="33"/>
  <c r="N42" i="34"/>
  <c r="O42" i="34" s="1"/>
  <c r="N70" i="36"/>
  <c r="O70" i="36" s="1"/>
  <c r="K79" i="33"/>
  <c r="I77" i="34"/>
  <c r="K77" i="34"/>
  <c r="K81" i="35"/>
  <c r="G77" i="39"/>
  <c r="L77" i="40"/>
  <c r="N5" i="43"/>
  <c r="O5" i="43" s="1"/>
  <c r="N66" i="38"/>
  <c r="O66" i="38" s="1"/>
  <c r="J87" i="36"/>
  <c r="D80" i="42"/>
  <c r="N59" i="33"/>
  <c r="O59" i="33" s="1"/>
  <c r="L77" i="34"/>
  <c r="N76" i="35"/>
  <c r="O76" i="35" s="1"/>
  <c r="N55" i="39"/>
  <c r="O55" i="39" s="1"/>
  <c r="L80" i="42"/>
  <c r="N56" i="34"/>
  <c r="O56" i="34" s="1"/>
  <c r="N5" i="45"/>
  <c r="O5" i="45" s="1"/>
  <c r="K78" i="43"/>
  <c r="N78" i="43" s="1"/>
  <c r="O78" i="43" s="1"/>
  <c r="N73" i="33"/>
  <c r="O73" i="33" s="1"/>
  <c r="E89" i="46"/>
  <c r="N5" i="42"/>
  <c r="O5" i="42" s="1"/>
  <c r="N5" i="37"/>
  <c r="O5" i="37" s="1"/>
  <c r="M81" i="35"/>
  <c r="D87" i="36"/>
  <c r="D76" i="41"/>
  <c r="N72" i="34"/>
  <c r="O72" i="34" s="1"/>
  <c r="F89" i="45"/>
  <c r="N62" i="33"/>
  <c r="O62" i="33" s="1"/>
  <c r="E87" i="36"/>
  <c r="N19" i="38"/>
  <c r="O19" i="38" s="1"/>
  <c r="N57" i="37"/>
  <c r="O57" i="37" s="1"/>
  <c r="N61" i="35"/>
  <c r="O61" i="35" s="1"/>
  <c r="D81" i="35"/>
  <c r="G79" i="33"/>
  <c r="N12" i="33"/>
  <c r="O12" i="33" s="1"/>
  <c r="N5" i="36"/>
  <c r="O5" i="36" s="1"/>
  <c r="G89" i="46"/>
  <c r="J77" i="34"/>
  <c r="N77" i="34" s="1"/>
  <c r="O77" i="34" s="1"/>
  <c r="N5" i="41"/>
  <c r="O5" i="41" s="1"/>
  <c r="N45" i="33"/>
  <c r="O45" i="33" s="1"/>
  <c r="N28" i="34"/>
  <c r="O28" i="34" s="1"/>
  <c r="N29" i="35"/>
  <c r="O29" i="35" s="1"/>
  <c r="N65" i="35"/>
  <c r="O65" i="35" s="1"/>
  <c r="H87" i="36"/>
  <c r="L87" i="36"/>
  <c r="K77" i="39"/>
  <c r="J89" i="45"/>
  <c r="J76" i="41"/>
  <c r="I81" i="35"/>
  <c r="N9" i="41"/>
  <c r="O9" i="41" s="1"/>
  <c r="N87" i="44"/>
  <c r="O87" i="44" s="1"/>
  <c r="J89" i="46"/>
  <c r="O81" i="47"/>
  <c r="P81" i="47" s="1"/>
  <c r="N77" i="40"/>
  <c r="O77" i="40" s="1"/>
  <c r="D89" i="45"/>
  <c r="F76" i="41"/>
  <c r="N76" i="41" s="1"/>
  <c r="O76" i="41" s="1"/>
  <c r="G81" i="35"/>
  <c r="N81" i="35" s="1"/>
  <c r="O81" i="35" s="1"/>
  <c r="I77" i="39"/>
  <c r="E77" i="39"/>
  <c r="F87" i="36"/>
  <c r="N61" i="38"/>
  <c r="O61" i="38" s="1"/>
  <c r="I79" i="33"/>
  <c r="M77" i="34"/>
  <c r="N24" i="39"/>
  <c r="O24" i="39" s="1"/>
  <c r="N38" i="40"/>
  <c r="O38" i="40" s="1"/>
  <c r="N12" i="36"/>
  <c r="O12" i="36" s="1"/>
  <c r="D79" i="33"/>
  <c r="H89" i="45"/>
  <c r="N5" i="34"/>
  <c r="O5" i="34" s="1"/>
  <c r="N48" i="35"/>
  <c r="O48" i="35" s="1"/>
  <c r="J79" i="37"/>
  <c r="K79" i="37"/>
  <c r="O13" i="46"/>
  <c r="P13" i="46" s="1"/>
  <c r="L79" i="37"/>
  <c r="M79" i="37"/>
  <c r="N53" i="45"/>
  <c r="O53" i="45" s="1"/>
  <c r="N79" i="37" l="1"/>
  <c r="O79" i="37" s="1"/>
  <c r="N80" i="42"/>
  <c r="O80" i="42" s="1"/>
  <c r="N79" i="33"/>
  <c r="O79" i="33" s="1"/>
  <c r="O89" i="46"/>
  <c r="P89" i="46" s="1"/>
  <c r="N87" i="36"/>
  <c r="O87" i="36" s="1"/>
  <c r="N77" i="39"/>
  <c r="O77" i="39" s="1"/>
  <c r="N89" i="45"/>
  <c r="O89" i="45" s="1"/>
</calcChain>
</file>

<file path=xl/sharedStrings.xml><?xml version="1.0" encoding="utf-8"?>
<sst xmlns="http://schemas.openxmlformats.org/spreadsheetml/2006/main" count="1552" uniqueCount="212">
  <si>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</si>
  <si>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</si>
  <si>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</si>
  <si>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</si>
  <si>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</si>
  <si>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</si>
  <si>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</si>
  <si>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</si>
  <si>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</si>
  <si>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</si>
  <si>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</si>
  <si>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</si>
  <si>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Communications Services Taxes</t>
  </si>
  <si>
    <t>Local Business Tax</t>
  </si>
  <si>
    <t>Permits, Fees, and Special Assessments</t>
  </si>
  <si>
    <t>Franchise Fee - Electricity</t>
  </si>
  <si>
    <t>Franchise Fee - Water</t>
  </si>
  <si>
    <t>Franchise Fee - Gas</t>
  </si>
  <si>
    <t>Franchise Fee - Solid Waste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</si>
  <si>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</si>
  <si>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</si>
  <si>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</si>
  <si>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</si>
  <si>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</si>
  <si>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</si>
  <si>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</si>
  <si>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</si>
  <si>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</si>
  <si>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</si>
  <si>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Federal Grant - Public Safety</t>
  </si>
  <si>
    <t>Intergovernmental Revenue</t>
  </si>
  <si>
    <t>Federal Grant - Economic Environment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</si>
  <si>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</si>
  <si>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</si>
  <si>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</si>
  <si>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</si>
  <si>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</si>
  <si>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</si>
  <si>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</si>
  <si>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</si>
  <si>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</si>
  <si>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Economic Environment</t>
  </si>
  <si>
    <t>State Shared Revenues - Other</t>
  </si>
  <si>
    <t>Grants from Other Local Units - Physical Environment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</si>
  <si>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</si>
  <si>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</si>
  <si>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</si>
  <si>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</si>
  <si>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</si>
  <si>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</si>
  <si>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</si>
  <si>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</si>
  <si>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</si>
  <si>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</si>
  <si>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</si>
  <si>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</si>
  <si>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</si>
  <si>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</si>
  <si>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</si>
  <si>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</si>
  <si>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</si>
  <si>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</si>
  <si>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Other Transportation Charges</t>
  </si>
  <si>
    <t>Economic Environment - Other Economic Environment Charges</t>
  </si>
  <si>
    <t>Human Services - Animal Control and Shelter Fees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</si>
  <si>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</si>
  <si>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</si>
  <si>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</si>
  <si>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</si>
  <si>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</si>
  <si>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</si>
  <si>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</si>
  <si>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</si>
  <si>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</si>
  <si>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</si>
  <si>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</si>
  <si>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</si>
  <si>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</si>
  <si>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</si>
  <si>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</si>
  <si>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</si>
  <si>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</si>
  <si>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</si>
  <si>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Proprietary Non-Operating Sources - Capital Contributions from Other Public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</si>
  <si>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</si>
  <si>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</si>
  <si>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</si>
  <si>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</si>
  <si>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</si>
  <si>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</si>
  <si>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</si>
  <si>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</si>
  <si>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</si>
  <si>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Port St. Lucie Revenues Reported by Account Code and Fund Type</t>
  </si>
  <si>
    <t>Local Fiscal Year Ended September 30, 2010</t>
  </si>
  <si>
    <t>Local Option Taxes</t>
  </si>
  <si>
    <t>Federal Grant - Physical Environment - Other Physical Environment</t>
  </si>
  <si>
    <t>Federal Grant - Other Federal Grants</t>
  </si>
  <si>
    <t>State Grant - Other</t>
  </si>
  <si>
    <t>Physical Environment - Water Utility</t>
  </si>
  <si>
    <t>Culture / Recreation - Special Events</t>
  </si>
  <si>
    <t>Culture / Recreation - Special Recreation Facilities</t>
  </si>
  <si>
    <t>Culture / Recreation - Other Culture / Recreation Charges</t>
  </si>
  <si>
    <t>Other Charges for Services</t>
  </si>
  <si>
    <t>Court-Ordered Judgments and Fines - As Decided by Circuit Court Criminal</t>
  </si>
  <si>
    <t>Other Judgments, Fines, and Forfeits</t>
  </si>
  <si>
    <t>Other Miscellaneous Revenues - Deferred Compensation Contributions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</si>
  <si>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</si>
  <si>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</si>
  <si>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</si>
  <si>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Transportation - Other Transportation</t>
  </si>
  <si>
    <t>State Grant - Human Services - Public Welfare</t>
  </si>
  <si>
    <t>State Grant - Culture / Recreation</t>
  </si>
  <si>
    <t>Grants from Other Local Units - Public Safety</t>
  </si>
  <si>
    <t>2011 Municipal Population:</t>
  </si>
  <si>
    <t>Local Fiscal Year Ended September 30, 2012</t>
  </si>
  <si>
    <t>Federal Grant - Physical Environment - Sewer / Wastewater</t>
  </si>
  <si>
    <t>State Shared Revenues - Transportation - Other Transportation</t>
  </si>
  <si>
    <t>Grants from Other Local Units - General Government</t>
  </si>
  <si>
    <t>General Gov't (Not Court-Related) - Fees Remitted to County from Tax Collector</t>
  </si>
  <si>
    <t>Physical Environment - Garbage / Solid Waste</t>
  </si>
  <si>
    <t>Economic Environment - Housing</t>
  </si>
  <si>
    <t>Court-Ordered Judgments and Fines - As Decided by County Court Civil</t>
  </si>
  <si>
    <t>Court-Ordered Judgments and Fines - As Decided by Juvenile Court</t>
  </si>
  <si>
    <t>Forfeits - Assets Seized by Law Enforcement</t>
  </si>
  <si>
    <t>Proceeds - Installment Purchases and Capital Lease Proceeds</t>
  </si>
  <si>
    <t>Proceeds - Proceeds from Refunding Bonds</t>
  </si>
  <si>
    <t>2012 Municipal Population:</t>
  </si>
  <si>
    <t>Local Fiscal Year Ended September 30, 2013</t>
  </si>
  <si>
    <t>Insurance Premium Tax for Police Officers' Retirement</t>
  </si>
  <si>
    <t>Utility Service Tax - Gas</t>
  </si>
  <si>
    <t>Other Permits, Fees, and Special Assessments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</si>
  <si>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</si>
  <si>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</si>
  <si>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</si>
  <si>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</si>
  <si>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Economic Environment</t>
  </si>
  <si>
    <t>General Government - Internal Service Fund Fees and Charges</t>
  </si>
  <si>
    <t>General Government - Fees Remitted to County from Tax Collector</t>
  </si>
  <si>
    <t>General Government - Other General Government Charges and Fees</t>
  </si>
  <si>
    <t>Sales - Disposition of Fixed Assets</t>
  </si>
  <si>
    <t>Sales - Sale of Surplus Materials and Scrap</t>
  </si>
  <si>
    <t>Proprietary Non-Operating - Capital Contributions from Other Public Source</t>
  </si>
  <si>
    <t>2013 Municipal Population:</t>
  </si>
  <si>
    <t>Local Fiscal Year Ended September 30, 2008</t>
  </si>
  <si>
    <t>Permits and Franchise Fees</t>
  </si>
  <si>
    <t>Other Permits and Fees</t>
  </si>
  <si>
    <t>Interest and Other Earnings - Gain or Loss on Sale of Investments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</si>
  <si>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</si>
  <si>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</si>
  <si>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</si>
  <si>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</si>
  <si>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</si>
  <si>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Proprietary Non-Operating - Other Grants and Donations</t>
  </si>
  <si>
    <t>2014 Municipal Population:</t>
  </si>
  <si>
    <t>Local Fiscal Year Ended September 30, 2015</t>
  </si>
  <si>
    <t>Confiscation of Deposits or Bonds Held as Performance Guarantees</t>
  </si>
  <si>
    <t>2015 Municipal Population:</t>
  </si>
  <si>
    <t>Local Fiscal Year Ended September 30, 2016</t>
  </si>
  <si>
    <t>2016 Municipal Population:</t>
  </si>
  <si>
    <t>Local Fiscal Year Ended September 30, 2017</t>
  </si>
  <si>
    <t>Franchise Fee - Telecommunications</t>
  </si>
  <si>
    <t>General Government - Administrative Service Fees</t>
  </si>
  <si>
    <t>Public Safety - Protective Inspection Fees</t>
  </si>
  <si>
    <t>2017 Municipal Population:</t>
  </si>
  <si>
    <t>Local Fiscal Year Ended September 30, 2018</t>
  </si>
  <si>
    <t>2018 Municipal Population:</t>
  </si>
  <si>
    <t>Local Fiscal Year Ended September 30, 2019</t>
  </si>
  <si>
    <t>Second Local Option Fuel Tax (1 to 5 Cents)</t>
  </si>
  <si>
    <t>Discretionary Sales Surtaxes</t>
  </si>
  <si>
    <t>Communications Services Taxes (Chapter 202, F.S.)</t>
  </si>
  <si>
    <t>Local Business Tax (Chapter 205, F.S.)</t>
  </si>
  <si>
    <t>Impact Fees - Residential - Economic Environment</t>
  </si>
  <si>
    <t>Impact Fees - Commercial - Economic Environment</t>
  </si>
  <si>
    <t>Federal Grant - General Government</t>
  </si>
  <si>
    <t>Federal Grant - Physical Environment - Water Supply System</t>
  </si>
  <si>
    <t>Federal Grant - Human Services - Other Human Services</t>
  </si>
  <si>
    <t>State Grant - General Government</t>
  </si>
  <si>
    <t>State Grant - Physical Environment - Water Supply System</t>
  </si>
  <si>
    <t>State Grant - Human Services - Other Human Services</t>
  </si>
  <si>
    <t>State Shared Revenues - Human Services - Public Welfare</t>
  </si>
  <si>
    <t>Transportation - Other Transportation Charges</t>
  </si>
  <si>
    <t>Culture / Recreation - Cultural Services</t>
  </si>
  <si>
    <t>Interest and Other Earnings - Dividends</t>
  </si>
  <si>
    <t>Proprietary Non-Operating - Capital Contributions from Private Source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</si>
  <si>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</si>
  <si>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</si>
  <si>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</si>
  <si>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</si>
  <si>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</si>
  <si>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</si>
  <si>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</si>
  <si>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</si>
  <si>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</si>
  <si>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</si>
  <si>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</si>
  <si>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</si>
  <si>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Stormwater Fee</t>
  </si>
  <si>
    <t>Intergovernmental Revenues</t>
  </si>
  <si>
    <t>State Grant - Public Safety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</si>
  <si>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</si>
  <si>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</si>
  <si>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</si>
  <si>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2021 Municipal Population:</t>
  </si>
  <si>
    <t>Proprietary Non-Operating Sources - Capital Contributions from Private Source</t>
  </si>
  <si>
    <t>Local Fiscal Year Ended September 30, 2022</t>
  </si>
  <si>
    <t>State Communications Services Taxes</t>
  </si>
  <si>
    <t>Federal Grant - Culture / Recreation</t>
  </si>
  <si>
    <t>2022 Municipal Population:</t>
  </si>
  <si>
    <t>Local Fiscal Year Ended September 30, 2023</t>
  </si>
  <si>
    <t>Permits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</si>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</sst>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B753-0C42-451F-AFBD-FD22D1EFCF2E}">
  <sheetPr>
    <pageSetUpPr fitToPage="1"/>
  </sheetPr>
  <dimension ref="A1:ED8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209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85</v>
      </c>
      <c r="B3" s="108"/>
      <c r="C3" s="109"/>
      <c r="D3" s="113" t="s">
        <v>46</v>
      </c>
      <c r="E3" s="114"/>
      <c r="F3" s="114"/>
      <c r="G3" s="114"/>
      <c r="H3" s="115"/>
      <c r="I3" s="113" t="s">
        <v>47</v>
      </c>
      <c r="J3" s="115"/>
      <c r="K3" s="113" t="s">
        <v>49</v>
      </c>
      <c r="L3" s="114"/>
      <c r="M3" s="115"/>
      <c r="N3" s="49"/>
      <c r="O3" s="50"/>
      <c r="P3" s="116" t="s">
        <v>189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86</v>
      </c>
      <c r="F4" s="52" t="s">
        <v>87</v>
      </c>
      <c r="G4" s="52" t="s">
        <v>88</v>
      </c>
      <c r="H4" s="52" t="s">
        <v>5</v>
      </c>
      <c r="I4" s="52" t="s">
        <v>6</v>
      </c>
      <c r="J4" s="53" t="s">
        <v>89</v>
      </c>
      <c r="K4" s="53" t="s">
        <v>7</v>
      </c>
      <c r="L4" s="53" t="s">
        <v>8</v>
      </c>
      <c r="M4" s="53" t="s">
        <v>190</v>
      </c>
      <c r="N4" s="53" t="s">
        <v>9</v>
      </c>
      <c r="O4" s="53" t="s">
        <v>191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192</v>
      </c>
      <c r="B5" s="57"/>
      <c r="C5" s="57"/>
      <c r="D5" s="58">
        <f>SUM(D6:D11)</f>
        <v>97855494</v>
      </c>
      <c r="E5" s="58">
        <f>SUM(E6:E11)</f>
        <v>12458279</v>
      </c>
      <c r="F5" s="58">
        <f>SUM(F6:F11)</f>
        <v>8950671</v>
      </c>
      <c r="G5" s="58">
        <f>SUM(G6:G11)</f>
        <v>18068501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137332945</v>
      </c>
      <c r="P5" s="60">
        <f>(O5/P$87)</f>
        <v>573.04913771160807</v>
      </c>
      <c r="Q5" s="61"/>
    </row>
    <row r="6" spans="1:134">
      <c r="A6" s="63"/>
      <c r="B6" s="64">
        <v>311</v>
      </c>
      <c r="C6" s="65" t="s">
        <v>2</v>
      </c>
      <c r="D6" s="66">
        <v>68353069</v>
      </c>
      <c r="E6" s="66">
        <v>5647277</v>
      </c>
      <c r="F6" s="66">
        <v>8950671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82951017</v>
      </c>
      <c r="P6" s="67">
        <f>(O6/P$87)</f>
        <v>346.12968333382014</v>
      </c>
      <c r="Q6" s="68"/>
    </row>
    <row r="7" spans="1:134">
      <c r="A7" s="63"/>
      <c r="B7" s="64">
        <v>312.41000000000003</v>
      </c>
      <c r="C7" s="65" t="s">
        <v>193</v>
      </c>
      <c r="D7" s="66">
        <v>0</v>
      </c>
      <c r="E7" s="66">
        <v>6811002</v>
      </c>
      <c r="F7" s="66">
        <v>0</v>
      </c>
      <c r="G7" s="66">
        <v>5002696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11813698</v>
      </c>
      <c r="P7" s="67">
        <f>(O7/P$87)</f>
        <v>49.295014041134472</v>
      </c>
      <c r="Q7" s="68"/>
    </row>
    <row r="8" spans="1:134">
      <c r="A8" s="63"/>
      <c r="B8" s="64">
        <v>312.52</v>
      </c>
      <c r="C8" s="65" t="s">
        <v>129</v>
      </c>
      <c r="D8" s="66">
        <v>2256083</v>
      </c>
      <c r="E8" s="66">
        <v>0</v>
      </c>
      <c r="F8" s="66">
        <v>0</v>
      </c>
      <c r="G8" s="66">
        <v>13065805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15321888</v>
      </c>
      <c r="P8" s="67">
        <f>(O8/P$87)</f>
        <v>63.93363738405111</v>
      </c>
      <c r="Q8" s="68"/>
    </row>
    <row r="9" spans="1:134">
      <c r="A9" s="63"/>
      <c r="B9" s="64">
        <v>314.10000000000002</v>
      </c>
      <c r="C9" s="65" t="s">
        <v>11</v>
      </c>
      <c r="D9" s="66">
        <v>19218965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19218965</v>
      </c>
      <c r="P9" s="67">
        <f>(O9/P$87)</f>
        <v>80.194969393247732</v>
      </c>
      <c r="Q9" s="68"/>
    </row>
    <row r="10" spans="1:134">
      <c r="A10" s="63"/>
      <c r="B10" s="64">
        <v>315.10000000000002</v>
      </c>
      <c r="C10" s="65" t="s">
        <v>206</v>
      </c>
      <c r="D10" s="66">
        <v>5849256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5849256</v>
      </c>
      <c r="P10" s="67">
        <f>(O10/P$87)</f>
        <v>24.407188727034505</v>
      </c>
      <c r="Q10" s="68"/>
    </row>
    <row r="11" spans="1:134">
      <c r="A11" s="63"/>
      <c r="B11" s="64">
        <v>316</v>
      </c>
      <c r="C11" s="65" t="s">
        <v>171</v>
      </c>
      <c r="D11" s="66">
        <v>2178121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2178121</v>
      </c>
      <c r="P11" s="67">
        <f>(O11/P$87)</f>
        <v>9.0886448323200622</v>
      </c>
      <c r="Q11" s="68"/>
    </row>
    <row r="12" spans="1:134" ht="15.75">
      <c r="A12" s="69" t="s">
        <v>14</v>
      </c>
      <c r="B12" s="70"/>
      <c r="C12" s="71"/>
      <c r="D12" s="72">
        <f>SUM(D13:D28)</f>
        <v>15473659</v>
      </c>
      <c r="E12" s="72">
        <f>SUM(E13:E28)</f>
        <v>40366185</v>
      </c>
      <c r="F12" s="72">
        <f>SUM(F13:F28)</f>
        <v>0</v>
      </c>
      <c r="G12" s="72">
        <f>SUM(G13:G28)</f>
        <v>3675934</v>
      </c>
      <c r="H12" s="72">
        <f>SUM(H13:H28)</f>
        <v>0</v>
      </c>
      <c r="I12" s="72">
        <f>SUM(I13:I28)</f>
        <v>0</v>
      </c>
      <c r="J12" s="72">
        <f>SUM(J13:J28)</f>
        <v>0</v>
      </c>
      <c r="K12" s="72">
        <f>SUM(K13:K28)</f>
        <v>0</v>
      </c>
      <c r="L12" s="72">
        <f>SUM(L13:L28)</f>
        <v>0</v>
      </c>
      <c r="M12" s="72">
        <f>SUM(M13:M28)</f>
        <v>0</v>
      </c>
      <c r="N12" s="72">
        <f>SUM(N13:N28)</f>
        <v>0</v>
      </c>
      <c r="O12" s="73">
        <f>SUM(D12:N12)</f>
        <v>59515778</v>
      </c>
      <c r="P12" s="74">
        <f>(O12/P$87)</f>
        <v>248.34146870683864</v>
      </c>
      <c r="Q12" s="75"/>
    </row>
    <row r="13" spans="1:134">
      <c r="A13" s="63"/>
      <c r="B13" s="64">
        <v>322</v>
      </c>
      <c r="C13" s="65" t="s">
        <v>196</v>
      </c>
      <c r="D13" s="66">
        <v>0</v>
      </c>
      <c r="E13" s="66">
        <v>13710324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13710324</v>
      </c>
      <c r="P13" s="67">
        <f>(O13/P$87)</f>
        <v>57.209064772817364</v>
      </c>
      <c r="Q13" s="68"/>
    </row>
    <row r="14" spans="1:134">
      <c r="A14" s="63"/>
      <c r="B14" s="64">
        <v>322.89999999999998</v>
      </c>
      <c r="C14" s="65" t="s">
        <v>210</v>
      </c>
      <c r="D14" s="66">
        <v>39344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8" si="1">SUM(D14:N14)</f>
        <v>39344</v>
      </c>
      <c r="P14" s="67">
        <f>(O14/P$87)</f>
        <v>0.16417069679912205</v>
      </c>
      <c r="Q14" s="68"/>
    </row>
    <row r="15" spans="1:134">
      <c r="A15" s="63"/>
      <c r="B15" s="64">
        <v>323.10000000000002</v>
      </c>
      <c r="C15" s="65" t="s">
        <v>15</v>
      </c>
      <c r="D15" s="66">
        <v>14628547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14628547</v>
      </c>
      <c r="P15" s="67">
        <f>(O15/P$87)</f>
        <v>61.040533604836995</v>
      </c>
      <c r="Q15" s="68"/>
    </row>
    <row r="16" spans="1:134">
      <c r="A16" s="63"/>
      <c r="B16" s="64">
        <v>323.3</v>
      </c>
      <c r="C16" s="65" t="s">
        <v>16</v>
      </c>
      <c r="D16" s="66">
        <v>457322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457322</v>
      </c>
      <c r="P16" s="67">
        <f>(O16/P$87)</f>
        <v>1.9082673699056552</v>
      </c>
      <c r="Q16" s="68"/>
    </row>
    <row r="17" spans="1:17">
      <c r="A17" s="63"/>
      <c r="B17" s="64">
        <v>323.39999999999998</v>
      </c>
      <c r="C17" s="65" t="s">
        <v>17</v>
      </c>
      <c r="D17" s="66">
        <v>348446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348446</v>
      </c>
      <c r="P17" s="67">
        <f>(O17/P$87)</f>
        <v>1.4539605179154862</v>
      </c>
      <c r="Q17" s="68"/>
    </row>
    <row r="18" spans="1:17">
      <c r="A18" s="63"/>
      <c r="B18" s="64">
        <v>323.7</v>
      </c>
      <c r="C18" s="65" t="s">
        <v>18</v>
      </c>
      <c r="D18" s="66">
        <v>0</v>
      </c>
      <c r="E18" s="66">
        <v>1043877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1043877</v>
      </c>
      <c r="P18" s="67">
        <f>(O18/P$87)</f>
        <v>4.3557852394920991</v>
      </c>
      <c r="Q18" s="68"/>
    </row>
    <row r="19" spans="1:17">
      <c r="A19" s="63"/>
      <c r="B19" s="64">
        <v>324.11</v>
      </c>
      <c r="C19" s="65" t="s">
        <v>19</v>
      </c>
      <c r="D19" s="66">
        <v>0</v>
      </c>
      <c r="E19" s="66">
        <v>1067716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1067716</v>
      </c>
      <c r="P19" s="67">
        <f>(O19/P$87)</f>
        <v>4.4552582275206234</v>
      </c>
      <c r="Q19" s="68"/>
    </row>
    <row r="20" spans="1:17">
      <c r="A20" s="63"/>
      <c r="B20" s="64">
        <v>324.12</v>
      </c>
      <c r="C20" s="65" t="s">
        <v>20</v>
      </c>
      <c r="D20" s="66">
        <v>0</v>
      </c>
      <c r="E20" s="66">
        <v>76184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76184</v>
      </c>
      <c r="P20" s="67">
        <f>(O20/P$87)</f>
        <v>0.31789295356202507</v>
      </c>
      <c r="Q20" s="68"/>
    </row>
    <row r="21" spans="1:17">
      <c r="A21" s="63"/>
      <c r="B21" s="64">
        <v>324.31</v>
      </c>
      <c r="C21" s="65" t="s">
        <v>21</v>
      </c>
      <c r="D21" s="66">
        <v>0</v>
      </c>
      <c r="E21" s="66">
        <v>8618247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8618247</v>
      </c>
      <c r="P21" s="67">
        <f>(O21/P$87)</f>
        <v>35.961356628124832</v>
      </c>
      <c r="Q21" s="68"/>
    </row>
    <row r="22" spans="1:17">
      <c r="A22" s="63"/>
      <c r="B22" s="64">
        <v>324.32</v>
      </c>
      <c r="C22" s="65" t="s">
        <v>22</v>
      </c>
      <c r="D22" s="66">
        <v>0</v>
      </c>
      <c r="E22" s="66">
        <v>1518107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1518107</v>
      </c>
      <c r="P22" s="67">
        <f>(O22/P$87)</f>
        <v>6.3346046158404024</v>
      </c>
      <c r="Q22" s="68"/>
    </row>
    <row r="23" spans="1:17">
      <c r="A23" s="63"/>
      <c r="B23" s="64">
        <v>324.41000000000003</v>
      </c>
      <c r="C23" s="65" t="s">
        <v>172</v>
      </c>
      <c r="D23" s="66">
        <v>0</v>
      </c>
      <c r="E23" s="66">
        <v>1262711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1262711</v>
      </c>
      <c r="P23" s="67">
        <f>(O23/P$87)</f>
        <v>5.2689138045424011</v>
      </c>
      <c r="Q23" s="68"/>
    </row>
    <row r="24" spans="1:17">
      <c r="A24" s="63"/>
      <c r="B24" s="64">
        <v>324.42</v>
      </c>
      <c r="C24" s="65" t="s">
        <v>173</v>
      </c>
      <c r="D24" s="66">
        <v>0</v>
      </c>
      <c r="E24" s="66">
        <v>58042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58042</v>
      </c>
      <c r="P24" s="67">
        <f>(O24/P$87)</f>
        <v>0.24219183569577682</v>
      </c>
      <c r="Q24" s="68"/>
    </row>
    <row r="25" spans="1:17">
      <c r="A25" s="63"/>
      <c r="B25" s="64">
        <v>324.61</v>
      </c>
      <c r="C25" s="65" t="s">
        <v>23</v>
      </c>
      <c r="D25" s="66">
        <v>0</v>
      </c>
      <c r="E25" s="66">
        <v>0</v>
      </c>
      <c r="F25" s="66">
        <v>0</v>
      </c>
      <c r="G25" s="66">
        <v>3617486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3617486</v>
      </c>
      <c r="P25" s="67">
        <f>(O25/P$87)</f>
        <v>15.094682728778693</v>
      </c>
      <c r="Q25" s="68"/>
    </row>
    <row r="26" spans="1:17">
      <c r="A26" s="63"/>
      <c r="B26" s="64">
        <v>324.62</v>
      </c>
      <c r="C26" s="65" t="s">
        <v>24</v>
      </c>
      <c r="D26" s="66">
        <v>0</v>
      </c>
      <c r="E26" s="66">
        <v>0</v>
      </c>
      <c r="F26" s="66">
        <v>0</v>
      </c>
      <c r="G26" s="66">
        <v>58448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58448</v>
      </c>
      <c r="P26" s="67">
        <f>(O26/P$87)</f>
        <v>0.24388595177193692</v>
      </c>
      <c r="Q26" s="68"/>
    </row>
    <row r="27" spans="1:17">
      <c r="A27" s="63"/>
      <c r="B27" s="64">
        <v>325.10000000000002</v>
      </c>
      <c r="C27" s="65" t="s">
        <v>27</v>
      </c>
      <c r="D27" s="66">
        <v>0</v>
      </c>
      <c r="E27" s="66">
        <v>8522867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8522867</v>
      </c>
      <c r="P27" s="67">
        <f>(O27/P$87)</f>
        <v>35.563364531218056</v>
      </c>
      <c r="Q27" s="68"/>
    </row>
    <row r="28" spans="1:17">
      <c r="A28" s="63"/>
      <c r="B28" s="64">
        <v>325.2</v>
      </c>
      <c r="C28" s="65" t="s">
        <v>28</v>
      </c>
      <c r="D28" s="66">
        <v>0</v>
      </c>
      <c r="E28" s="66">
        <v>4488110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4488110</v>
      </c>
      <c r="P28" s="67">
        <f>(O28/P$87)</f>
        <v>18.727535228017175</v>
      </c>
      <c r="Q28" s="68"/>
    </row>
    <row r="29" spans="1:17" ht="15.75">
      <c r="A29" s="69" t="s">
        <v>198</v>
      </c>
      <c r="B29" s="70"/>
      <c r="C29" s="71"/>
      <c r="D29" s="72">
        <f>SUM(D30:D47)</f>
        <v>28159554</v>
      </c>
      <c r="E29" s="72">
        <f>SUM(E30:E47)</f>
        <v>9846516</v>
      </c>
      <c r="F29" s="72">
        <f>SUM(F30:F47)</f>
        <v>0</v>
      </c>
      <c r="G29" s="72">
        <f>SUM(G30:G47)</f>
        <v>4084688</v>
      </c>
      <c r="H29" s="72">
        <f>SUM(H30:H47)</f>
        <v>0</v>
      </c>
      <c r="I29" s="72">
        <f>SUM(I30:I47)</f>
        <v>3093427</v>
      </c>
      <c r="J29" s="72">
        <f>SUM(J30:J47)</f>
        <v>0</v>
      </c>
      <c r="K29" s="72">
        <f>SUM(K30:K47)</f>
        <v>0</v>
      </c>
      <c r="L29" s="72">
        <f>SUM(L30:L47)</f>
        <v>0</v>
      </c>
      <c r="M29" s="72">
        <f>SUM(M30:M47)</f>
        <v>0</v>
      </c>
      <c r="N29" s="72">
        <f>SUM(N30:N47)</f>
        <v>0</v>
      </c>
      <c r="O29" s="73">
        <f>SUM(D29:N29)</f>
        <v>45184185</v>
      </c>
      <c r="P29" s="74">
        <f>(O29/P$87)</f>
        <v>188.54003496722345</v>
      </c>
      <c r="Q29" s="75"/>
    </row>
    <row r="30" spans="1:17">
      <c r="A30" s="63"/>
      <c r="B30" s="64">
        <v>331.1</v>
      </c>
      <c r="C30" s="65" t="s">
        <v>174</v>
      </c>
      <c r="D30" s="66">
        <v>36204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36204</v>
      </c>
      <c r="P30" s="67">
        <f>(O30/P$87)</f>
        <v>0.15106841975689853</v>
      </c>
      <c r="Q30" s="68"/>
    </row>
    <row r="31" spans="1:17">
      <c r="A31" s="63"/>
      <c r="B31" s="64">
        <v>331.2</v>
      </c>
      <c r="C31" s="65" t="s">
        <v>29</v>
      </c>
      <c r="D31" s="66">
        <v>4871471</v>
      </c>
      <c r="E31" s="66">
        <v>729719</v>
      </c>
      <c r="F31" s="66">
        <v>0</v>
      </c>
      <c r="G31" s="66">
        <v>495100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6096290</v>
      </c>
      <c r="P31" s="67">
        <f>(O31/P$87)</f>
        <v>25.437987423483118</v>
      </c>
      <c r="Q31" s="68"/>
    </row>
    <row r="32" spans="1:17">
      <c r="A32" s="63"/>
      <c r="B32" s="64">
        <v>331.31</v>
      </c>
      <c r="C32" s="65" t="s">
        <v>175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337948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44" si="2">SUM(D32:N32)</f>
        <v>337948</v>
      </c>
      <c r="P32" s="67">
        <f>(O32/P$87)</f>
        <v>1.4101555165176318</v>
      </c>
      <c r="Q32" s="68"/>
    </row>
    <row r="33" spans="1:17">
      <c r="A33" s="63"/>
      <c r="B33" s="64">
        <v>331.5</v>
      </c>
      <c r="C33" s="65" t="s">
        <v>31</v>
      </c>
      <c r="D33" s="66">
        <v>881228</v>
      </c>
      <c r="E33" s="66">
        <v>42650</v>
      </c>
      <c r="F33" s="66">
        <v>0</v>
      </c>
      <c r="G33" s="66">
        <v>0</v>
      </c>
      <c r="H33" s="66">
        <v>0</v>
      </c>
      <c r="I33" s="66">
        <v>197701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1121579</v>
      </c>
      <c r="P33" s="67">
        <f>(O33/P$87)</f>
        <v>4.6800123511910972</v>
      </c>
      <c r="Q33" s="68"/>
    </row>
    <row r="34" spans="1:17">
      <c r="A34" s="63"/>
      <c r="B34" s="64">
        <v>331.69</v>
      </c>
      <c r="C34" s="65" t="s">
        <v>176</v>
      </c>
      <c r="D34" s="66">
        <v>0</v>
      </c>
      <c r="E34" s="66">
        <v>1649686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1649686</v>
      </c>
      <c r="P34" s="67">
        <f>(O34/P$87)</f>
        <v>6.8836442690056039</v>
      </c>
      <c r="Q34" s="68"/>
    </row>
    <row r="35" spans="1:17">
      <c r="A35" s="63"/>
      <c r="B35" s="64">
        <v>334.1</v>
      </c>
      <c r="C35" s="65" t="s">
        <v>177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8508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8508</v>
      </c>
      <c r="P35" s="67">
        <f>(O35/P$87)</f>
        <v>3.5501329004852852E-2</v>
      </c>
      <c r="Q35" s="68"/>
    </row>
    <row r="36" spans="1:17">
      <c r="A36" s="63"/>
      <c r="B36" s="64">
        <v>334.2</v>
      </c>
      <c r="C36" s="65" t="s">
        <v>199</v>
      </c>
      <c r="D36" s="66">
        <v>0</v>
      </c>
      <c r="E36" s="66">
        <v>0</v>
      </c>
      <c r="F36" s="66">
        <v>0</v>
      </c>
      <c r="G36" s="66">
        <v>39694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39694</v>
      </c>
      <c r="P36" s="67">
        <f>(O36/P$87)</f>
        <v>0.16563114169236354</v>
      </c>
      <c r="Q36" s="68"/>
    </row>
    <row r="37" spans="1:17">
      <c r="A37" s="63"/>
      <c r="B37" s="64">
        <v>334.31</v>
      </c>
      <c r="C37" s="65" t="s">
        <v>178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1711040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1711040</v>
      </c>
      <c r="P37" s="67">
        <f>(O37/P$87)</f>
        <v>7.13965608609114</v>
      </c>
      <c r="Q37" s="68"/>
    </row>
    <row r="38" spans="1:17">
      <c r="A38" s="63"/>
      <c r="B38" s="64">
        <v>334.49</v>
      </c>
      <c r="C38" s="65" t="s">
        <v>35</v>
      </c>
      <c r="D38" s="66">
        <v>0</v>
      </c>
      <c r="E38" s="66">
        <v>5338</v>
      </c>
      <c r="F38" s="66">
        <v>0</v>
      </c>
      <c r="G38" s="66">
        <v>1009890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1015228</v>
      </c>
      <c r="P38" s="67">
        <f>(O38/P$87)</f>
        <v>4.236241565930742</v>
      </c>
      <c r="Q38" s="68"/>
    </row>
    <row r="39" spans="1:17">
      <c r="A39" s="63"/>
      <c r="B39" s="64">
        <v>334.5</v>
      </c>
      <c r="C39" s="65" t="s">
        <v>36</v>
      </c>
      <c r="D39" s="66">
        <v>33425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33425</v>
      </c>
      <c r="P39" s="67">
        <f>(O39/P$87)</f>
        <v>0.13947248730456119</v>
      </c>
      <c r="Q39" s="68"/>
    </row>
    <row r="40" spans="1:17">
      <c r="A40" s="63"/>
      <c r="B40" s="64">
        <v>334.9</v>
      </c>
      <c r="C40" s="65" t="s">
        <v>98</v>
      </c>
      <c r="D40" s="66">
        <v>39439</v>
      </c>
      <c r="E40" s="66">
        <v>0</v>
      </c>
      <c r="F40" s="66">
        <v>0</v>
      </c>
      <c r="G40" s="66">
        <v>0</v>
      </c>
      <c r="H40" s="66">
        <v>0</v>
      </c>
      <c r="I40" s="66">
        <v>838230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877669</v>
      </c>
      <c r="P40" s="67">
        <f>(O40/P$87)</f>
        <v>3.6622491685895859</v>
      </c>
      <c r="Q40" s="68"/>
    </row>
    <row r="41" spans="1:17">
      <c r="A41" s="63"/>
      <c r="B41" s="64">
        <v>335.125</v>
      </c>
      <c r="C41" s="65" t="s">
        <v>200</v>
      </c>
      <c r="D41" s="66">
        <v>8251085</v>
      </c>
      <c r="E41" s="66">
        <v>2205587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10456672</v>
      </c>
      <c r="P41" s="67">
        <f>(O41/P$87)</f>
        <v>43.632552064860441</v>
      </c>
      <c r="Q41" s="68"/>
    </row>
    <row r="42" spans="1:17">
      <c r="A42" s="63"/>
      <c r="B42" s="64">
        <v>335.14</v>
      </c>
      <c r="C42" s="65" t="s">
        <v>133</v>
      </c>
      <c r="D42" s="66">
        <v>57783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57783</v>
      </c>
      <c r="P42" s="67">
        <f>(O42/P$87)</f>
        <v>0.24111110647477813</v>
      </c>
      <c r="Q42" s="68"/>
    </row>
    <row r="43" spans="1:17">
      <c r="A43" s="63"/>
      <c r="B43" s="64">
        <v>335.15</v>
      </c>
      <c r="C43" s="65" t="s">
        <v>134</v>
      </c>
      <c r="D43" s="66">
        <v>72618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72618</v>
      </c>
      <c r="P43" s="67">
        <f>(O43/P$87)</f>
        <v>0.30301310644974194</v>
      </c>
      <c r="Q43" s="68"/>
    </row>
    <row r="44" spans="1:17">
      <c r="A44" s="63"/>
      <c r="B44" s="64">
        <v>335.18</v>
      </c>
      <c r="C44" s="65" t="s">
        <v>201</v>
      </c>
      <c r="D44" s="66">
        <v>13151025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2"/>
        <v>13151025</v>
      </c>
      <c r="P44" s="67">
        <f>(O44/P$87)</f>
        <v>54.875278006117178</v>
      </c>
      <c r="Q44" s="68"/>
    </row>
    <row r="45" spans="1:17">
      <c r="A45" s="63"/>
      <c r="B45" s="64">
        <v>335.45</v>
      </c>
      <c r="C45" s="65" t="s">
        <v>202</v>
      </c>
      <c r="D45" s="66">
        <v>0</v>
      </c>
      <c r="E45" s="66">
        <v>104266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46" si="3">SUM(D45:N45)</f>
        <v>104266</v>
      </c>
      <c r="P45" s="67">
        <f>(O45/P$87)</f>
        <v>0.43507070639633139</v>
      </c>
      <c r="Q45" s="68"/>
    </row>
    <row r="46" spans="1:17">
      <c r="A46" s="63"/>
      <c r="B46" s="64">
        <v>335.62</v>
      </c>
      <c r="C46" s="65" t="s">
        <v>180</v>
      </c>
      <c r="D46" s="66">
        <v>0</v>
      </c>
      <c r="E46" s="66">
        <v>1396202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3"/>
        <v>1396202</v>
      </c>
      <c r="P46" s="67">
        <f>(O46/P$87)</f>
        <v>5.8259316595243957</v>
      </c>
      <c r="Q46" s="68"/>
    </row>
    <row r="47" spans="1:17">
      <c r="A47" s="63"/>
      <c r="B47" s="64">
        <v>338</v>
      </c>
      <c r="C47" s="65" t="s">
        <v>45</v>
      </c>
      <c r="D47" s="66">
        <v>765276</v>
      </c>
      <c r="E47" s="66">
        <v>3713068</v>
      </c>
      <c r="F47" s="66">
        <v>0</v>
      </c>
      <c r="G47" s="66">
        <v>2540004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7018348</v>
      </c>
      <c r="P47" s="67">
        <f>(O47/P$87)</f>
        <v>29.285458558832978</v>
      </c>
      <c r="Q47" s="68"/>
    </row>
    <row r="48" spans="1:17" ht="15.75">
      <c r="A48" s="69" t="s">
        <v>50</v>
      </c>
      <c r="B48" s="70"/>
      <c r="C48" s="71"/>
      <c r="D48" s="72">
        <f>SUM(D49:D62)</f>
        <v>6322211</v>
      </c>
      <c r="E48" s="72">
        <f>SUM(E49:E62)</f>
        <v>33977522</v>
      </c>
      <c r="F48" s="72">
        <f>SUM(F49:F62)</f>
        <v>0</v>
      </c>
      <c r="G48" s="72">
        <f>SUM(G49:G62)</f>
        <v>0</v>
      </c>
      <c r="H48" s="72">
        <f>SUM(H49:H62)</f>
        <v>0</v>
      </c>
      <c r="I48" s="72">
        <f>SUM(I49:I62)</f>
        <v>129470270</v>
      </c>
      <c r="J48" s="72">
        <f>SUM(J49:J62)</f>
        <v>28081903</v>
      </c>
      <c r="K48" s="72">
        <f>SUM(K49:K62)</f>
        <v>0</v>
      </c>
      <c r="L48" s="72">
        <f>SUM(L49:L62)</f>
        <v>0</v>
      </c>
      <c r="M48" s="72">
        <f>SUM(M49:M62)</f>
        <v>0</v>
      </c>
      <c r="N48" s="72">
        <f>SUM(N49:N62)</f>
        <v>0</v>
      </c>
      <c r="O48" s="72">
        <f>SUM(D48:N48)</f>
        <v>197851906</v>
      </c>
      <c r="P48" s="74">
        <f>(O48/P$87)</f>
        <v>825.57658781655141</v>
      </c>
      <c r="Q48" s="75"/>
    </row>
    <row r="49" spans="1:17">
      <c r="A49" s="63"/>
      <c r="B49" s="64">
        <v>341.2</v>
      </c>
      <c r="C49" s="65" t="s">
        <v>137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28081903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:O62" si="4">SUM(D49:N49)</f>
        <v>28081903</v>
      </c>
      <c r="P49" s="67">
        <f>(O49/P$87)</f>
        <v>117.17734808243586</v>
      </c>
      <c r="Q49" s="68"/>
    </row>
    <row r="50" spans="1:17">
      <c r="A50" s="63"/>
      <c r="B50" s="64">
        <v>341.3</v>
      </c>
      <c r="C50" s="65" t="s">
        <v>162</v>
      </c>
      <c r="D50" s="66">
        <v>1091634</v>
      </c>
      <c r="E50" s="66">
        <v>368648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1460282</v>
      </c>
      <c r="P50" s="67">
        <f>(O50/P$87)</f>
        <v>6.0933182559784358</v>
      </c>
      <c r="Q50" s="68"/>
    </row>
    <row r="51" spans="1:17">
      <c r="A51" s="63"/>
      <c r="B51" s="64">
        <v>341.9</v>
      </c>
      <c r="C51" s="65" t="s">
        <v>139</v>
      </c>
      <c r="D51" s="66">
        <v>2155037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2155037</v>
      </c>
      <c r="P51" s="67">
        <f>(O51/P$87)</f>
        <v>8.9923222325612446</v>
      </c>
      <c r="Q51" s="68"/>
    </row>
    <row r="52" spans="1:17">
      <c r="A52" s="63"/>
      <c r="B52" s="64">
        <v>342.1</v>
      </c>
      <c r="C52" s="65" t="s">
        <v>56</v>
      </c>
      <c r="D52" s="66">
        <v>675656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675656</v>
      </c>
      <c r="P52" s="67">
        <f>(O52/P$87)</f>
        <v>2.8193095851084693</v>
      </c>
      <c r="Q52" s="68"/>
    </row>
    <row r="53" spans="1:17">
      <c r="A53" s="63"/>
      <c r="B53" s="64">
        <v>343.4</v>
      </c>
      <c r="C53" s="65" t="s">
        <v>120</v>
      </c>
      <c r="D53" s="66">
        <v>0</v>
      </c>
      <c r="E53" s="66">
        <v>30243369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30243369</v>
      </c>
      <c r="P53" s="67">
        <f>(O53/P$87)</f>
        <v>126.19649660133609</v>
      </c>
      <c r="Q53" s="68"/>
    </row>
    <row r="54" spans="1:17">
      <c r="A54" s="63"/>
      <c r="B54" s="64">
        <v>343.6</v>
      </c>
      <c r="C54" s="65" t="s">
        <v>59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102330915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102330915</v>
      </c>
      <c r="P54" s="67">
        <f>(O54/P$87)</f>
        <v>426.99617780707939</v>
      </c>
      <c r="Q54" s="68"/>
    </row>
    <row r="55" spans="1:17">
      <c r="A55" s="63"/>
      <c r="B55" s="64">
        <v>343.7</v>
      </c>
      <c r="C55" s="65" t="s">
        <v>60</v>
      </c>
      <c r="D55" s="66">
        <v>0</v>
      </c>
      <c r="E55" s="66">
        <v>246686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246686</v>
      </c>
      <c r="P55" s="67">
        <f>(O55/P$87)</f>
        <v>1.0293465969547637</v>
      </c>
      <c r="Q55" s="68"/>
    </row>
    <row r="56" spans="1:17">
      <c r="A56" s="63"/>
      <c r="B56" s="64">
        <v>343.9</v>
      </c>
      <c r="C56" s="65" t="s">
        <v>61</v>
      </c>
      <c r="D56" s="66">
        <v>0</v>
      </c>
      <c r="E56" s="66">
        <v>176832</v>
      </c>
      <c r="F56" s="66">
        <v>0</v>
      </c>
      <c r="G56" s="66">
        <v>0</v>
      </c>
      <c r="H56" s="66">
        <v>0</v>
      </c>
      <c r="I56" s="66">
        <v>25176169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25353001</v>
      </c>
      <c r="P56" s="67">
        <f>(O56/P$87)</f>
        <v>105.79045953941741</v>
      </c>
      <c r="Q56" s="68"/>
    </row>
    <row r="57" spans="1:17">
      <c r="A57" s="63"/>
      <c r="B57" s="64">
        <v>344.9</v>
      </c>
      <c r="C57" s="65" t="s">
        <v>181</v>
      </c>
      <c r="D57" s="66">
        <v>0</v>
      </c>
      <c r="E57" s="66">
        <v>2941987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2941987</v>
      </c>
      <c r="P57" s="67">
        <f>(O57/P$87)</f>
        <v>12.276028257522334</v>
      </c>
      <c r="Q57" s="68"/>
    </row>
    <row r="58" spans="1:17">
      <c r="A58" s="63"/>
      <c r="B58" s="64">
        <v>346.4</v>
      </c>
      <c r="C58" s="65" t="s">
        <v>64</v>
      </c>
      <c r="D58" s="66">
        <v>12336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12336</v>
      </c>
      <c r="P58" s="67">
        <f>(O58/P$87)</f>
        <v>5.1474423437219648E-2</v>
      </c>
      <c r="Q58" s="68"/>
    </row>
    <row r="59" spans="1:17">
      <c r="A59" s="63"/>
      <c r="B59" s="64">
        <v>347.2</v>
      </c>
      <c r="C59" s="65" t="s">
        <v>65</v>
      </c>
      <c r="D59" s="66">
        <v>1409417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1409417</v>
      </c>
      <c r="P59" s="67">
        <f>(O59/P$87)</f>
        <v>5.8810738859934988</v>
      </c>
      <c r="Q59" s="68"/>
    </row>
    <row r="60" spans="1:17">
      <c r="A60" s="63"/>
      <c r="B60" s="64">
        <v>347.3</v>
      </c>
      <c r="C60" s="65" t="s">
        <v>182</v>
      </c>
      <c r="D60" s="66">
        <v>582474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582474</v>
      </c>
      <c r="P60" s="67">
        <f>(O60/P$87)</f>
        <v>2.4304890821312481</v>
      </c>
      <c r="Q60" s="68"/>
    </row>
    <row r="61" spans="1:17">
      <c r="A61" s="63"/>
      <c r="B61" s="64">
        <v>347.4</v>
      </c>
      <c r="C61" s="65" t="s">
        <v>100</v>
      </c>
      <c r="D61" s="66">
        <v>44817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44817</v>
      </c>
      <c r="P61" s="67">
        <f>(O61/P$87)</f>
        <v>0.18700788222972381</v>
      </c>
      <c r="Q61" s="68"/>
    </row>
    <row r="62" spans="1:17">
      <c r="A62" s="63"/>
      <c r="B62" s="64">
        <v>347.9</v>
      </c>
      <c r="C62" s="65" t="s">
        <v>102</v>
      </c>
      <c r="D62" s="66">
        <v>350840</v>
      </c>
      <c r="E62" s="66">
        <v>0</v>
      </c>
      <c r="F62" s="66">
        <v>0</v>
      </c>
      <c r="G62" s="66">
        <v>0</v>
      </c>
      <c r="H62" s="66">
        <v>0</v>
      </c>
      <c r="I62" s="66">
        <v>1963186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2314026</v>
      </c>
      <c r="P62" s="67">
        <f>(O62/P$87)</f>
        <v>9.6557355843657291</v>
      </c>
      <c r="Q62" s="68"/>
    </row>
    <row r="63" spans="1:17" ht="15.75">
      <c r="A63" s="69" t="s">
        <v>51</v>
      </c>
      <c r="B63" s="70"/>
      <c r="C63" s="71"/>
      <c r="D63" s="72">
        <f>SUM(D64:D68)</f>
        <v>1181121</v>
      </c>
      <c r="E63" s="72">
        <f>SUM(E64:E68)</f>
        <v>220738</v>
      </c>
      <c r="F63" s="72">
        <f>SUM(F64:F68)</f>
        <v>0</v>
      </c>
      <c r="G63" s="72">
        <f>SUM(G64:G68)</f>
        <v>0</v>
      </c>
      <c r="H63" s="72">
        <f>SUM(H64:H68)</f>
        <v>0</v>
      </c>
      <c r="I63" s="72">
        <f>SUM(I64:I68)</f>
        <v>0</v>
      </c>
      <c r="J63" s="72">
        <f>SUM(J64:J68)</f>
        <v>0</v>
      </c>
      <c r="K63" s="72">
        <f>SUM(K64:K68)</f>
        <v>0</v>
      </c>
      <c r="L63" s="72">
        <f>SUM(L64:L68)</f>
        <v>0</v>
      </c>
      <c r="M63" s="72">
        <f>SUM(M64:M68)</f>
        <v>0</v>
      </c>
      <c r="N63" s="72">
        <f>SUM(N64:N68)</f>
        <v>0</v>
      </c>
      <c r="O63" s="72">
        <f>SUM(D63:N63)</f>
        <v>1401859</v>
      </c>
      <c r="P63" s="74">
        <f>(O63/P$87)</f>
        <v>5.8495366216988733</v>
      </c>
      <c r="Q63" s="75"/>
    </row>
    <row r="64" spans="1:17">
      <c r="A64" s="76"/>
      <c r="B64" s="77">
        <v>351.1</v>
      </c>
      <c r="C64" s="78" t="s">
        <v>68</v>
      </c>
      <c r="D64" s="66">
        <v>158600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>SUM(D64:N64)</f>
        <v>158600</v>
      </c>
      <c r="P64" s="67">
        <f>(O64/P$87)</f>
        <v>0.66179017162313847</v>
      </c>
      <c r="Q64" s="68"/>
    </row>
    <row r="65" spans="1:17">
      <c r="A65" s="76"/>
      <c r="B65" s="77">
        <v>351.2</v>
      </c>
      <c r="C65" s="78" t="s">
        <v>104</v>
      </c>
      <c r="D65" s="66">
        <v>145362</v>
      </c>
      <c r="E65" s="66">
        <v>63745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ref="O65:O68" si="5">SUM(D65:N65)</f>
        <v>209107</v>
      </c>
      <c r="P65" s="67">
        <f>(O65/P$87)</f>
        <v>0.87254071511727371</v>
      </c>
      <c r="Q65" s="68"/>
    </row>
    <row r="66" spans="1:17">
      <c r="A66" s="76"/>
      <c r="B66" s="77">
        <v>351.3</v>
      </c>
      <c r="C66" s="78" t="s">
        <v>122</v>
      </c>
      <c r="D66" s="66">
        <v>60933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5"/>
        <v>60933</v>
      </c>
      <c r="P66" s="67">
        <f>(O66/P$87)</f>
        <v>0.25425511051395144</v>
      </c>
      <c r="Q66" s="68"/>
    </row>
    <row r="67" spans="1:17">
      <c r="A67" s="76"/>
      <c r="B67" s="77">
        <v>354</v>
      </c>
      <c r="C67" s="78" t="s">
        <v>69</v>
      </c>
      <c r="D67" s="66">
        <v>801938</v>
      </c>
      <c r="E67" s="66">
        <v>156993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5"/>
        <v>958931</v>
      </c>
      <c r="P67" s="67">
        <f>(O67/P$87)</f>
        <v>4.0013310912026974</v>
      </c>
      <c r="Q67" s="68"/>
    </row>
    <row r="68" spans="1:17">
      <c r="A68" s="76"/>
      <c r="B68" s="77">
        <v>359</v>
      </c>
      <c r="C68" s="78" t="s">
        <v>105</v>
      </c>
      <c r="D68" s="66">
        <v>14288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5"/>
        <v>14288</v>
      </c>
      <c r="P68" s="67">
        <f>(O68/P$87)</f>
        <v>5.9619533241812121E-2</v>
      </c>
      <c r="Q68" s="68"/>
    </row>
    <row r="69" spans="1:17" ht="15.75">
      <c r="A69" s="69" t="s">
        <v>3</v>
      </c>
      <c r="B69" s="70"/>
      <c r="C69" s="71"/>
      <c r="D69" s="72">
        <f>SUM(D70:D79)</f>
        <v>4524244</v>
      </c>
      <c r="E69" s="72">
        <f>SUM(E70:E79)</f>
        <v>16636520</v>
      </c>
      <c r="F69" s="72">
        <f>SUM(F70:F79)</f>
        <v>393659</v>
      </c>
      <c r="G69" s="72">
        <f>SUM(G70:G79)</f>
        <v>3963876</v>
      </c>
      <c r="H69" s="72">
        <f>SUM(H70:H79)</f>
        <v>0</v>
      </c>
      <c r="I69" s="72">
        <f>SUM(I70:I79)</f>
        <v>9354869</v>
      </c>
      <c r="J69" s="72">
        <f>SUM(J70:J79)</f>
        <v>293190</v>
      </c>
      <c r="K69" s="72">
        <f>SUM(K70:K79)</f>
        <v>30689003</v>
      </c>
      <c r="L69" s="72">
        <f>SUM(L70:L79)</f>
        <v>0</v>
      </c>
      <c r="M69" s="72">
        <f>SUM(M70:M79)</f>
        <v>0</v>
      </c>
      <c r="N69" s="72">
        <f>SUM(N70:N79)</f>
        <v>0</v>
      </c>
      <c r="O69" s="72">
        <f>SUM(D69:N69)</f>
        <v>65855361</v>
      </c>
      <c r="P69" s="74">
        <f>(O69/P$87)</f>
        <v>274.79464475721147</v>
      </c>
      <c r="Q69" s="75"/>
    </row>
    <row r="70" spans="1:17">
      <c r="A70" s="63"/>
      <c r="B70" s="64">
        <v>361.1</v>
      </c>
      <c r="C70" s="65" t="s">
        <v>70</v>
      </c>
      <c r="D70" s="66">
        <v>1859002</v>
      </c>
      <c r="E70" s="66">
        <v>4037524</v>
      </c>
      <c r="F70" s="66">
        <v>362550</v>
      </c>
      <c r="G70" s="66">
        <v>3723647</v>
      </c>
      <c r="H70" s="66">
        <v>0</v>
      </c>
      <c r="I70" s="66">
        <v>6697681</v>
      </c>
      <c r="J70" s="66">
        <v>195651</v>
      </c>
      <c r="K70" s="66">
        <v>3118088</v>
      </c>
      <c r="L70" s="66">
        <v>0</v>
      </c>
      <c r="M70" s="66">
        <v>0</v>
      </c>
      <c r="N70" s="66">
        <v>0</v>
      </c>
      <c r="O70" s="66">
        <f>SUM(D70:N70)</f>
        <v>19994143</v>
      </c>
      <c r="P70" s="67">
        <f>(O70/P$87)</f>
        <v>83.429554397399571</v>
      </c>
      <c r="Q70" s="68"/>
    </row>
    <row r="71" spans="1:17">
      <c r="A71" s="63"/>
      <c r="B71" s="64">
        <v>361.3</v>
      </c>
      <c r="C71" s="65" t="s">
        <v>71</v>
      </c>
      <c r="D71" s="66">
        <v>143111</v>
      </c>
      <c r="E71" s="66">
        <v>384364</v>
      </c>
      <c r="F71" s="66">
        <v>31109</v>
      </c>
      <c r="G71" s="66">
        <v>217269</v>
      </c>
      <c r="H71" s="66">
        <v>0</v>
      </c>
      <c r="I71" s="66">
        <v>1359896</v>
      </c>
      <c r="J71" s="66">
        <v>21402</v>
      </c>
      <c r="K71" s="66">
        <v>15515117</v>
      </c>
      <c r="L71" s="66">
        <v>0</v>
      </c>
      <c r="M71" s="66">
        <v>0</v>
      </c>
      <c r="N71" s="66">
        <v>0</v>
      </c>
      <c r="O71" s="66">
        <f t="shared" ref="O71:O84" si="6">SUM(D71:N71)</f>
        <v>17672268</v>
      </c>
      <c r="P71" s="67">
        <f>(O71/P$87)</f>
        <v>73.741067293127983</v>
      </c>
      <c r="Q71" s="68"/>
    </row>
    <row r="72" spans="1:17">
      <c r="A72" s="63"/>
      <c r="B72" s="64">
        <v>362</v>
      </c>
      <c r="C72" s="65" t="s">
        <v>72</v>
      </c>
      <c r="D72" s="66">
        <v>470271</v>
      </c>
      <c r="E72" s="66">
        <v>9649</v>
      </c>
      <c r="F72" s="66">
        <v>0</v>
      </c>
      <c r="G72" s="66">
        <v>0</v>
      </c>
      <c r="H72" s="66">
        <v>0</v>
      </c>
      <c r="I72" s="66">
        <v>647023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1126943</v>
      </c>
      <c r="P72" s="67">
        <f>(O72/P$87)</f>
        <v>4.7023947123549465</v>
      </c>
      <c r="Q72" s="68"/>
    </row>
    <row r="73" spans="1:17">
      <c r="A73" s="63"/>
      <c r="B73" s="64">
        <v>364</v>
      </c>
      <c r="C73" s="65" t="s">
        <v>140</v>
      </c>
      <c r="D73" s="66">
        <v>131000</v>
      </c>
      <c r="E73" s="66">
        <v>10401648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10532648</v>
      </c>
      <c r="P73" s="67">
        <f>(O73/P$87)</f>
        <v>43.949577096885918</v>
      </c>
      <c r="Q73" s="68"/>
    </row>
    <row r="74" spans="1:17">
      <c r="A74" s="63"/>
      <c r="B74" s="64">
        <v>365</v>
      </c>
      <c r="C74" s="65" t="s">
        <v>141</v>
      </c>
      <c r="D74" s="66">
        <v>86632</v>
      </c>
      <c r="E74" s="66">
        <v>0</v>
      </c>
      <c r="F74" s="66">
        <v>0</v>
      </c>
      <c r="G74" s="66">
        <v>0</v>
      </c>
      <c r="H74" s="66">
        <v>0</v>
      </c>
      <c r="I74" s="66">
        <v>194529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281161</v>
      </c>
      <c r="P74" s="67">
        <f>(O74/P$87)</f>
        <v>1.1732004189390495</v>
      </c>
      <c r="Q74" s="68"/>
    </row>
    <row r="75" spans="1:17">
      <c r="A75" s="63"/>
      <c r="B75" s="64">
        <v>366</v>
      </c>
      <c r="C75" s="65" t="s">
        <v>75</v>
      </c>
      <c r="D75" s="66">
        <v>106519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75000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181519</v>
      </c>
      <c r="P75" s="67">
        <f>(O75/P$87)</f>
        <v>0.75742427593228545</v>
      </c>
      <c r="Q75" s="68"/>
    </row>
    <row r="76" spans="1:17">
      <c r="A76" s="63"/>
      <c r="B76" s="64">
        <v>367</v>
      </c>
      <c r="C76" s="65" t="s">
        <v>76</v>
      </c>
      <c r="D76" s="66">
        <v>19355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19355</v>
      </c>
      <c r="P76" s="67">
        <f>(O76/P$87)</f>
        <v>8.0762602596253744E-2</v>
      </c>
      <c r="Q76" s="68"/>
    </row>
    <row r="77" spans="1:17">
      <c r="A77" s="63"/>
      <c r="B77" s="64">
        <v>368</v>
      </c>
      <c r="C77" s="65" t="s">
        <v>77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12055798</v>
      </c>
      <c r="L77" s="66">
        <v>0</v>
      </c>
      <c r="M77" s="66">
        <v>0</v>
      </c>
      <c r="N77" s="66">
        <v>0</v>
      </c>
      <c r="O77" s="66">
        <f t="shared" si="6"/>
        <v>12055798</v>
      </c>
      <c r="P77" s="67">
        <f>(O77/P$87)</f>
        <v>50.305224637288077</v>
      </c>
      <c r="Q77" s="68"/>
    </row>
    <row r="78" spans="1:17">
      <c r="A78" s="63"/>
      <c r="B78" s="64">
        <v>369.3</v>
      </c>
      <c r="C78" s="65" t="s">
        <v>78</v>
      </c>
      <c r="D78" s="66">
        <v>957512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>SUM(D78:N78)</f>
        <v>957512</v>
      </c>
      <c r="P78" s="67">
        <f>(O78/P$87)</f>
        <v>3.9954100303355267</v>
      </c>
      <c r="Q78" s="68"/>
    </row>
    <row r="79" spans="1:17">
      <c r="A79" s="63"/>
      <c r="B79" s="64">
        <v>369.9</v>
      </c>
      <c r="C79" s="65" t="s">
        <v>79</v>
      </c>
      <c r="D79" s="66">
        <v>750842</v>
      </c>
      <c r="E79" s="66">
        <v>1803335</v>
      </c>
      <c r="F79" s="66">
        <v>0</v>
      </c>
      <c r="G79" s="66">
        <v>22960</v>
      </c>
      <c r="H79" s="66">
        <v>0</v>
      </c>
      <c r="I79" s="66">
        <v>455740</v>
      </c>
      <c r="J79" s="66">
        <v>1137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3034014</v>
      </c>
      <c r="P79" s="67">
        <f>(O79/P$87)</f>
        <v>12.660029292351858</v>
      </c>
      <c r="Q79" s="68"/>
    </row>
    <row r="80" spans="1:17" ht="15.75">
      <c r="A80" s="69" t="s">
        <v>52</v>
      </c>
      <c r="B80" s="70"/>
      <c r="C80" s="71"/>
      <c r="D80" s="72">
        <f>SUM(D81:D84)</f>
        <v>16938581</v>
      </c>
      <c r="E80" s="72">
        <f>SUM(E81:E84)</f>
        <v>10707487</v>
      </c>
      <c r="F80" s="72">
        <f>SUM(F81:F84)</f>
        <v>44199537</v>
      </c>
      <c r="G80" s="72">
        <f>SUM(G81:G84)</f>
        <v>37617853</v>
      </c>
      <c r="H80" s="72">
        <f>SUM(H81:H84)</f>
        <v>0</v>
      </c>
      <c r="I80" s="72">
        <f>SUM(I81:I84)</f>
        <v>68831260</v>
      </c>
      <c r="J80" s="72">
        <f>SUM(J81:J84)</f>
        <v>0</v>
      </c>
      <c r="K80" s="72">
        <f>SUM(K81:K84)</f>
        <v>0</v>
      </c>
      <c r="L80" s="72">
        <f>SUM(L81:L84)</f>
        <v>0</v>
      </c>
      <c r="M80" s="72">
        <f>SUM(M81:M84)</f>
        <v>0</v>
      </c>
      <c r="N80" s="72">
        <f>SUM(N81:N84)</f>
        <v>0</v>
      </c>
      <c r="O80" s="72">
        <f t="shared" si="6"/>
        <v>178294718</v>
      </c>
      <c r="P80" s="74">
        <f>(O80/P$87)</f>
        <v>743.97031541436991</v>
      </c>
      <c r="Q80" s="68"/>
    </row>
    <row r="81" spans="1:120">
      <c r="A81" s="63"/>
      <c r="B81" s="64">
        <v>381</v>
      </c>
      <c r="C81" s="65" t="s">
        <v>80</v>
      </c>
      <c r="D81" s="66">
        <v>12501964</v>
      </c>
      <c r="E81" s="66">
        <v>10707487</v>
      </c>
      <c r="F81" s="66">
        <v>0</v>
      </c>
      <c r="G81" s="66">
        <v>37617853</v>
      </c>
      <c r="H81" s="66">
        <v>0</v>
      </c>
      <c r="I81" s="66">
        <v>3825326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6"/>
        <v>64652630</v>
      </c>
      <c r="P81" s="67">
        <f>(O81/P$87)</f>
        <v>269.77600948037372</v>
      </c>
      <c r="Q81" s="68"/>
    </row>
    <row r="82" spans="1:120">
      <c r="A82" s="63"/>
      <c r="B82" s="64">
        <v>384</v>
      </c>
      <c r="C82" s="65" t="s">
        <v>81</v>
      </c>
      <c r="D82" s="66">
        <v>4436617</v>
      </c>
      <c r="E82" s="66">
        <v>0</v>
      </c>
      <c r="F82" s="66">
        <v>44199537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f t="shared" si="6"/>
        <v>48636154</v>
      </c>
      <c r="P82" s="67">
        <f>(O82/P$87)</f>
        <v>202.94406496058886</v>
      </c>
      <c r="Q82" s="68"/>
    </row>
    <row r="83" spans="1:120">
      <c r="A83" s="63"/>
      <c r="B83" s="64">
        <v>389.8</v>
      </c>
      <c r="C83" s="65" t="s">
        <v>204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40106642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6"/>
        <v>40106642</v>
      </c>
      <c r="P83" s="67">
        <f>(O83/P$87)</f>
        <v>167.35297283989769</v>
      </c>
      <c r="Q83" s="68"/>
    </row>
    <row r="84" spans="1:120" ht="15.75" thickBot="1">
      <c r="A84" s="63"/>
      <c r="B84" s="64">
        <v>389.9</v>
      </c>
      <c r="C84" s="65" t="s">
        <v>84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24899292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f t="shared" si="6"/>
        <v>24899292</v>
      </c>
      <c r="P84" s="67">
        <f>(O84/P$87)</f>
        <v>103.8972681335097</v>
      </c>
      <c r="Q84" s="68"/>
    </row>
    <row r="85" spans="1:120" ht="16.5" thickBot="1">
      <c r="A85" s="79" t="s">
        <v>66</v>
      </c>
      <c r="B85" s="80"/>
      <c r="C85" s="81"/>
      <c r="D85" s="82">
        <f>SUM(D5,D12,D29,D48,D63,D69,D80)</f>
        <v>170454864</v>
      </c>
      <c r="E85" s="82">
        <f>SUM(E5,E12,E29,E48,E63,E69,E80)</f>
        <v>124213247</v>
      </c>
      <c r="F85" s="82">
        <f>SUM(F5,F12,F29,F48,F63,F69,F80)</f>
        <v>53543867</v>
      </c>
      <c r="G85" s="82">
        <f>SUM(G5,G12,G29,G48,G63,G69,G80)</f>
        <v>67410852</v>
      </c>
      <c r="H85" s="82">
        <f>SUM(H5,H12,H29,H48,H63,H69,H80)</f>
        <v>0</v>
      </c>
      <c r="I85" s="82">
        <f>SUM(I5,I12,I29,I48,I63,I69,I80)</f>
        <v>210749826</v>
      </c>
      <c r="J85" s="82">
        <f>SUM(J5,J12,J29,J48,J63,J69,J80)</f>
        <v>28375093</v>
      </c>
      <c r="K85" s="82">
        <f>SUM(K5,K12,K29,K48,K63,K69,K80)</f>
        <v>30689003</v>
      </c>
      <c r="L85" s="82">
        <f>SUM(L5,L12,L29,L48,L63,L69,L80)</f>
        <v>0</v>
      </c>
      <c r="M85" s="82">
        <f>SUM(M5,M12,M29,M48,M63,M69,M80)</f>
        <v>0</v>
      </c>
      <c r="N85" s="82">
        <f>SUM(N5,N12,N29,N48,N63,N69,N80)</f>
        <v>0</v>
      </c>
      <c r="O85" s="82">
        <f>SUM(D85:N85)</f>
        <v>685436752</v>
      </c>
      <c r="P85" s="83">
        <f>(O85/P$87)</f>
        <v>2860.1217259955019</v>
      </c>
      <c r="Q85" s="61"/>
      <c r="R85" s="84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</row>
    <row r="86" spans="1:120">
      <c r="A86" s="85"/>
      <c r="B86" s="86"/>
      <c r="C86" s="86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8"/>
    </row>
    <row r="87" spans="1:120">
      <c r="A87" s="89"/>
      <c r="B87" s="90"/>
      <c r="C87" s="90"/>
      <c r="D87" s="91"/>
      <c r="E87" s="91"/>
      <c r="F87" s="91"/>
      <c r="G87" s="91"/>
      <c r="H87" s="91"/>
      <c r="I87" s="91"/>
      <c r="J87" s="91"/>
      <c r="K87" s="91"/>
      <c r="L87" s="91"/>
      <c r="M87" s="94" t="s">
        <v>211</v>
      </c>
      <c r="N87" s="94"/>
      <c r="O87" s="94"/>
      <c r="P87" s="92">
        <v>239653</v>
      </c>
    </row>
    <row r="88" spans="1:120">
      <c r="A88" s="95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7"/>
    </row>
    <row r="89" spans="1:120" ht="15.75" customHeight="1" thickBot="1">
      <c r="A89" s="98" t="s">
        <v>108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100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40470456</v>
      </c>
      <c r="E5" s="27">
        <f t="shared" si="0"/>
        <v>7138933</v>
      </c>
      <c r="F5" s="27">
        <f t="shared" si="0"/>
        <v>7550628</v>
      </c>
      <c r="G5" s="27">
        <f t="shared" si="0"/>
        <v>8975207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1026902</v>
      </c>
      <c r="L5" s="27">
        <f t="shared" si="0"/>
        <v>0</v>
      </c>
      <c r="M5" s="27">
        <f t="shared" si="0"/>
        <v>0</v>
      </c>
      <c r="N5" s="28">
        <f t="shared" ref="N5:N10" si="1">SUM(D5:M5)</f>
        <v>65162126</v>
      </c>
      <c r="O5" s="33">
        <f t="shared" ref="O5:O36" si="2">(N5/O$79)</f>
        <v>383.55932143529856</v>
      </c>
      <c r="P5" s="6"/>
    </row>
    <row r="6" spans="1:133">
      <c r="A6" s="12"/>
      <c r="B6" s="25">
        <v>311</v>
      </c>
      <c r="C6" s="20" t="s">
        <v>2</v>
      </c>
      <c r="D6" s="46">
        <v>40470456</v>
      </c>
      <c r="E6" s="46">
        <v>2222782</v>
      </c>
      <c r="F6" s="46">
        <v>7550628</v>
      </c>
      <c r="G6" s="46">
        <v>3432148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53676014</v>
      </c>
      <c r="O6" s="47">
        <f t="shared" si="2"/>
        <v>315.94941373139949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4916151</v>
      </c>
      <c r="F7" s="46">
        <v>0</v>
      </c>
      <c r="G7" s="46">
        <v>5543059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10459210</v>
      </c>
      <c r="O7" s="47">
        <f t="shared" si="2"/>
        <v>61.565325390845736</v>
      </c>
      <c r="P7" s="9"/>
    </row>
    <row r="8" spans="1:133">
      <c r="A8" s="12"/>
      <c r="B8" s="25">
        <v>312.52</v>
      </c>
      <c r="C8" s="20" t="s">
        <v>129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1026902</v>
      </c>
      <c r="L8" s="46">
        <v>0</v>
      </c>
      <c r="M8" s="46">
        <v>0</v>
      </c>
      <c r="N8" s="46">
        <f t="shared" si="1"/>
        <v>1026902</v>
      </c>
      <c r="O8" s="47">
        <f t="shared" si="2"/>
        <v>6.0445823130533061</v>
      </c>
      <c r="P8" s="9"/>
    </row>
    <row r="9" spans="1:133" ht="15.75">
      <c r="A9" s="29" t="s">
        <v>14</v>
      </c>
      <c r="B9" s="30"/>
      <c r="C9" s="31"/>
      <c r="D9" s="32">
        <f t="shared" ref="D9:M9" si="3">SUM(D10:D23)</f>
        <v>9843338</v>
      </c>
      <c r="E9" s="32">
        <f t="shared" si="3"/>
        <v>36114510</v>
      </c>
      <c r="F9" s="32">
        <f t="shared" si="3"/>
        <v>0</v>
      </c>
      <c r="G9" s="32">
        <f t="shared" si="3"/>
        <v>1245664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47203512</v>
      </c>
      <c r="O9" s="45">
        <f t="shared" si="2"/>
        <v>277.85077227349785</v>
      </c>
      <c r="P9" s="10"/>
    </row>
    <row r="10" spans="1:133">
      <c r="A10" s="12"/>
      <c r="B10" s="25">
        <v>322</v>
      </c>
      <c r="C10" s="20" t="s">
        <v>0</v>
      </c>
      <c r="D10" s="46">
        <v>0</v>
      </c>
      <c r="E10" s="46">
        <v>3804394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3804394</v>
      </c>
      <c r="O10" s="47">
        <f t="shared" si="2"/>
        <v>22.393541627425126</v>
      </c>
      <c r="P10" s="9"/>
    </row>
    <row r="11" spans="1:133">
      <c r="A11" s="12"/>
      <c r="B11" s="25">
        <v>323.10000000000002</v>
      </c>
      <c r="C11" s="20" t="s">
        <v>15</v>
      </c>
      <c r="D11" s="46">
        <v>8534011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22" si="4">SUM(D11:M11)</f>
        <v>8534011</v>
      </c>
      <c r="O11" s="47">
        <f t="shared" si="2"/>
        <v>50.233159493313245</v>
      </c>
      <c r="P11" s="9"/>
    </row>
    <row r="12" spans="1:133">
      <c r="A12" s="12"/>
      <c r="B12" s="25">
        <v>323.3</v>
      </c>
      <c r="C12" s="20" t="s">
        <v>16</v>
      </c>
      <c r="D12" s="46">
        <v>300000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300000</v>
      </c>
      <c r="O12" s="47">
        <f t="shared" si="2"/>
        <v>1.7658692785835375</v>
      </c>
      <c r="P12" s="9"/>
    </row>
    <row r="13" spans="1:133">
      <c r="A13" s="12"/>
      <c r="B13" s="25">
        <v>323.39999999999998</v>
      </c>
      <c r="C13" s="20" t="s">
        <v>17</v>
      </c>
      <c r="D13" s="46">
        <v>161908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161908</v>
      </c>
      <c r="O13" s="47">
        <f t="shared" si="2"/>
        <v>0.95302787718967785</v>
      </c>
      <c r="P13" s="9"/>
    </row>
    <row r="14" spans="1:133">
      <c r="A14" s="12"/>
      <c r="B14" s="25">
        <v>323.7</v>
      </c>
      <c r="C14" s="20" t="s">
        <v>18</v>
      </c>
      <c r="D14" s="46">
        <v>480396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480396</v>
      </c>
      <c r="O14" s="47">
        <f t="shared" si="2"/>
        <v>2.8277217931813903</v>
      </c>
      <c r="P14" s="9"/>
    </row>
    <row r="15" spans="1:133">
      <c r="A15" s="12"/>
      <c r="B15" s="25">
        <v>324.11</v>
      </c>
      <c r="C15" s="20" t="s">
        <v>19</v>
      </c>
      <c r="D15" s="46">
        <v>0</v>
      </c>
      <c r="E15" s="46">
        <v>134644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134644</v>
      </c>
      <c r="O15" s="47">
        <f t="shared" si="2"/>
        <v>0.79254567715200608</v>
      </c>
      <c r="P15" s="9"/>
    </row>
    <row r="16" spans="1:133">
      <c r="A16" s="12"/>
      <c r="B16" s="25">
        <v>324.12</v>
      </c>
      <c r="C16" s="20" t="s">
        <v>20</v>
      </c>
      <c r="D16" s="46">
        <v>0</v>
      </c>
      <c r="E16" s="46">
        <v>57878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57878</v>
      </c>
      <c r="O16" s="47">
        <f t="shared" si="2"/>
        <v>0.34068327368619328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0</v>
      </c>
      <c r="F17" s="46">
        <v>0</v>
      </c>
      <c r="G17" s="46">
        <v>1029685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1029685</v>
      </c>
      <c r="O17" s="47">
        <f t="shared" si="2"/>
        <v>6.0609636937276319</v>
      </c>
      <c r="P17" s="9"/>
    </row>
    <row r="18" spans="1:16">
      <c r="A18" s="12"/>
      <c r="B18" s="25">
        <v>324.61</v>
      </c>
      <c r="C18" s="20" t="s">
        <v>23</v>
      </c>
      <c r="D18" s="46">
        <v>0</v>
      </c>
      <c r="E18" s="46">
        <v>0</v>
      </c>
      <c r="F18" s="46">
        <v>0</v>
      </c>
      <c r="G18" s="46">
        <v>215979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215979</v>
      </c>
      <c r="O18" s="47">
        <f t="shared" si="2"/>
        <v>1.271302269730646</v>
      </c>
      <c r="P18" s="9"/>
    </row>
    <row r="19" spans="1:16">
      <c r="A19" s="12"/>
      <c r="B19" s="25">
        <v>324.70999999999998</v>
      </c>
      <c r="C19" s="20" t="s">
        <v>25</v>
      </c>
      <c r="D19" s="46">
        <v>110540</v>
      </c>
      <c r="E19" s="46">
        <v>2306051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2416591</v>
      </c>
      <c r="O19" s="47">
        <f t="shared" si="2"/>
        <v>14.224612686004898</v>
      </c>
      <c r="P19" s="9"/>
    </row>
    <row r="20" spans="1:16">
      <c r="A20" s="12"/>
      <c r="B20" s="25">
        <v>324.72000000000003</v>
      </c>
      <c r="C20" s="20" t="s">
        <v>26</v>
      </c>
      <c r="D20" s="46">
        <v>55285</v>
      </c>
      <c r="E20" s="46">
        <v>137994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193279</v>
      </c>
      <c r="O20" s="47">
        <f t="shared" si="2"/>
        <v>1.1376848276511584</v>
      </c>
      <c r="P20" s="9"/>
    </row>
    <row r="21" spans="1:16">
      <c r="A21" s="12"/>
      <c r="B21" s="25">
        <v>325.10000000000002</v>
      </c>
      <c r="C21" s="20" t="s">
        <v>27</v>
      </c>
      <c r="D21" s="46">
        <v>159797</v>
      </c>
      <c r="E21" s="46">
        <v>18497721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18657518</v>
      </c>
      <c r="O21" s="47">
        <f t="shared" si="2"/>
        <v>109.82245950273121</v>
      </c>
      <c r="P21" s="9"/>
    </row>
    <row r="22" spans="1:16">
      <c r="A22" s="12"/>
      <c r="B22" s="25">
        <v>325.2</v>
      </c>
      <c r="C22" s="20" t="s">
        <v>28</v>
      </c>
      <c r="D22" s="46">
        <v>0</v>
      </c>
      <c r="E22" s="46">
        <v>10987176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10987176</v>
      </c>
      <c r="O22" s="47">
        <f t="shared" si="2"/>
        <v>64.673055189301181</v>
      </c>
      <c r="P22" s="9"/>
    </row>
    <row r="23" spans="1:16">
      <c r="A23" s="12"/>
      <c r="B23" s="25">
        <v>367</v>
      </c>
      <c r="C23" s="20" t="s">
        <v>76</v>
      </c>
      <c r="D23" s="46">
        <v>41401</v>
      </c>
      <c r="E23" s="46">
        <v>188652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230053</v>
      </c>
      <c r="O23" s="47">
        <f t="shared" si="2"/>
        <v>1.3541450838199285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SUM(D25:D36)</f>
        <v>9808430</v>
      </c>
      <c r="E24" s="32">
        <f t="shared" si="5"/>
        <v>3314349</v>
      </c>
      <c r="F24" s="32">
        <f t="shared" si="5"/>
        <v>0</v>
      </c>
      <c r="G24" s="32">
        <f t="shared" si="5"/>
        <v>1490156</v>
      </c>
      <c r="H24" s="32">
        <f t="shared" si="5"/>
        <v>0</v>
      </c>
      <c r="I24" s="32">
        <f t="shared" si="5"/>
        <v>3708476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18321411</v>
      </c>
      <c r="O24" s="45">
        <f t="shared" si="2"/>
        <v>107.84405608400829</v>
      </c>
      <c r="P24" s="10"/>
    </row>
    <row r="25" spans="1:16">
      <c r="A25" s="12"/>
      <c r="B25" s="25">
        <v>331.2</v>
      </c>
      <c r="C25" s="20" t="s">
        <v>29</v>
      </c>
      <c r="D25" s="46">
        <v>302757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302757</v>
      </c>
      <c r="O25" s="47">
        <f t="shared" si="2"/>
        <v>1.7820976172537202</v>
      </c>
      <c r="P25" s="9"/>
    </row>
    <row r="26" spans="1:16">
      <c r="A26" s="12"/>
      <c r="B26" s="25">
        <v>331.5</v>
      </c>
      <c r="C26" s="20" t="s">
        <v>31</v>
      </c>
      <c r="D26" s="46">
        <v>0</v>
      </c>
      <c r="E26" s="46">
        <v>971620</v>
      </c>
      <c r="F26" s="46">
        <v>0</v>
      </c>
      <c r="G26" s="46">
        <v>0</v>
      </c>
      <c r="H26" s="46">
        <v>0</v>
      </c>
      <c r="I26" s="46">
        <v>3601254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4572874</v>
      </c>
      <c r="O26" s="47">
        <f t="shared" si="2"/>
        <v>26.916992371444717</v>
      </c>
      <c r="P26" s="9"/>
    </row>
    <row r="27" spans="1:16">
      <c r="A27" s="12"/>
      <c r="B27" s="25">
        <v>334.49</v>
      </c>
      <c r="C27" s="20" t="s">
        <v>35</v>
      </c>
      <c r="D27" s="46">
        <v>0</v>
      </c>
      <c r="E27" s="46">
        <v>0</v>
      </c>
      <c r="F27" s="46">
        <v>0</v>
      </c>
      <c r="G27" s="46">
        <v>9711</v>
      </c>
      <c r="H27" s="46">
        <v>0</v>
      </c>
      <c r="I27" s="46">
        <v>93822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103533</v>
      </c>
      <c r="O27" s="47">
        <f t="shared" si="2"/>
        <v>0.60941914673196462</v>
      </c>
      <c r="P27" s="9"/>
    </row>
    <row r="28" spans="1:16">
      <c r="A28" s="12"/>
      <c r="B28" s="25">
        <v>334.5</v>
      </c>
      <c r="C28" s="20" t="s">
        <v>36</v>
      </c>
      <c r="D28" s="46">
        <v>0</v>
      </c>
      <c r="E28" s="46">
        <v>327529</v>
      </c>
      <c r="F28" s="46">
        <v>0</v>
      </c>
      <c r="G28" s="46">
        <v>0</v>
      </c>
      <c r="H28" s="46">
        <v>0</v>
      </c>
      <c r="I28" s="46">
        <v>13400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340929</v>
      </c>
      <c r="O28" s="47">
        <f t="shared" si="2"/>
        <v>2.0067868242606894</v>
      </c>
      <c r="P28" s="9"/>
    </row>
    <row r="29" spans="1:16">
      <c r="A29" s="12"/>
      <c r="B29" s="25">
        <v>335.12</v>
      </c>
      <c r="C29" s="20" t="s">
        <v>132</v>
      </c>
      <c r="D29" s="46">
        <v>2863124</v>
      </c>
      <c r="E29" s="46">
        <v>1140685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4003809</v>
      </c>
      <c r="O29" s="47">
        <f t="shared" si="2"/>
        <v>23.567344368054247</v>
      </c>
      <c r="P29" s="9"/>
    </row>
    <row r="30" spans="1:16">
      <c r="A30" s="12"/>
      <c r="B30" s="25">
        <v>335.14</v>
      </c>
      <c r="C30" s="20" t="s">
        <v>133</v>
      </c>
      <c r="D30" s="46">
        <v>58373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58373</v>
      </c>
      <c r="O30" s="47">
        <f t="shared" si="2"/>
        <v>0.3435969579958561</v>
      </c>
      <c r="P30" s="9"/>
    </row>
    <row r="31" spans="1:16">
      <c r="A31" s="12"/>
      <c r="B31" s="25">
        <v>335.15</v>
      </c>
      <c r="C31" s="20" t="s">
        <v>134</v>
      </c>
      <c r="D31" s="46">
        <v>50847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50847</v>
      </c>
      <c r="O31" s="47">
        <f t="shared" si="2"/>
        <v>0.29929718402712374</v>
      </c>
      <c r="P31" s="9"/>
    </row>
    <row r="32" spans="1:16">
      <c r="A32" s="12"/>
      <c r="B32" s="25">
        <v>335.18</v>
      </c>
      <c r="C32" s="20" t="s">
        <v>135</v>
      </c>
      <c r="D32" s="46">
        <v>6039906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6039906</v>
      </c>
      <c r="O32" s="47">
        <f t="shared" si="2"/>
        <v>35.552281503107928</v>
      </c>
      <c r="P32" s="9"/>
    </row>
    <row r="33" spans="1:16">
      <c r="A33" s="12"/>
      <c r="B33" s="25">
        <v>335.49</v>
      </c>
      <c r="C33" s="20" t="s">
        <v>117</v>
      </c>
      <c r="D33" s="46">
        <v>0</v>
      </c>
      <c r="E33" s="46">
        <v>95014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95014</v>
      </c>
      <c r="O33" s="47">
        <f t="shared" si="2"/>
        <v>0.55927434545112076</v>
      </c>
      <c r="P33" s="9"/>
    </row>
    <row r="34" spans="1:16">
      <c r="A34" s="12"/>
      <c r="B34" s="25">
        <v>337.1</v>
      </c>
      <c r="C34" s="20" t="s">
        <v>118</v>
      </c>
      <c r="D34" s="46">
        <v>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90</v>
      </c>
      <c r="O34" s="47">
        <f t="shared" si="2"/>
        <v>5.2976078357506117E-4</v>
      </c>
      <c r="P34" s="9"/>
    </row>
    <row r="35" spans="1:16">
      <c r="A35" s="12"/>
      <c r="B35" s="25">
        <v>337.3</v>
      </c>
      <c r="C35" s="20" t="s">
        <v>43</v>
      </c>
      <c r="D35" s="46">
        <v>418786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418786</v>
      </c>
      <c r="O35" s="47">
        <f t="shared" si="2"/>
        <v>2.4650711056696175</v>
      </c>
      <c r="P35" s="9"/>
    </row>
    <row r="36" spans="1:16">
      <c r="A36" s="12"/>
      <c r="B36" s="25">
        <v>338</v>
      </c>
      <c r="C36" s="20" t="s">
        <v>45</v>
      </c>
      <c r="D36" s="46">
        <v>74547</v>
      </c>
      <c r="E36" s="46">
        <v>779501</v>
      </c>
      <c r="F36" s="46">
        <v>0</v>
      </c>
      <c r="G36" s="46">
        <v>1480445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2334493</v>
      </c>
      <c r="O36" s="47">
        <f t="shared" si="2"/>
        <v>13.741364899227726</v>
      </c>
      <c r="P36" s="9"/>
    </row>
    <row r="37" spans="1:16" ht="15.75">
      <c r="A37" s="29" t="s">
        <v>50</v>
      </c>
      <c r="B37" s="30"/>
      <c r="C37" s="31"/>
      <c r="D37" s="32">
        <f t="shared" ref="D37:M37" si="7">SUM(D38:D54)</f>
        <v>3333663</v>
      </c>
      <c r="E37" s="32">
        <f t="shared" si="7"/>
        <v>205841</v>
      </c>
      <c r="F37" s="32">
        <f t="shared" si="7"/>
        <v>0</v>
      </c>
      <c r="G37" s="32">
        <f t="shared" si="7"/>
        <v>176000</v>
      </c>
      <c r="H37" s="32">
        <f t="shared" si="7"/>
        <v>0</v>
      </c>
      <c r="I37" s="32">
        <f t="shared" si="7"/>
        <v>89267206</v>
      </c>
      <c r="J37" s="32">
        <f t="shared" si="7"/>
        <v>14565515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107548225</v>
      </c>
      <c r="O37" s="45">
        <f t="shared" ref="O37:O68" si="8">(N37/O$79)</f>
        <v>633.05368831229987</v>
      </c>
      <c r="P37" s="10"/>
    </row>
    <row r="38" spans="1:16">
      <c r="A38" s="12"/>
      <c r="B38" s="25">
        <v>341.2</v>
      </c>
      <c r="C38" s="20" t="s">
        <v>137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14565515</v>
      </c>
      <c r="K38" s="46">
        <v>0</v>
      </c>
      <c r="L38" s="46">
        <v>0</v>
      </c>
      <c r="M38" s="46">
        <v>0</v>
      </c>
      <c r="N38" s="46">
        <f t="shared" ref="N38:N54" si="9">SUM(D38:M38)</f>
        <v>14565515</v>
      </c>
      <c r="O38" s="47">
        <f t="shared" si="8"/>
        <v>85.735984884158981</v>
      </c>
      <c r="P38" s="9"/>
    </row>
    <row r="39" spans="1:16">
      <c r="A39" s="12"/>
      <c r="B39" s="25">
        <v>341.51</v>
      </c>
      <c r="C39" s="20" t="s">
        <v>138</v>
      </c>
      <c r="D39" s="46">
        <v>14419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14419</v>
      </c>
      <c r="O39" s="47">
        <f t="shared" si="8"/>
        <v>8.4873563759653423E-2</v>
      </c>
      <c r="P39" s="9"/>
    </row>
    <row r="40" spans="1:16">
      <c r="A40" s="12"/>
      <c r="B40" s="25">
        <v>341.9</v>
      </c>
      <c r="C40" s="20" t="s">
        <v>139</v>
      </c>
      <c r="D40" s="46">
        <v>612611</v>
      </c>
      <c r="E40" s="46">
        <v>107</v>
      </c>
      <c r="F40" s="46">
        <v>0</v>
      </c>
      <c r="G40" s="46">
        <v>0</v>
      </c>
      <c r="H40" s="46">
        <v>0</v>
      </c>
      <c r="I40" s="46">
        <v>537764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1150482</v>
      </c>
      <c r="O40" s="47">
        <f t="shared" si="8"/>
        <v>6.7720027312111508</v>
      </c>
      <c r="P40" s="9"/>
    </row>
    <row r="41" spans="1:16">
      <c r="A41" s="12"/>
      <c r="B41" s="25">
        <v>342.1</v>
      </c>
      <c r="C41" s="20" t="s">
        <v>56</v>
      </c>
      <c r="D41" s="46">
        <v>36474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36474</v>
      </c>
      <c r="O41" s="47">
        <f t="shared" si="8"/>
        <v>0.21469438689018647</v>
      </c>
      <c r="P41" s="9"/>
    </row>
    <row r="42" spans="1:16">
      <c r="A42" s="12"/>
      <c r="B42" s="25">
        <v>343.3</v>
      </c>
      <c r="C42" s="20" t="s">
        <v>99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29345300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29345300</v>
      </c>
      <c r="O42" s="47">
        <f t="shared" si="8"/>
        <v>172.73321246939159</v>
      </c>
      <c r="P42" s="9"/>
    </row>
    <row r="43" spans="1:16">
      <c r="A43" s="12"/>
      <c r="B43" s="25">
        <v>343.4</v>
      </c>
      <c r="C43" s="20" t="s">
        <v>120</v>
      </c>
      <c r="D43" s="46">
        <v>246442</v>
      </c>
      <c r="E43" s="46">
        <v>0</v>
      </c>
      <c r="F43" s="46">
        <v>0</v>
      </c>
      <c r="G43" s="46">
        <v>176000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422442</v>
      </c>
      <c r="O43" s="47">
        <f t="shared" si="8"/>
        <v>2.4865911659446223</v>
      </c>
      <c r="P43" s="9"/>
    </row>
    <row r="44" spans="1:16">
      <c r="A44" s="12"/>
      <c r="B44" s="25">
        <v>343.5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32813960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32813960</v>
      </c>
      <c r="O44" s="47">
        <f t="shared" si="8"/>
        <v>193.15054624223018</v>
      </c>
      <c r="P44" s="9"/>
    </row>
    <row r="45" spans="1:16">
      <c r="A45" s="12"/>
      <c r="B45" s="25">
        <v>343.6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4824227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4824227</v>
      </c>
      <c r="O45" s="47">
        <f t="shared" si="8"/>
        <v>28.396514174044075</v>
      </c>
      <c r="P45" s="9"/>
    </row>
    <row r="46" spans="1:16">
      <c r="A46" s="12"/>
      <c r="B46" s="25">
        <v>343.7</v>
      </c>
      <c r="C46" s="20" t="s">
        <v>60</v>
      </c>
      <c r="D46" s="46">
        <v>0</v>
      </c>
      <c r="E46" s="46">
        <v>36800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36800</v>
      </c>
      <c r="O46" s="47">
        <f t="shared" si="8"/>
        <v>0.21661329817291392</v>
      </c>
      <c r="P46" s="9"/>
    </row>
    <row r="47" spans="1:16">
      <c r="A47" s="12"/>
      <c r="B47" s="25">
        <v>343.9</v>
      </c>
      <c r="C47" s="20" t="s">
        <v>61</v>
      </c>
      <c r="D47" s="46">
        <v>0</v>
      </c>
      <c r="E47" s="46">
        <v>168934</v>
      </c>
      <c r="F47" s="46">
        <v>0</v>
      </c>
      <c r="G47" s="46">
        <v>0</v>
      </c>
      <c r="H47" s="46">
        <v>0</v>
      </c>
      <c r="I47" s="46">
        <v>20281050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20449984</v>
      </c>
      <c r="O47" s="47">
        <f t="shared" si="8"/>
        <v>120.37332831041627</v>
      </c>
      <c r="P47" s="9"/>
    </row>
    <row r="48" spans="1:16">
      <c r="A48" s="12"/>
      <c r="B48" s="25">
        <v>345.1</v>
      </c>
      <c r="C48" s="20" t="s">
        <v>121</v>
      </c>
      <c r="D48" s="46">
        <v>538172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538172</v>
      </c>
      <c r="O48" s="47">
        <f t="shared" si="8"/>
        <v>3.1678046713128651</v>
      </c>
      <c r="P48" s="9"/>
    </row>
    <row r="49" spans="1:16">
      <c r="A49" s="12"/>
      <c r="B49" s="25">
        <v>346.4</v>
      </c>
      <c r="C49" s="20" t="s">
        <v>64</v>
      </c>
      <c r="D49" s="46">
        <v>100829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100829</v>
      </c>
      <c r="O49" s="47">
        <f t="shared" si="8"/>
        <v>0.59350277830099829</v>
      </c>
      <c r="P49" s="9"/>
    </row>
    <row r="50" spans="1:16">
      <c r="A50" s="12"/>
      <c r="B50" s="25">
        <v>347.2</v>
      </c>
      <c r="C50" s="20" t="s">
        <v>65</v>
      </c>
      <c r="D50" s="46">
        <v>407344</v>
      </c>
      <c r="E50" s="46">
        <v>0</v>
      </c>
      <c r="F50" s="46">
        <v>0</v>
      </c>
      <c r="G50" s="46">
        <v>0</v>
      </c>
      <c r="H50" s="46">
        <v>0</v>
      </c>
      <c r="I50" s="46">
        <v>1464905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1872249</v>
      </c>
      <c r="O50" s="47">
        <f t="shared" si="8"/>
        <v>11.020489969862497</v>
      </c>
      <c r="P50" s="9"/>
    </row>
    <row r="51" spans="1:16">
      <c r="A51" s="12"/>
      <c r="B51" s="25">
        <v>347.4</v>
      </c>
      <c r="C51" s="20" t="s">
        <v>100</v>
      </c>
      <c r="D51" s="46">
        <v>43453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43453</v>
      </c>
      <c r="O51" s="47">
        <f t="shared" si="8"/>
        <v>0.25577439254096818</v>
      </c>
      <c r="P51" s="9"/>
    </row>
    <row r="52" spans="1:16">
      <c r="A52" s="12"/>
      <c r="B52" s="25">
        <v>347.5</v>
      </c>
      <c r="C52" s="20" t="s">
        <v>101</v>
      </c>
      <c r="D52" s="46">
        <v>1294080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1294080</v>
      </c>
      <c r="O52" s="47">
        <f t="shared" si="8"/>
        <v>7.6172537200979473</v>
      </c>
      <c r="P52" s="9"/>
    </row>
    <row r="53" spans="1:16">
      <c r="A53" s="12"/>
      <c r="B53" s="25">
        <v>347.9</v>
      </c>
      <c r="C53" s="20" t="s">
        <v>102</v>
      </c>
      <c r="D53" s="46">
        <v>38161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38161</v>
      </c>
      <c r="O53" s="47">
        <f t="shared" si="8"/>
        <v>0.22462445846675458</v>
      </c>
      <c r="P53" s="9"/>
    </row>
    <row r="54" spans="1:16">
      <c r="A54" s="12"/>
      <c r="B54" s="25">
        <v>349</v>
      </c>
      <c r="C54" s="20" t="s">
        <v>103</v>
      </c>
      <c r="D54" s="46">
        <v>1678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1678</v>
      </c>
      <c r="O54" s="47">
        <f t="shared" si="8"/>
        <v>9.8770954982105863E-3</v>
      </c>
      <c r="P54" s="9"/>
    </row>
    <row r="55" spans="1:16" ht="15.75">
      <c r="A55" s="29" t="s">
        <v>51</v>
      </c>
      <c r="B55" s="30"/>
      <c r="C55" s="31"/>
      <c r="D55" s="32">
        <f t="shared" ref="D55:M55" si="10">SUM(D56:D61)</f>
        <v>2072809</v>
      </c>
      <c r="E55" s="32">
        <f t="shared" si="10"/>
        <v>363302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3" si="11">SUM(D55:M55)</f>
        <v>2436111</v>
      </c>
      <c r="O55" s="45">
        <f t="shared" si="8"/>
        <v>14.3395119137314</v>
      </c>
      <c r="P55" s="10"/>
    </row>
    <row r="56" spans="1:16">
      <c r="A56" s="13"/>
      <c r="B56" s="39">
        <v>351.1</v>
      </c>
      <c r="C56" s="21" t="s">
        <v>68</v>
      </c>
      <c r="D56" s="46">
        <v>162886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162886</v>
      </c>
      <c r="O56" s="47">
        <f t="shared" si="8"/>
        <v>0.95878461103786028</v>
      </c>
      <c r="P56" s="9"/>
    </row>
    <row r="57" spans="1:16">
      <c r="A57" s="13"/>
      <c r="B57" s="39">
        <v>351.2</v>
      </c>
      <c r="C57" s="21" t="s">
        <v>104</v>
      </c>
      <c r="D57" s="46">
        <v>0</v>
      </c>
      <c r="E57" s="46">
        <v>103375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103375</v>
      </c>
      <c r="O57" s="47">
        <f t="shared" si="8"/>
        <v>0.60848912224524387</v>
      </c>
      <c r="P57" s="9"/>
    </row>
    <row r="58" spans="1:16">
      <c r="A58" s="13"/>
      <c r="B58" s="39">
        <v>351.3</v>
      </c>
      <c r="C58" s="21" t="s">
        <v>122</v>
      </c>
      <c r="D58" s="46">
        <v>66284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66284</v>
      </c>
      <c r="O58" s="47">
        <f t="shared" si="8"/>
        <v>0.39016293087210396</v>
      </c>
      <c r="P58" s="9"/>
    </row>
    <row r="59" spans="1:16">
      <c r="A59" s="13"/>
      <c r="B59" s="39">
        <v>351.6</v>
      </c>
      <c r="C59" s="21" t="s">
        <v>123</v>
      </c>
      <c r="D59" s="46">
        <v>1245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1245</v>
      </c>
      <c r="O59" s="47">
        <f t="shared" si="8"/>
        <v>7.3283575061216799E-3</v>
      </c>
      <c r="P59" s="9"/>
    </row>
    <row r="60" spans="1:16">
      <c r="A60" s="13"/>
      <c r="B60" s="39">
        <v>354</v>
      </c>
      <c r="C60" s="21" t="s">
        <v>69</v>
      </c>
      <c r="D60" s="46">
        <v>1827919</v>
      </c>
      <c r="E60" s="46">
        <v>259927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2087846</v>
      </c>
      <c r="O60" s="47">
        <f t="shared" si="8"/>
        <v>12.289543699378415</v>
      </c>
      <c r="P60" s="9"/>
    </row>
    <row r="61" spans="1:16">
      <c r="A61" s="13"/>
      <c r="B61" s="39">
        <v>359</v>
      </c>
      <c r="C61" s="21" t="s">
        <v>105</v>
      </c>
      <c r="D61" s="46">
        <v>14475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14475</v>
      </c>
      <c r="O61" s="47">
        <f t="shared" si="8"/>
        <v>8.5203192691655674E-2</v>
      </c>
      <c r="P61" s="9"/>
    </row>
    <row r="62" spans="1:16" ht="15.75">
      <c r="A62" s="29" t="s">
        <v>3</v>
      </c>
      <c r="B62" s="30"/>
      <c r="C62" s="31"/>
      <c r="D62" s="32">
        <f t="shared" ref="D62:M62" si="12">SUM(D63:D71)</f>
        <v>1321626</v>
      </c>
      <c r="E62" s="32">
        <f t="shared" si="12"/>
        <v>3382642</v>
      </c>
      <c r="F62" s="32">
        <f t="shared" si="12"/>
        <v>36008</v>
      </c>
      <c r="G62" s="32">
        <f t="shared" si="12"/>
        <v>707420</v>
      </c>
      <c r="H62" s="32">
        <f t="shared" si="12"/>
        <v>0</v>
      </c>
      <c r="I62" s="32">
        <f t="shared" si="12"/>
        <v>1976222</v>
      </c>
      <c r="J62" s="32">
        <f t="shared" si="12"/>
        <v>26828</v>
      </c>
      <c r="K62" s="32">
        <f t="shared" si="12"/>
        <v>25076941</v>
      </c>
      <c r="L62" s="32">
        <f t="shared" si="12"/>
        <v>0</v>
      </c>
      <c r="M62" s="32">
        <f t="shared" si="12"/>
        <v>0</v>
      </c>
      <c r="N62" s="32">
        <f t="shared" si="11"/>
        <v>32527687</v>
      </c>
      <c r="O62" s="45">
        <f t="shared" si="8"/>
        <v>191.4654772556037</v>
      </c>
      <c r="P62" s="10"/>
    </row>
    <row r="63" spans="1:16">
      <c r="A63" s="12"/>
      <c r="B63" s="25">
        <v>361.1</v>
      </c>
      <c r="C63" s="20" t="s">
        <v>70</v>
      </c>
      <c r="D63" s="46">
        <v>189900</v>
      </c>
      <c r="E63" s="46">
        <v>189365</v>
      </c>
      <c r="F63" s="46">
        <v>36008</v>
      </c>
      <c r="G63" s="46">
        <v>146300</v>
      </c>
      <c r="H63" s="46">
        <v>0</v>
      </c>
      <c r="I63" s="46">
        <v>1356260</v>
      </c>
      <c r="J63" s="46">
        <v>26828</v>
      </c>
      <c r="K63" s="46">
        <v>809906</v>
      </c>
      <c r="L63" s="46">
        <v>0</v>
      </c>
      <c r="M63" s="46">
        <v>0</v>
      </c>
      <c r="N63" s="46">
        <f t="shared" si="11"/>
        <v>2754567</v>
      </c>
      <c r="O63" s="47">
        <f t="shared" si="8"/>
        <v>16.214017470333395</v>
      </c>
      <c r="P63" s="9"/>
    </row>
    <row r="64" spans="1:16">
      <c r="A64" s="12"/>
      <c r="B64" s="25">
        <v>361.3</v>
      </c>
      <c r="C64" s="20" t="s">
        <v>71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9350371</v>
      </c>
      <c r="L64" s="46">
        <v>0</v>
      </c>
      <c r="M64" s="46">
        <v>0</v>
      </c>
      <c r="N64" s="46">
        <f t="shared" ref="N64:N71" si="13">SUM(D64:M64)</f>
        <v>9350371</v>
      </c>
      <c r="O64" s="47">
        <f t="shared" si="8"/>
        <v>55.038442974194766</v>
      </c>
      <c r="P64" s="9"/>
    </row>
    <row r="65" spans="1:119">
      <c r="A65" s="12"/>
      <c r="B65" s="25">
        <v>362</v>
      </c>
      <c r="C65" s="20" t="s">
        <v>72</v>
      </c>
      <c r="D65" s="46">
        <v>321201</v>
      </c>
      <c r="E65" s="46">
        <v>209948</v>
      </c>
      <c r="F65" s="46">
        <v>0</v>
      </c>
      <c r="G65" s="46">
        <v>0</v>
      </c>
      <c r="H65" s="46">
        <v>0</v>
      </c>
      <c r="I65" s="46">
        <v>350622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881771</v>
      </c>
      <c r="O65" s="47">
        <f t="shared" si="8"/>
        <v>5.1903077321529478</v>
      </c>
      <c r="P65" s="9"/>
    </row>
    <row r="66" spans="1:119">
      <c r="A66" s="12"/>
      <c r="B66" s="25">
        <v>364</v>
      </c>
      <c r="C66" s="20" t="s">
        <v>140</v>
      </c>
      <c r="D66" s="46">
        <v>0</v>
      </c>
      <c r="E66" s="46">
        <v>2711570</v>
      </c>
      <c r="F66" s="46">
        <v>0</v>
      </c>
      <c r="G66" s="46">
        <v>15000</v>
      </c>
      <c r="H66" s="46">
        <v>0</v>
      </c>
      <c r="I66" s="46">
        <v>122353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2848923</v>
      </c>
      <c r="O66" s="47">
        <f t="shared" si="8"/>
        <v>16.769418675833489</v>
      </c>
      <c r="P66" s="9"/>
    </row>
    <row r="67" spans="1:119">
      <c r="A67" s="12"/>
      <c r="B67" s="25">
        <v>365</v>
      </c>
      <c r="C67" s="20" t="s">
        <v>141</v>
      </c>
      <c r="D67" s="46">
        <v>387905</v>
      </c>
      <c r="E67" s="46">
        <v>6434</v>
      </c>
      <c r="F67" s="46">
        <v>0</v>
      </c>
      <c r="G67" s="46">
        <v>0</v>
      </c>
      <c r="H67" s="46">
        <v>0</v>
      </c>
      <c r="I67" s="46">
        <v>10675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405014</v>
      </c>
      <c r="O67" s="47">
        <f t="shared" si="8"/>
        <v>2.3840059333207759</v>
      </c>
      <c r="P67" s="9"/>
    </row>
    <row r="68" spans="1:119">
      <c r="A68" s="12"/>
      <c r="B68" s="25">
        <v>366</v>
      </c>
      <c r="C68" s="20" t="s">
        <v>75</v>
      </c>
      <c r="D68" s="46">
        <v>94185</v>
      </c>
      <c r="E68" s="46">
        <v>29373</v>
      </c>
      <c r="F68" s="46">
        <v>0</v>
      </c>
      <c r="G68" s="46">
        <v>12000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135558</v>
      </c>
      <c r="O68" s="47">
        <f t="shared" si="8"/>
        <v>0.79792569222075715</v>
      </c>
      <c r="P68" s="9"/>
    </row>
    <row r="69" spans="1:119">
      <c r="A69" s="12"/>
      <c r="B69" s="25">
        <v>368</v>
      </c>
      <c r="C69" s="20" t="s">
        <v>77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13708168</v>
      </c>
      <c r="L69" s="46">
        <v>0</v>
      </c>
      <c r="M69" s="46">
        <v>0</v>
      </c>
      <c r="N69" s="46">
        <f t="shared" si="13"/>
        <v>13708168</v>
      </c>
      <c r="O69" s="47">
        <f t="shared" ref="O69:O77" si="14">(N69/O$79)</f>
        <v>80.689442456206436</v>
      </c>
      <c r="P69" s="9"/>
    </row>
    <row r="70" spans="1:119">
      <c r="A70" s="12"/>
      <c r="B70" s="25">
        <v>369.3</v>
      </c>
      <c r="C70" s="20" t="s">
        <v>78</v>
      </c>
      <c r="D70" s="46">
        <v>80704</v>
      </c>
      <c r="E70" s="46">
        <v>88687</v>
      </c>
      <c r="F70" s="46">
        <v>0</v>
      </c>
      <c r="G70" s="46">
        <v>0</v>
      </c>
      <c r="H70" s="46">
        <v>0</v>
      </c>
      <c r="I70" s="46">
        <v>19351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188742</v>
      </c>
      <c r="O70" s="47">
        <f t="shared" si="14"/>
        <v>1.1109789979280467</v>
      </c>
      <c r="P70" s="9"/>
    </row>
    <row r="71" spans="1:119">
      <c r="A71" s="12"/>
      <c r="B71" s="25">
        <v>369.9</v>
      </c>
      <c r="C71" s="20" t="s">
        <v>79</v>
      </c>
      <c r="D71" s="46">
        <v>247731</v>
      </c>
      <c r="E71" s="46">
        <v>147265</v>
      </c>
      <c r="F71" s="46">
        <v>0</v>
      </c>
      <c r="G71" s="46">
        <v>534120</v>
      </c>
      <c r="H71" s="46">
        <v>0</v>
      </c>
      <c r="I71" s="46">
        <v>116961</v>
      </c>
      <c r="J71" s="46">
        <v>0</v>
      </c>
      <c r="K71" s="46">
        <v>1208496</v>
      </c>
      <c r="L71" s="46">
        <v>0</v>
      </c>
      <c r="M71" s="46">
        <v>0</v>
      </c>
      <c r="N71" s="46">
        <f t="shared" si="13"/>
        <v>2254573</v>
      </c>
      <c r="O71" s="47">
        <f t="shared" si="14"/>
        <v>13.270937323413072</v>
      </c>
      <c r="P71" s="9"/>
    </row>
    <row r="72" spans="1:119" ht="15.75">
      <c r="A72" s="29" t="s">
        <v>52</v>
      </c>
      <c r="B72" s="30"/>
      <c r="C72" s="31"/>
      <c r="D72" s="32">
        <f t="shared" ref="D72:M72" si="15">SUM(D73:D76)</f>
        <v>10000</v>
      </c>
      <c r="E72" s="32">
        <f t="shared" si="15"/>
        <v>48007177</v>
      </c>
      <c r="F72" s="32">
        <f t="shared" si="15"/>
        <v>45837591</v>
      </c>
      <c r="G72" s="32">
        <f t="shared" si="15"/>
        <v>37639343</v>
      </c>
      <c r="H72" s="32">
        <f t="shared" si="15"/>
        <v>0</v>
      </c>
      <c r="I72" s="32">
        <f t="shared" si="15"/>
        <v>5130199</v>
      </c>
      <c r="J72" s="32">
        <f t="shared" si="15"/>
        <v>2616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ref="N72:N77" si="16">SUM(D72:M72)</f>
        <v>136626926</v>
      </c>
      <c r="O72" s="45">
        <f t="shared" si="14"/>
        <v>804.21763750235448</v>
      </c>
      <c r="P72" s="9"/>
    </row>
    <row r="73" spans="1:119">
      <c r="A73" s="12"/>
      <c r="B73" s="25">
        <v>381</v>
      </c>
      <c r="C73" s="20" t="s">
        <v>80</v>
      </c>
      <c r="D73" s="46">
        <v>10000</v>
      </c>
      <c r="E73" s="46">
        <v>13423616</v>
      </c>
      <c r="F73" s="46">
        <v>0</v>
      </c>
      <c r="G73" s="46">
        <v>1358573</v>
      </c>
      <c r="H73" s="46">
        <v>0</v>
      </c>
      <c r="I73" s="46">
        <v>2160056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16952245</v>
      </c>
      <c r="O73" s="47">
        <f t="shared" si="14"/>
        <v>99.784828828404599</v>
      </c>
      <c r="P73" s="9"/>
    </row>
    <row r="74" spans="1:119">
      <c r="A74" s="12"/>
      <c r="B74" s="25">
        <v>384</v>
      </c>
      <c r="C74" s="20" t="s">
        <v>81</v>
      </c>
      <c r="D74" s="46">
        <v>0</v>
      </c>
      <c r="E74" s="46">
        <v>34583561</v>
      </c>
      <c r="F74" s="46">
        <v>45837591</v>
      </c>
      <c r="G74" s="46">
        <v>36280770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116701922</v>
      </c>
      <c r="O74" s="47">
        <f t="shared" si="14"/>
        <v>686.93446270484083</v>
      </c>
      <c r="P74" s="9"/>
    </row>
    <row r="75" spans="1:119">
      <c r="A75" s="12"/>
      <c r="B75" s="25">
        <v>389.4</v>
      </c>
      <c r="C75" s="20" t="s">
        <v>153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2616</v>
      </c>
      <c r="K75" s="46">
        <v>0</v>
      </c>
      <c r="L75" s="46">
        <v>0</v>
      </c>
      <c r="M75" s="46">
        <v>0</v>
      </c>
      <c r="N75" s="46">
        <f t="shared" si="16"/>
        <v>2616</v>
      </c>
      <c r="O75" s="47">
        <f t="shared" si="14"/>
        <v>1.5398380109248447E-2</v>
      </c>
      <c r="P75" s="9"/>
    </row>
    <row r="76" spans="1:119" ht="15.75" thickBot="1">
      <c r="A76" s="12"/>
      <c r="B76" s="25">
        <v>389.7</v>
      </c>
      <c r="C76" s="20" t="s">
        <v>142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2970143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2970143</v>
      </c>
      <c r="O76" s="47">
        <f t="shared" si="14"/>
        <v>17.48294758899981</v>
      </c>
      <c r="P76" s="9"/>
    </row>
    <row r="77" spans="1:119" ht="16.5" thickBot="1">
      <c r="A77" s="14" t="s">
        <v>66</v>
      </c>
      <c r="B77" s="23"/>
      <c r="C77" s="22"/>
      <c r="D77" s="15">
        <f t="shared" ref="D77:M77" si="17">SUM(D5,D9,D24,D37,D55,D62,D72)</f>
        <v>66860322</v>
      </c>
      <c r="E77" s="15">
        <f t="shared" si="17"/>
        <v>98526754</v>
      </c>
      <c r="F77" s="15">
        <f t="shared" si="17"/>
        <v>53424227</v>
      </c>
      <c r="G77" s="15">
        <f t="shared" si="17"/>
        <v>50233790</v>
      </c>
      <c r="H77" s="15">
        <f t="shared" si="17"/>
        <v>0</v>
      </c>
      <c r="I77" s="15">
        <f t="shared" si="17"/>
        <v>100082103</v>
      </c>
      <c r="J77" s="15">
        <f t="shared" si="17"/>
        <v>14594959</v>
      </c>
      <c r="K77" s="15">
        <f t="shared" si="17"/>
        <v>26103843</v>
      </c>
      <c r="L77" s="15">
        <f t="shared" si="17"/>
        <v>0</v>
      </c>
      <c r="M77" s="15">
        <f t="shared" si="17"/>
        <v>0</v>
      </c>
      <c r="N77" s="15">
        <f t="shared" si="16"/>
        <v>409825998</v>
      </c>
      <c r="O77" s="38">
        <f t="shared" si="14"/>
        <v>2412.3304647767941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154</v>
      </c>
      <c r="M79" s="118"/>
      <c r="N79" s="118"/>
      <c r="O79" s="43">
        <v>169888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108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39706165</v>
      </c>
      <c r="E5" s="27">
        <f t="shared" si="0"/>
        <v>6815609</v>
      </c>
      <c r="F5" s="27">
        <f t="shared" si="0"/>
        <v>7446407</v>
      </c>
      <c r="G5" s="27">
        <f t="shared" si="0"/>
        <v>8346928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972481</v>
      </c>
      <c r="L5" s="27">
        <f t="shared" si="0"/>
        <v>0</v>
      </c>
      <c r="M5" s="27">
        <f t="shared" si="0"/>
        <v>0</v>
      </c>
      <c r="N5" s="28">
        <f t="shared" ref="N5:N11" si="1">SUM(D5:M5)</f>
        <v>63287590</v>
      </c>
      <c r="O5" s="33">
        <f t="shared" ref="O5:O36" si="2">(N5/O$81)</f>
        <v>376.90478459211261</v>
      </c>
      <c r="P5" s="6"/>
    </row>
    <row r="6" spans="1:133">
      <c r="A6" s="12"/>
      <c r="B6" s="25">
        <v>311</v>
      </c>
      <c r="C6" s="20" t="s">
        <v>2</v>
      </c>
      <c r="D6" s="46">
        <v>39542423</v>
      </c>
      <c r="E6" s="46">
        <v>2187828</v>
      </c>
      <c r="F6" s="46">
        <v>7446407</v>
      </c>
      <c r="G6" s="46">
        <v>3377944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52554602</v>
      </c>
      <c r="O6" s="47">
        <f t="shared" si="2"/>
        <v>312.98523053467846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4627781</v>
      </c>
      <c r="F7" s="46">
        <v>0</v>
      </c>
      <c r="G7" s="46">
        <v>4968984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9596765</v>
      </c>
      <c r="O7" s="47">
        <f t="shared" si="2"/>
        <v>57.152858010648309</v>
      </c>
      <c r="P7" s="9"/>
    </row>
    <row r="8" spans="1:133">
      <c r="A8" s="12"/>
      <c r="B8" s="25">
        <v>312.52</v>
      </c>
      <c r="C8" s="20" t="s">
        <v>129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972481</v>
      </c>
      <c r="L8" s="46">
        <v>0</v>
      </c>
      <c r="M8" s="46">
        <v>0</v>
      </c>
      <c r="N8" s="46">
        <f t="shared" si="1"/>
        <v>972481</v>
      </c>
      <c r="O8" s="47">
        <f t="shared" si="2"/>
        <v>5.791542098931596</v>
      </c>
      <c r="P8" s="9"/>
    </row>
    <row r="9" spans="1:133">
      <c r="A9" s="12"/>
      <c r="B9" s="25">
        <v>314.39999999999998</v>
      </c>
      <c r="C9" s="20" t="s">
        <v>130</v>
      </c>
      <c r="D9" s="46">
        <v>163742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163742</v>
      </c>
      <c r="O9" s="47">
        <f t="shared" si="2"/>
        <v>0.97515394785425868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SUM(D11:D23)</f>
        <v>8766561</v>
      </c>
      <c r="E10" s="32">
        <f t="shared" si="3"/>
        <v>35585491</v>
      </c>
      <c r="F10" s="32">
        <f t="shared" si="3"/>
        <v>0</v>
      </c>
      <c r="G10" s="32">
        <f t="shared" si="3"/>
        <v>1223122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45575174</v>
      </c>
      <c r="O10" s="45">
        <f t="shared" si="2"/>
        <v>271.41973867575069</v>
      </c>
      <c r="P10" s="10"/>
    </row>
    <row r="11" spans="1:133">
      <c r="A11" s="12"/>
      <c r="B11" s="25">
        <v>322</v>
      </c>
      <c r="C11" s="20" t="s">
        <v>0</v>
      </c>
      <c r="D11" s="46">
        <v>0</v>
      </c>
      <c r="E11" s="46">
        <v>3244882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3244882</v>
      </c>
      <c r="O11" s="47">
        <f t="shared" si="2"/>
        <v>19.324666198172874</v>
      </c>
      <c r="P11" s="9"/>
    </row>
    <row r="12" spans="1:133">
      <c r="A12" s="12"/>
      <c r="B12" s="25">
        <v>323.10000000000002</v>
      </c>
      <c r="C12" s="20" t="s">
        <v>15</v>
      </c>
      <c r="D12" s="46">
        <v>7755163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1" si="4">SUM(D12:M12)</f>
        <v>7755163</v>
      </c>
      <c r="O12" s="47">
        <f t="shared" si="2"/>
        <v>46.185327012637423</v>
      </c>
      <c r="P12" s="9"/>
    </row>
    <row r="13" spans="1:133">
      <c r="A13" s="12"/>
      <c r="B13" s="25">
        <v>323.3</v>
      </c>
      <c r="C13" s="20" t="s">
        <v>16</v>
      </c>
      <c r="D13" s="46">
        <v>300000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300000</v>
      </c>
      <c r="O13" s="47">
        <f t="shared" si="2"/>
        <v>1.78662886954036</v>
      </c>
      <c r="P13" s="9"/>
    </row>
    <row r="14" spans="1:133">
      <c r="A14" s="12"/>
      <c r="B14" s="25">
        <v>323.7</v>
      </c>
      <c r="C14" s="20" t="s">
        <v>18</v>
      </c>
      <c r="D14" s="46">
        <v>480118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480118</v>
      </c>
      <c r="O14" s="47">
        <f t="shared" si="2"/>
        <v>2.8593089319532616</v>
      </c>
      <c r="P14" s="9"/>
    </row>
    <row r="15" spans="1:133">
      <c r="A15" s="12"/>
      <c r="B15" s="25">
        <v>324.11</v>
      </c>
      <c r="C15" s="20" t="s">
        <v>19</v>
      </c>
      <c r="D15" s="46">
        <v>1777</v>
      </c>
      <c r="E15" s="46">
        <v>81119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82896</v>
      </c>
      <c r="O15" s="47">
        <f t="shared" si="2"/>
        <v>0.49368128923139226</v>
      </c>
      <c r="P15" s="9"/>
    </row>
    <row r="16" spans="1:133">
      <c r="A16" s="12"/>
      <c r="B16" s="25">
        <v>324.12</v>
      </c>
      <c r="C16" s="20" t="s">
        <v>20</v>
      </c>
      <c r="D16" s="46">
        <v>628</v>
      </c>
      <c r="E16" s="46">
        <v>20706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21334</v>
      </c>
      <c r="O16" s="47">
        <f t="shared" si="2"/>
        <v>0.12705313434258014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0</v>
      </c>
      <c r="F17" s="46">
        <v>0</v>
      </c>
      <c r="G17" s="46">
        <v>1114627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1114627</v>
      </c>
      <c r="O17" s="47">
        <f t="shared" si="2"/>
        <v>6.6380825898972091</v>
      </c>
      <c r="P17" s="9"/>
    </row>
    <row r="18" spans="1:16">
      <c r="A18" s="12"/>
      <c r="B18" s="25">
        <v>324.61</v>
      </c>
      <c r="C18" s="20" t="s">
        <v>23</v>
      </c>
      <c r="D18" s="46">
        <v>0</v>
      </c>
      <c r="E18" s="46">
        <v>0</v>
      </c>
      <c r="F18" s="46">
        <v>0</v>
      </c>
      <c r="G18" s="46">
        <v>108495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108495</v>
      </c>
      <c r="O18" s="47">
        <f t="shared" si="2"/>
        <v>0.64613433066927117</v>
      </c>
      <c r="P18" s="9"/>
    </row>
    <row r="19" spans="1:16">
      <c r="A19" s="12"/>
      <c r="B19" s="25">
        <v>324.70999999999998</v>
      </c>
      <c r="C19" s="20" t="s">
        <v>25</v>
      </c>
      <c r="D19" s="46">
        <v>101078</v>
      </c>
      <c r="E19" s="46">
        <v>2214364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2315442</v>
      </c>
      <c r="O19" s="47">
        <f t="shared" si="2"/>
        <v>13.789451743154233</v>
      </c>
      <c r="P19" s="9"/>
    </row>
    <row r="20" spans="1:16">
      <c r="A20" s="12"/>
      <c r="B20" s="25">
        <v>324.72000000000003</v>
      </c>
      <c r="C20" s="20" t="s">
        <v>26</v>
      </c>
      <c r="D20" s="46">
        <v>41358</v>
      </c>
      <c r="E20" s="46">
        <v>95326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136684</v>
      </c>
      <c r="O20" s="47">
        <f t="shared" si="2"/>
        <v>0.81401193468084854</v>
      </c>
      <c r="P20" s="9"/>
    </row>
    <row r="21" spans="1:16">
      <c r="A21" s="12"/>
      <c r="B21" s="25">
        <v>325.10000000000002</v>
      </c>
      <c r="C21" s="20" t="s">
        <v>27</v>
      </c>
      <c r="D21" s="46">
        <v>49159</v>
      </c>
      <c r="E21" s="46">
        <v>29741592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29790751</v>
      </c>
      <c r="O21" s="47">
        <f t="shared" si="2"/>
        <v>177.41671927296116</v>
      </c>
      <c r="P21" s="9"/>
    </row>
    <row r="22" spans="1:16">
      <c r="A22" s="12"/>
      <c r="B22" s="25">
        <v>329</v>
      </c>
      <c r="C22" s="20" t="s">
        <v>131</v>
      </c>
      <c r="D22" s="46">
        <v>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200</v>
      </c>
      <c r="O22" s="47">
        <f t="shared" si="2"/>
        <v>1.1910859130269066E-3</v>
      </c>
      <c r="P22" s="9"/>
    </row>
    <row r="23" spans="1:16">
      <c r="A23" s="12"/>
      <c r="B23" s="25">
        <v>367</v>
      </c>
      <c r="C23" s="20" t="s">
        <v>76</v>
      </c>
      <c r="D23" s="46">
        <v>37080</v>
      </c>
      <c r="E23" s="46">
        <v>187502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224582</v>
      </c>
      <c r="O23" s="47">
        <f t="shared" si="2"/>
        <v>1.3374822825970438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SUM(D25:D37)</f>
        <v>9019911</v>
      </c>
      <c r="E24" s="32">
        <f t="shared" si="6"/>
        <v>3849056</v>
      </c>
      <c r="F24" s="32">
        <f t="shared" si="6"/>
        <v>0</v>
      </c>
      <c r="G24" s="32">
        <f t="shared" si="6"/>
        <v>1409959</v>
      </c>
      <c r="H24" s="32">
        <f t="shared" si="6"/>
        <v>0</v>
      </c>
      <c r="I24" s="32">
        <f t="shared" si="6"/>
        <v>738622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15017548</v>
      </c>
      <c r="O24" s="45">
        <f t="shared" si="2"/>
        <v>89.435949355026978</v>
      </c>
      <c r="P24" s="10"/>
    </row>
    <row r="25" spans="1:16">
      <c r="A25" s="12"/>
      <c r="B25" s="25">
        <v>331.2</v>
      </c>
      <c r="C25" s="20" t="s">
        <v>29</v>
      </c>
      <c r="D25" s="46">
        <v>303684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303684</v>
      </c>
      <c r="O25" s="47">
        <f t="shared" si="2"/>
        <v>1.8085686720583156</v>
      </c>
      <c r="P25" s="9"/>
    </row>
    <row r="26" spans="1:16">
      <c r="A26" s="12"/>
      <c r="B26" s="25">
        <v>331.39</v>
      </c>
      <c r="C26" s="20" t="s">
        <v>96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615499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615499</v>
      </c>
      <c r="O26" s="47">
        <f t="shared" si="2"/>
        <v>3.6655609419107402</v>
      </c>
      <c r="P26" s="9"/>
    </row>
    <row r="27" spans="1:16">
      <c r="A27" s="12"/>
      <c r="B27" s="25">
        <v>331.5</v>
      </c>
      <c r="C27" s="20" t="s">
        <v>31</v>
      </c>
      <c r="D27" s="46">
        <v>0</v>
      </c>
      <c r="E27" s="46">
        <v>1625431</v>
      </c>
      <c r="F27" s="46">
        <v>0</v>
      </c>
      <c r="G27" s="46">
        <v>0</v>
      </c>
      <c r="H27" s="46">
        <v>0</v>
      </c>
      <c r="I27" s="46">
        <v>123123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1748554</v>
      </c>
      <c r="O27" s="47">
        <f t="shared" si="2"/>
        <v>10.413390187834249</v>
      </c>
      <c r="P27" s="9"/>
    </row>
    <row r="28" spans="1:16">
      <c r="A28" s="12"/>
      <c r="B28" s="25">
        <v>334.49</v>
      </c>
      <c r="C28" s="20" t="s">
        <v>35</v>
      </c>
      <c r="D28" s="46">
        <v>0</v>
      </c>
      <c r="E28" s="46">
        <v>0</v>
      </c>
      <c r="F28" s="46">
        <v>0</v>
      </c>
      <c r="G28" s="46">
        <v>44224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44224</v>
      </c>
      <c r="O28" s="47">
        <f t="shared" si="2"/>
        <v>0.26337291708850957</v>
      </c>
      <c r="P28" s="9"/>
    </row>
    <row r="29" spans="1:16">
      <c r="A29" s="12"/>
      <c r="B29" s="25">
        <v>334.5</v>
      </c>
      <c r="C29" s="20" t="s">
        <v>36</v>
      </c>
      <c r="D29" s="46">
        <v>0</v>
      </c>
      <c r="E29" s="46">
        <v>375841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375841</v>
      </c>
      <c r="O29" s="47">
        <f t="shared" si="2"/>
        <v>2.2382946031897282</v>
      </c>
      <c r="P29" s="9"/>
    </row>
    <row r="30" spans="1:16">
      <c r="A30" s="12"/>
      <c r="B30" s="25">
        <v>335.12</v>
      </c>
      <c r="C30" s="20" t="s">
        <v>132</v>
      </c>
      <c r="D30" s="46">
        <v>2498520</v>
      </c>
      <c r="E30" s="46">
        <v>995425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3493945</v>
      </c>
      <c r="O30" s="47">
        <f t="shared" si="2"/>
        <v>20.807943351953977</v>
      </c>
      <c r="P30" s="9"/>
    </row>
    <row r="31" spans="1:16">
      <c r="A31" s="12"/>
      <c r="B31" s="25">
        <v>335.14</v>
      </c>
      <c r="C31" s="20" t="s">
        <v>133</v>
      </c>
      <c r="D31" s="46">
        <v>60086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60086</v>
      </c>
      <c r="O31" s="47">
        <f t="shared" si="2"/>
        <v>0.35783794085067355</v>
      </c>
      <c r="P31" s="9"/>
    </row>
    <row r="32" spans="1:16">
      <c r="A32" s="12"/>
      <c r="B32" s="25">
        <v>335.15</v>
      </c>
      <c r="C32" s="20" t="s">
        <v>134</v>
      </c>
      <c r="D32" s="46">
        <v>54912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54912</v>
      </c>
      <c r="O32" s="47">
        <f t="shared" si="2"/>
        <v>0.32702454828066746</v>
      </c>
      <c r="P32" s="9"/>
    </row>
    <row r="33" spans="1:16">
      <c r="A33" s="12"/>
      <c r="B33" s="25">
        <v>335.18</v>
      </c>
      <c r="C33" s="20" t="s">
        <v>135</v>
      </c>
      <c r="D33" s="46">
        <v>5510580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5510580</v>
      </c>
      <c r="O33" s="47">
        <f t="shared" si="2"/>
        <v>32.817871053039056</v>
      </c>
      <c r="P33" s="9"/>
    </row>
    <row r="34" spans="1:16">
      <c r="A34" s="12"/>
      <c r="B34" s="25">
        <v>335.49</v>
      </c>
      <c r="C34" s="20" t="s">
        <v>117</v>
      </c>
      <c r="D34" s="46">
        <v>0</v>
      </c>
      <c r="E34" s="46">
        <v>98673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98673</v>
      </c>
      <c r="O34" s="47">
        <f t="shared" si="2"/>
        <v>0.58764010148051982</v>
      </c>
      <c r="P34" s="9"/>
    </row>
    <row r="35" spans="1:16">
      <c r="A35" s="12"/>
      <c r="B35" s="25">
        <v>337.1</v>
      </c>
      <c r="C35" s="20" t="s">
        <v>118</v>
      </c>
      <c r="D35" s="46">
        <v>125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125</v>
      </c>
      <c r="O35" s="47">
        <f t="shared" si="2"/>
        <v>7.4442869564181661E-4</v>
      </c>
      <c r="P35" s="9"/>
    </row>
    <row r="36" spans="1:16">
      <c r="A36" s="12"/>
      <c r="B36" s="25">
        <v>337.3</v>
      </c>
      <c r="C36" s="20" t="s">
        <v>43</v>
      </c>
      <c r="D36" s="46">
        <v>517487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517487</v>
      </c>
      <c r="O36" s="47">
        <f t="shared" si="2"/>
        <v>3.0818573793727744</v>
      </c>
      <c r="P36" s="9"/>
    </row>
    <row r="37" spans="1:16">
      <c r="A37" s="12"/>
      <c r="B37" s="25">
        <v>338</v>
      </c>
      <c r="C37" s="20" t="s">
        <v>45</v>
      </c>
      <c r="D37" s="46">
        <v>74517</v>
      </c>
      <c r="E37" s="46">
        <v>753686</v>
      </c>
      <c r="F37" s="46">
        <v>0</v>
      </c>
      <c r="G37" s="46">
        <v>1365735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2193938</v>
      </c>
      <c r="O37" s="47">
        <f t="shared" ref="O37:O68" si="8">(N37/O$81)</f>
        <v>13.065843229272128</v>
      </c>
      <c r="P37" s="9"/>
    </row>
    <row r="38" spans="1:16" ht="15.75">
      <c r="A38" s="29" t="s">
        <v>50</v>
      </c>
      <c r="B38" s="30"/>
      <c r="C38" s="31"/>
      <c r="D38" s="32">
        <f t="shared" ref="D38:M38" si="9">SUM(D39:D56)</f>
        <v>4356174</v>
      </c>
      <c r="E38" s="32">
        <f t="shared" si="9"/>
        <v>330970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85444202</v>
      </c>
      <c r="J38" s="32">
        <f t="shared" si="9"/>
        <v>15744413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105875759</v>
      </c>
      <c r="O38" s="45">
        <f t="shared" si="8"/>
        <v>630.53562537965865</v>
      </c>
      <c r="P38" s="10"/>
    </row>
    <row r="39" spans="1:16">
      <c r="A39" s="12"/>
      <c r="B39" s="25">
        <v>341.2</v>
      </c>
      <c r="C39" s="20" t="s">
        <v>137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15744413</v>
      </c>
      <c r="K39" s="46">
        <v>0</v>
      </c>
      <c r="L39" s="46">
        <v>0</v>
      </c>
      <c r="M39" s="46">
        <v>0</v>
      </c>
      <c r="N39" s="46">
        <f t="shared" ref="N39:N56" si="10">SUM(D39:M39)</f>
        <v>15744413</v>
      </c>
      <c r="O39" s="47">
        <f t="shared" si="8"/>
        <v>93.764742665888491</v>
      </c>
      <c r="P39" s="9"/>
    </row>
    <row r="40" spans="1:16">
      <c r="A40" s="12"/>
      <c r="B40" s="25">
        <v>341.51</v>
      </c>
      <c r="C40" s="20" t="s">
        <v>138</v>
      </c>
      <c r="D40" s="46">
        <v>17719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17719</v>
      </c>
      <c r="O40" s="47">
        <f t="shared" si="8"/>
        <v>0.1055242564646188</v>
      </c>
      <c r="P40" s="9"/>
    </row>
    <row r="41" spans="1:16">
      <c r="A41" s="12"/>
      <c r="B41" s="25">
        <v>341.9</v>
      </c>
      <c r="C41" s="20" t="s">
        <v>139</v>
      </c>
      <c r="D41" s="46">
        <v>447033</v>
      </c>
      <c r="E41" s="46">
        <v>600</v>
      </c>
      <c r="F41" s="46">
        <v>0</v>
      </c>
      <c r="G41" s="46">
        <v>0</v>
      </c>
      <c r="H41" s="46">
        <v>0</v>
      </c>
      <c r="I41" s="46">
        <v>158894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606527</v>
      </c>
      <c r="O41" s="47">
        <f t="shared" si="8"/>
        <v>3.6121288278523531</v>
      </c>
      <c r="P41" s="9"/>
    </row>
    <row r="42" spans="1:16">
      <c r="A42" s="12"/>
      <c r="B42" s="25">
        <v>342.1</v>
      </c>
      <c r="C42" s="20" t="s">
        <v>56</v>
      </c>
      <c r="D42" s="46">
        <v>26805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26805</v>
      </c>
      <c r="O42" s="47">
        <f t="shared" si="8"/>
        <v>0.15963528949343117</v>
      </c>
      <c r="P42" s="9"/>
    </row>
    <row r="43" spans="1:16">
      <c r="A43" s="12"/>
      <c r="B43" s="25">
        <v>342.9</v>
      </c>
      <c r="C43" s="20" t="s">
        <v>57</v>
      </c>
      <c r="D43" s="46">
        <v>650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650</v>
      </c>
      <c r="O43" s="47">
        <f t="shared" si="8"/>
        <v>3.8710292173374464E-3</v>
      </c>
      <c r="P43" s="9"/>
    </row>
    <row r="44" spans="1:16">
      <c r="A44" s="12"/>
      <c r="B44" s="25">
        <v>343.3</v>
      </c>
      <c r="C44" s="20" t="s">
        <v>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28239831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28239831</v>
      </c>
      <c r="O44" s="47">
        <f t="shared" si="8"/>
        <v>168.1803244518027</v>
      </c>
      <c r="P44" s="9"/>
    </row>
    <row r="45" spans="1:16">
      <c r="A45" s="12"/>
      <c r="B45" s="25">
        <v>343.4</v>
      </c>
      <c r="C45" s="20" t="s">
        <v>120</v>
      </c>
      <c r="D45" s="46">
        <v>1549985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1549985</v>
      </c>
      <c r="O45" s="47">
        <f t="shared" si="8"/>
        <v>9.2308264945150498</v>
      </c>
      <c r="P45" s="9"/>
    </row>
    <row r="46" spans="1:16">
      <c r="A46" s="12"/>
      <c r="B46" s="25">
        <v>343.5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30618010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30618010</v>
      </c>
      <c r="O46" s="47">
        <f t="shared" si="8"/>
        <v>182.3434019795848</v>
      </c>
      <c r="P46" s="9"/>
    </row>
    <row r="47" spans="1:16">
      <c r="A47" s="12"/>
      <c r="B47" s="25">
        <v>343.6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4852267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4852267</v>
      </c>
      <c r="O47" s="47">
        <f t="shared" si="8"/>
        <v>28.897334349726645</v>
      </c>
      <c r="P47" s="9"/>
    </row>
    <row r="48" spans="1:16">
      <c r="A48" s="12"/>
      <c r="B48" s="25">
        <v>343.7</v>
      </c>
      <c r="C48" s="20" t="s">
        <v>60</v>
      </c>
      <c r="D48" s="46">
        <v>0</v>
      </c>
      <c r="E48" s="46">
        <v>220013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220013</v>
      </c>
      <c r="O48" s="47">
        <f t="shared" si="8"/>
        <v>1.3102719249139441</v>
      </c>
      <c r="P48" s="9"/>
    </row>
    <row r="49" spans="1:16">
      <c r="A49" s="12"/>
      <c r="B49" s="25">
        <v>343.9</v>
      </c>
      <c r="C49" s="20" t="s">
        <v>61</v>
      </c>
      <c r="D49" s="46">
        <v>0</v>
      </c>
      <c r="E49" s="46">
        <v>110357</v>
      </c>
      <c r="F49" s="46">
        <v>0</v>
      </c>
      <c r="G49" s="46">
        <v>0</v>
      </c>
      <c r="H49" s="46">
        <v>0</v>
      </c>
      <c r="I49" s="46">
        <v>20094776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20205133</v>
      </c>
      <c r="O49" s="47">
        <f t="shared" si="8"/>
        <v>120.33024643567541</v>
      </c>
      <c r="P49" s="9"/>
    </row>
    <row r="50" spans="1:16">
      <c r="A50" s="12"/>
      <c r="B50" s="25">
        <v>345.1</v>
      </c>
      <c r="C50" s="20" t="s">
        <v>121</v>
      </c>
      <c r="D50" s="46">
        <v>515500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515500</v>
      </c>
      <c r="O50" s="47">
        <f t="shared" si="8"/>
        <v>3.0700239408268519</v>
      </c>
      <c r="P50" s="9"/>
    </row>
    <row r="51" spans="1:16">
      <c r="A51" s="12"/>
      <c r="B51" s="25">
        <v>346.4</v>
      </c>
      <c r="C51" s="20" t="s">
        <v>64</v>
      </c>
      <c r="D51" s="46">
        <v>109691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109691</v>
      </c>
      <c r="O51" s="47">
        <f t="shared" si="8"/>
        <v>0.65325702442917211</v>
      </c>
      <c r="P51" s="9"/>
    </row>
    <row r="52" spans="1:16">
      <c r="A52" s="12"/>
      <c r="B52" s="25">
        <v>347.2</v>
      </c>
      <c r="C52" s="20" t="s">
        <v>65</v>
      </c>
      <c r="D52" s="46">
        <v>374543</v>
      </c>
      <c r="E52" s="46">
        <v>0</v>
      </c>
      <c r="F52" s="46">
        <v>0</v>
      </c>
      <c r="G52" s="46">
        <v>0</v>
      </c>
      <c r="H52" s="46">
        <v>0</v>
      </c>
      <c r="I52" s="46">
        <v>1480424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1854967</v>
      </c>
      <c r="O52" s="47">
        <f t="shared" si="8"/>
        <v>11.047125314148909</v>
      </c>
      <c r="P52" s="9"/>
    </row>
    <row r="53" spans="1:16">
      <c r="A53" s="12"/>
      <c r="B53" s="25">
        <v>347.4</v>
      </c>
      <c r="C53" s="20" t="s">
        <v>100</v>
      </c>
      <c r="D53" s="46">
        <v>52848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52848</v>
      </c>
      <c r="O53" s="47">
        <f t="shared" si="8"/>
        <v>0.31473254165822978</v>
      </c>
      <c r="P53" s="9"/>
    </row>
    <row r="54" spans="1:16">
      <c r="A54" s="12"/>
      <c r="B54" s="25">
        <v>347.5</v>
      </c>
      <c r="C54" s="20" t="s">
        <v>101</v>
      </c>
      <c r="D54" s="46">
        <v>1223235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1223235</v>
      </c>
      <c r="O54" s="47">
        <f t="shared" si="8"/>
        <v>7.2848898841073408</v>
      </c>
      <c r="P54" s="9"/>
    </row>
    <row r="55" spans="1:16">
      <c r="A55" s="12"/>
      <c r="B55" s="25">
        <v>347.9</v>
      </c>
      <c r="C55" s="20" t="s">
        <v>102</v>
      </c>
      <c r="D55" s="46">
        <v>37247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37247</v>
      </c>
      <c r="O55" s="47">
        <f t="shared" si="8"/>
        <v>0.22182188501256594</v>
      </c>
      <c r="P55" s="9"/>
    </row>
    <row r="56" spans="1:16">
      <c r="A56" s="12"/>
      <c r="B56" s="25">
        <v>349</v>
      </c>
      <c r="C56" s="20" t="s">
        <v>103</v>
      </c>
      <c r="D56" s="46">
        <v>918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918</v>
      </c>
      <c r="O56" s="47">
        <f t="shared" si="8"/>
        <v>5.4670843407935016E-3</v>
      </c>
      <c r="P56" s="9"/>
    </row>
    <row r="57" spans="1:16" ht="15.75">
      <c r="A57" s="29" t="s">
        <v>51</v>
      </c>
      <c r="B57" s="30"/>
      <c r="C57" s="31"/>
      <c r="D57" s="32">
        <f t="shared" ref="D57:M57" si="11">SUM(D58:D63)</f>
        <v>1290059</v>
      </c>
      <c r="E57" s="32">
        <f t="shared" si="11"/>
        <v>301527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65" si="12">SUM(D57:M57)</f>
        <v>1591586</v>
      </c>
      <c r="O57" s="45">
        <f t="shared" si="8"/>
        <v>9.4785783198542113</v>
      </c>
      <c r="P57" s="10"/>
    </row>
    <row r="58" spans="1:16">
      <c r="A58" s="13"/>
      <c r="B58" s="39">
        <v>351.1</v>
      </c>
      <c r="C58" s="21" t="s">
        <v>68</v>
      </c>
      <c r="D58" s="46">
        <v>103159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103159</v>
      </c>
      <c r="O58" s="47">
        <f t="shared" si="8"/>
        <v>0.61435615850971326</v>
      </c>
      <c r="P58" s="9"/>
    </row>
    <row r="59" spans="1:16">
      <c r="A59" s="13"/>
      <c r="B59" s="39">
        <v>351.2</v>
      </c>
      <c r="C59" s="21" t="s">
        <v>104</v>
      </c>
      <c r="D59" s="46">
        <v>0</v>
      </c>
      <c r="E59" s="46">
        <v>89741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89741</v>
      </c>
      <c r="O59" s="47">
        <f t="shared" si="8"/>
        <v>0.53444620460473813</v>
      </c>
      <c r="P59" s="9"/>
    </row>
    <row r="60" spans="1:16">
      <c r="A60" s="13"/>
      <c r="B60" s="39">
        <v>351.3</v>
      </c>
      <c r="C60" s="21" t="s">
        <v>122</v>
      </c>
      <c r="D60" s="46">
        <v>62629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62629</v>
      </c>
      <c r="O60" s="47">
        <f t="shared" si="8"/>
        <v>0.37298259823481067</v>
      </c>
      <c r="P60" s="9"/>
    </row>
    <row r="61" spans="1:16">
      <c r="A61" s="13"/>
      <c r="B61" s="39">
        <v>351.6</v>
      </c>
      <c r="C61" s="21" t="s">
        <v>123</v>
      </c>
      <c r="D61" s="46">
        <v>122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122</v>
      </c>
      <c r="O61" s="47">
        <f t="shared" si="8"/>
        <v>7.2656240694641302E-4</v>
      </c>
      <c r="P61" s="9"/>
    </row>
    <row r="62" spans="1:16">
      <c r="A62" s="13"/>
      <c r="B62" s="39">
        <v>354</v>
      </c>
      <c r="C62" s="21" t="s">
        <v>69</v>
      </c>
      <c r="D62" s="46">
        <v>1109159</v>
      </c>
      <c r="E62" s="46">
        <v>211786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1320945</v>
      </c>
      <c r="O62" s="47">
        <f t="shared" si="8"/>
        <v>7.8667949069166356</v>
      </c>
      <c r="P62" s="9"/>
    </row>
    <row r="63" spans="1:16">
      <c r="A63" s="13"/>
      <c r="B63" s="39">
        <v>359</v>
      </c>
      <c r="C63" s="21" t="s">
        <v>105</v>
      </c>
      <c r="D63" s="46">
        <v>14990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14990</v>
      </c>
      <c r="O63" s="47">
        <f t="shared" si="8"/>
        <v>8.9271889181366651E-2</v>
      </c>
      <c r="P63" s="9"/>
    </row>
    <row r="64" spans="1:16" ht="15.75">
      <c r="A64" s="29" t="s">
        <v>3</v>
      </c>
      <c r="B64" s="30"/>
      <c r="C64" s="31"/>
      <c r="D64" s="32">
        <f t="shared" ref="D64:M64" si="13">SUM(D65:D73)</f>
        <v>4073352</v>
      </c>
      <c r="E64" s="32">
        <f t="shared" si="13"/>
        <v>6086727</v>
      </c>
      <c r="F64" s="32">
        <f t="shared" si="13"/>
        <v>26319</v>
      </c>
      <c r="G64" s="32">
        <f t="shared" si="13"/>
        <v>280218</v>
      </c>
      <c r="H64" s="32">
        <f t="shared" si="13"/>
        <v>0</v>
      </c>
      <c r="I64" s="32">
        <f t="shared" si="13"/>
        <v>2588104</v>
      </c>
      <c r="J64" s="32">
        <f t="shared" si="13"/>
        <v>19939</v>
      </c>
      <c r="K64" s="32">
        <f t="shared" si="13"/>
        <v>22197888</v>
      </c>
      <c r="L64" s="32">
        <f t="shared" si="13"/>
        <v>0</v>
      </c>
      <c r="M64" s="32">
        <f t="shared" si="13"/>
        <v>0</v>
      </c>
      <c r="N64" s="32">
        <f t="shared" si="12"/>
        <v>35272547</v>
      </c>
      <c r="O64" s="45">
        <f t="shared" si="8"/>
        <v>210.06316924139739</v>
      </c>
      <c r="P64" s="10"/>
    </row>
    <row r="65" spans="1:119">
      <c r="A65" s="12"/>
      <c r="B65" s="25">
        <v>361.1</v>
      </c>
      <c r="C65" s="20" t="s">
        <v>70</v>
      </c>
      <c r="D65" s="46">
        <v>139717</v>
      </c>
      <c r="E65" s="46">
        <v>276073</v>
      </c>
      <c r="F65" s="46">
        <v>26319</v>
      </c>
      <c r="G65" s="46">
        <v>280071</v>
      </c>
      <c r="H65" s="46">
        <v>0</v>
      </c>
      <c r="I65" s="46">
        <v>1617595</v>
      </c>
      <c r="J65" s="46">
        <v>19939</v>
      </c>
      <c r="K65" s="46">
        <v>855432</v>
      </c>
      <c r="L65" s="46">
        <v>0</v>
      </c>
      <c r="M65" s="46">
        <v>0</v>
      </c>
      <c r="N65" s="46">
        <f t="shared" si="12"/>
        <v>3215146</v>
      </c>
      <c r="O65" s="47">
        <f t="shared" si="8"/>
        <v>19.147575544624033</v>
      </c>
      <c r="P65" s="9"/>
    </row>
    <row r="66" spans="1:119">
      <c r="A66" s="12"/>
      <c r="B66" s="25">
        <v>361.3</v>
      </c>
      <c r="C66" s="20" t="s">
        <v>71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12118422</v>
      </c>
      <c r="L66" s="46">
        <v>0</v>
      </c>
      <c r="M66" s="46">
        <v>0</v>
      </c>
      <c r="N66" s="46">
        <f t="shared" ref="N66:N73" si="14">SUM(D66:M66)</f>
        <v>12118422</v>
      </c>
      <c r="O66" s="47">
        <f t="shared" si="8"/>
        <v>72.170408661576758</v>
      </c>
      <c r="P66" s="9"/>
    </row>
    <row r="67" spans="1:119">
      <c r="A67" s="12"/>
      <c r="B67" s="25">
        <v>362</v>
      </c>
      <c r="C67" s="20" t="s">
        <v>72</v>
      </c>
      <c r="D67" s="46">
        <v>317514</v>
      </c>
      <c r="E67" s="46">
        <v>208980</v>
      </c>
      <c r="F67" s="46">
        <v>0</v>
      </c>
      <c r="G67" s="46">
        <v>0</v>
      </c>
      <c r="H67" s="46">
        <v>0</v>
      </c>
      <c r="I67" s="46">
        <v>278292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804786</v>
      </c>
      <c r="O67" s="47">
        <f t="shared" si="8"/>
        <v>4.7928463380063606</v>
      </c>
      <c r="P67" s="9"/>
    </row>
    <row r="68" spans="1:119">
      <c r="A68" s="12"/>
      <c r="B68" s="25">
        <v>364</v>
      </c>
      <c r="C68" s="20" t="s">
        <v>140</v>
      </c>
      <c r="D68" s="46">
        <v>2300000</v>
      </c>
      <c r="E68" s="46">
        <v>2771558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5071558</v>
      </c>
      <c r="O68" s="47">
        <f t="shared" si="8"/>
        <v>30.203306454494562</v>
      </c>
      <c r="P68" s="9"/>
    </row>
    <row r="69" spans="1:119">
      <c r="A69" s="12"/>
      <c r="B69" s="25">
        <v>365</v>
      </c>
      <c r="C69" s="20" t="s">
        <v>141</v>
      </c>
      <c r="D69" s="46">
        <v>331000</v>
      </c>
      <c r="E69" s="46">
        <v>16295</v>
      </c>
      <c r="F69" s="46">
        <v>0</v>
      </c>
      <c r="G69" s="46">
        <v>0</v>
      </c>
      <c r="H69" s="46">
        <v>0</v>
      </c>
      <c r="I69" s="46">
        <v>163302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510597</v>
      </c>
      <c r="O69" s="47">
        <f t="shared" ref="O69:O79" si="15">(N69/O$81)</f>
        <v>3.0408244696689972</v>
      </c>
      <c r="P69" s="9"/>
    </row>
    <row r="70" spans="1:119">
      <c r="A70" s="12"/>
      <c r="B70" s="25">
        <v>366</v>
      </c>
      <c r="C70" s="20" t="s">
        <v>75</v>
      </c>
      <c r="D70" s="46">
        <v>122400</v>
      </c>
      <c r="E70" s="46">
        <v>80868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203268</v>
      </c>
      <c r="O70" s="47">
        <f t="shared" si="15"/>
        <v>1.2105482568457664</v>
      </c>
      <c r="P70" s="9"/>
    </row>
    <row r="71" spans="1:119">
      <c r="A71" s="12"/>
      <c r="B71" s="25">
        <v>368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8978555</v>
      </c>
      <c r="L71" s="46">
        <v>0</v>
      </c>
      <c r="M71" s="46">
        <v>0</v>
      </c>
      <c r="N71" s="46">
        <f t="shared" si="14"/>
        <v>8978555</v>
      </c>
      <c r="O71" s="47">
        <f t="shared" si="15"/>
        <v>53.471151899186488</v>
      </c>
      <c r="P71" s="9"/>
    </row>
    <row r="72" spans="1:119">
      <c r="A72" s="12"/>
      <c r="B72" s="25">
        <v>369.3</v>
      </c>
      <c r="C72" s="20" t="s">
        <v>78</v>
      </c>
      <c r="D72" s="46">
        <v>450145</v>
      </c>
      <c r="E72" s="46">
        <v>98379</v>
      </c>
      <c r="F72" s="46">
        <v>0</v>
      </c>
      <c r="G72" s="46">
        <v>147</v>
      </c>
      <c r="H72" s="46">
        <v>0</v>
      </c>
      <c r="I72" s="46">
        <v>479127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1027798</v>
      </c>
      <c r="O72" s="47">
        <f t="shared" si="15"/>
        <v>6.1209785961861432</v>
      </c>
      <c r="P72" s="9"/>
    </row>
    <row r="73" spans="1:119">
      <c r="A73" s="12"/>
      <c r="B73" s="25">
        <v>369.9</v>
      </c>
      <c r="C73" s="20" t="s">
        <v>79</v>
      </c>
      <c r="D73" s="46">
        <v>412576</v>
      </c>
      <c r="E73" s="46">
        <v>2634574</v>
      </c>
      <c r="F73" s="46">
        <v>0</v>
      </c>
      <c r="G73" s="46">
        <v>0</v>
      </c>
      <c r="H73" s="46">
        <v>0</v>
      </c>
      <c r="I73" s="46">
        <v>49788</v>
      </c>
      <c r="J73" s="46">
        <v>0</v>
      </c>
      <c r="K73" s="46">
        <v>245479</v>
      </c>
      <c r="L73" s="46">
        <v>0</v>
      </c>
      <c r="M73" s="46">
        <v>0</v>
      </c>
      <c r="N73" s="46">
        <f t="shared" si="14"/>
        <v>3342417</v>
      </c>
      <c r="O73" s="47">
        <f t="shared" si="15"/>
        <v>19.90552902080827</v>
      </c>
      <c r="P73" s="9"/>
    </row>
    <row r="74" spans="1:119" ht="15.75">
      <c r="A74" s="29" t="s">
        <v>52</v>
      </c>
      <c r="B74" s="30"/>
      <c r="C74" s="31"/>
      <c r="D74" s="32">
        <f t="shared" ref="D74:M74" si="16">SUM(D75:D78)</f>
        <v>3234913</v>
      </c>
      <c r="E74" s="32">
        <f t="shared" si="16"/>
        <v>28723735</v>
      </c>
      <c r="F74" s="32">
        <f t="shared" si="16"/>
        <v>0</v>
      </c>
      <c r="G74" s="32">
        <f t="shared" si="16"/>
        <v>9180</v>
      </c>
      <c r="H74" s="32">
        <f t="shared" si="16"/>
        <v>0</v>
      </c>
      <c r="I74" s="32">
        <f t="shared" si="16"/>
        <v>590431</v>
      </c>
      <c r="J74" s="32">
        <f t="shared" si="16"/>
        <v>3900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ref="N74:N79" si="17">SUM(D74:M74)</f>
        <v>32562159</v>
      </c>
      <c r="O74" s="45">
        <f t="shared" si="15"/>
        <v>193.92164441321154</v>
      </c>
      <c r="P74" s="9"/>
    </row>
    <row r="75" spans="1:119">
      <c r="A75" s="12"/>
      <c r="B75" s="25">
        <v>381</v>
      </c>
      <c r="C75" s="20" t="s">
        <v>80</v>
      </c>
      <c r="D75" s="46">
        <v>3234913</v>
      </c>
      <c r="E75" s="46">
        <v>13589798</v>
      </c>
      <c r="F75" s="46">
        <v>0</v>
      </c>
      <c r="G75" s="46">
        <v>9180</v>
      </c>
      <c r="H75" s="46">
        <v>0</v>
      </c>
      <c r="I75" s="46">
        <v>23905</v>
      </c>
      <c r="J75" s="46">
        <v>3900</v>
      </c>
      <c r="K75" s="46">
        <v>0</v>
      </c>
      <c r="L75" s="46">
        <v>0</v>
      </c>
      <c r="M75" s="46">
        <v>0</v>
      </c>
      <c r="N75" s="46">
        <f t="shared" si="17"/>
        <v>16861696</v>
      </c>
      <c r="O75" s="47">
        <f t="shared" si="15"/>
        <v>100.41864287671069</v>
      </c>
      <c r="P75" s="9"/>
    </row>
    <row r="76" spans="1:119">
      <c r="A76" s="12"/>
      <c r="B76" s="25">
        <v>383</v>
      </c>
      <c r="C76" s="20" t="s">
        <v>125</v>
      </c>
      <c r="D76" s="46">
        <v>0</v>
      </c>
      <c r="E76" s="46">
        <v>9000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9000</v>
      </c>
      <c r="O76" s="47">
        <f t="shared" si="15"/>
        <v>5.3598866086210797E-2</v>
      </c>
      <c r="P76" s="9"/>
    </row>
    <row r="77" spans="1:119">
      <c r="A77" s="12"/>
      <c r="B77" s="25">
        <v>385</v>
      </c>
      <c r="C77" s="20" t="s">
        <v>126</v>
      </c>
      <c r="D77" s="46">
        <v>0</v>
      </c>
      <c r="E77" s="46">
        <v>15124937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15124937</v>
      </c>
      <c r="O77" s="47">
        <f t="shared" si="15"/>
        <v>90.075496980597208</v>
      </c>
      <c r="P77" s="9"/>
    </row>
    <row r="78" spans="1:119" ht="15.75" thickBot="1">
      <c r="A78" s="12"/>
      <c r="B78" s="25">
        <v>389.7</v>
      </c>
      <c r="C78" s="20" t="s">
        <v>142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566526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566526</v>
      </c>
      <c r="O78" s="47">
        <f t="shared" si="15"/>
        <v>3.3739056898174065</v>
      </c>
      <c r="P78" s="9"/>
    </row>
    <row r="79" spans="1:119" ht="16.5" thickBot="1">
      <c r="A79" s="14" t="s">
        <v>66</v>
      </c>
      <c r="B79" s="23"/>
      <c r="C79" s="22"/>
      <c r="D79" s="15">
        <f t="shared" ref="D79:M79" si="18">SUM(D5,D10,D24,D38,D57,D64,D74)</f>
        <v>70447135</v>
      </c>
      <c r="E79" s="15">
        <f t="shared" si="18"/>
        <v>81693115</v>
      </c>
      <c r="F79" s="15">
        <f t="shared" si="18"/>
        <v>7472726</v>
      </c>
      <c r="G79" s="15">
        <f t="shared" si="18"/>
        <v>11269407</v>
      </c>
      <c r="H79" s="15">
        <f t="shared" si="18"/>
        <v>0</v>
      </c>
      <c r="I79" s="15">
        <f t="shared" si="18"/>
        <v>89361359</v>
      </c>
      <c r="J79" s="15">
        <f t="shared" si="18"/>
        <v>15768252</v>
      </c>
      <c r="K79" s="15">
        <f t="shared" si="18"/>
        <v>23170369</v>
      </c>
      <c r="L79" s="15">
        <f t="shared" si="18"/>
        <v>0</v>
      </c>
      <c r="M79" s="15">
        <f t="shared" si="18"/>
        <v>0</v>
      </c>
      <c r="N79" s="15">
        <f t="shared" si="17"/>
        <v>299182363</v>
      </c>
      <c r="O79" s="38">
        <f t="shared" si="15"/>
        <v>1781.759489977012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143</v>
      </c>
      <c r="M81" s="118"/>
      <c r="N81" s="118"/>
      <c r="O81" s="43">
        <v>167914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108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39413571</v>
      </c>
      <c r="E5" s="27">
        <f t="shared" si="0"/>
        <v>6833748</v>
      </c>
      <c r="F5" s="27">
        <f t="shared" si="0"/>
        <v>7492268</v>
      </c>
      <c r="G5" s="27">
        <f t="shared" si="0"/>
        <v>6745343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883809</v>
      </c>
      <c r="L5" s="27">
        <f t="shared" si="0"/>
        <v>0</v>
      </c>
      <c r="M5" s="27">
        <f t="shared" si="0"/>
        <v>0</v>
      </c>
      <c r="N5" s="28">
        <f t="shared" ref="N5:N13" si="1">SUM(D5:M5)</f>
        <v>61368739</v>
      </c>
      <c r="O5" s="33">
        <f t="shared" ref="O5:O36" si="2">(N5/O$89)</f>
        <v>366.92379762274891</v>
      </c>
      <c r="P5" s="6"/>
    </row>
    <row r="6" spans="1:133">
      <c r="A6" s="12"/>
      <c r="B6" s="25">
        <v>311</v>
      </c>
      <c r="C6" s="20" t="s">
        <v>2</v>
      </c>
      <c r="D6" s="46">
        <v>21951703</v>
      </c>
      <c r="E6" s="46">
        <v>2263425</v>
      </c>
      <c r="F6" s="46">
        <v>7492268</v>
      </c>
      <c r="G6" s="46">
        <v>3494905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35202301</v>
      </c>
      <c r="O6" s="47">
        <f t="shared" si="2"/>
        <v>210.47461913758877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4570323</v>
      </c>
      <c r="F7" s="46">
        <v>0</v>
      </c>
      <c r="G7" s="46">
        <v>3250438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7820761</v>
      </c>
      <c r="O7" s="47">
        <f t="shared" si="2"/>
        <v>46.760343673020351</v>
      </c>
      <c r="P7" s="9"/>
    </row>
    <row r="8" spans="1:133">
      <c r="A8" s="12"/>
      <c r="B8" s="25">
        <v>312.52</v>
      </c>
      <c r="C8" s="20" t="s">
        <v>92</v>
      </c>
      <c r="D8" s="46">
        <v>883809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883809</v>
      </c>
      <c r="L8" s="46">
        <v>0</v>
      </c>
      <c r="M8" s="46">
        <v>0</v>
      </c>
      <c r="N8" s="46">
        <f t="shared" si="1"/>
        <v>1767618</v>
      </c>
      <c r="O8" s="47">
        <f t="shared" si="2"/>
        <v>10.568591108028604</v>
      </c>
      <c r="P8" s="9"/>
    </row>
    <row r="9" spans="1:133">
      <c r="A9" s="12"/>
      <c r="B9" s="25">
        <v>314.10000000000002</v>
      </c>
      <c r="C9" s="20" t="s">
        <v>11</v>
      </c>
      <c r="D9" s="46">
        <v>9075684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9075684</v>
      </c>
      <c r="O9" s="47">
        <f t="shared" si="2"/>
        <v>54.263530480950898</v>
      </c>
      <c r="P9" s="9"/>
    </row>
    <row r="10" spans="1:133">
      <c r="A10" s="12"/>
      <c r="B10" s="25">
        <v>315</v>
      </c>
      <c r="C10" s="20" t="s">
        <v>12</v>
      </c>
      <c r="D10" s="46">
        <v>6004344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6004344</v>
      </c>
      <c r="O10" s="47">
        <f t="shared" si="2"/>
        <v>35.89998325879511</v>
      </c>
      <c r="P10" s="9"/>
    </row>
    <row r="11" spans="1:133">
      <c r="A11" s="12"/>
      <c r="B11" s="25">
        <v>316</v>
      </c>
      <c r="C11" s="20" t="s">
        <v>13</v>
      </c>
      <c r="D11" s="46">
        <v>1498031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1498031</v>
      </c>
      <c r="O11" s="47">
        <f t="shared" si="2"/>
        <v>8.9567299643651488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SUM(D13:D27)</f>
        <v>9255648</v>
      </c>
      <c r="E12" s="32">
        <f t="shared" si="3"/>
        <v>37372924</v>
      </c>
      <c r="F12" s="32">
        <f t="shared" si="3"/>
        <v>0</v>
      </c>
      <c r="G12" s="32">
        <f t="shared" si="3"/>
        <v>790197</v>
      </c>
      <c r="H12" s="32">
        <f t="shared" si="3"/>
        <v>0</v>
      </c>
      <c r="I12" s="32">
        <f t="shared" si="3"/>
        <v>168060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47586829</v>
      </c>
      <c r="O12" s="45">
        <f t="shared" si="2"/>
        <v>284.52173367134623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2692897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2692897</v>
      </c>
      <c r="O13" s="47">
        <f t="shared" si="2"/>
        <v>16.100835864444072</v>
      </c>
      <c r="P13" s="9"/>
    </row>
    <row r="14" spans="1:133">
      <c r="A14" s="12"/>
      <c r="B14" s="25">
        <v>323.10000000000002</v>
      </c>
      <c r="C14" s="20" t="s">
        <v>15</v>
      </c>
      <c r="D14" s="46">
        <v>8161246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7" si="4">SUM(D14:M14)</f>
        <v>8161246</v>
      </c>
      <c r="O14" s="47">
        <f t="shared" si="2"/>
        <v>48.796104082462392</v>
      </c>
      <c r="P14" s="9"/>
    </row>
    <row r="15" spans="1:133">
      <c r="A15" s="12"/>
      <c r="B15" s="25">
        <v>323.3</v>
      </c>
      <c r="C15" s="20" t="s">
        <v>16</v>
      </c>
      <c r="D15" s="46">
        <v>300000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300000</v>
      </c>
      <c r="O15" s="47">
        <f t="shared" si="2"/>
        <v>1.793700523760553</v>
      </c>
      <c r="P15" s="9"/>
    </row>
    <row r="16" spans="1:133">
      <c r="A16" s="12"/>
      <c r="B16" s="25">
        <v>323.39999999999998</v>
      </c>
      <c r="C16" s="20" t="s">
        <v>17</v>
      </c>
      <c r="D16" s="46">
        <v>150856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150856</v>
      </c>
      <c r="O16" s="47">
        <f t="shared" si="2"/>
        <v>0.90196828737473989</v>
      </c>
      <c r="P16" s="9"/>
    </row>
    <row r="17" spans="1:16">
      <c r="A17" s="12"/>
      <c r="B17" s="25">
        <v>323.7</v>
      </c>
      <c r="C17" s="20" t="s">
        <v>18</v>
      </c>
      <c r="D17" s="46">
        <v>487710</v>
      </c>
      <c r="E17" s="46">
        <v>0</v>
      </c>
      <c r="F17" s="46">
        <v>0</v>
      </c>
      <c r="G17" s="46">
        <v>0</v>
      </c>
      <c r="H17" s="46">
        <v>0</v>
      </c>
      <c r="I17" s="46">
        <v>162570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650280</v>
      </c>
      <c r="O17" s="47">
        <f t="shared" si="2"/>
        <v>3.8880252553033747</v>
      </c>
      <c r="P17" s="9"/>
    </row>
    <row r="18" spans="1:16">
      <c r="A18" s="12"/>
      <c r="B18" s="25">
        <v>324.11</v>
      </c>
      <c r="C18" s="20" t="s">
        <v>19</v>
      </c>
      <c r="D18" s="46">
        <v>1132</v>
      </c>
      <c r="E18" s="46">
        <v>26789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27921</v>
      </c>
      <c r="O18" s="47">
        <f t="shared" si="2"/>
        <v>0.16693970774639466</v>
      </c>
      <c r="P18" s="9"/>
    </row>
    <row r="19" spans="1:16">
      <c r="A19" s="12"/>
      <c r="B19" s="25">
        <v>324.12</v>
      </c>
      <c r="C19" s="20" t="s">
        <v>20</v>
      </c>
      <c r="D19" s="46">
        <v>1296</v>
      </c>
      <c r="E19" s="46">
        <v>32573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33869</v>
      </c>
      <c r="O19" s="47">
        <f t="shared" si="2"/>
        <v>0.20250281013082055</v>
      </c>
      <c r="P19" s="9"/>
    </row>
    <row r="20" spans="1:16">
      <c r="A20" s="12"/>
      <c r="B20" s="25">
        <v>324.31</v>
      </c>
      <c r="C20" s="20" t="s">
        <v>21</v>
      </c>
      <c r="D20" s="46">
        <v>0</v>
      </c>
      <c r="E20" s="46">
        <v>0</v>
      </c>
      <c r="F20" s="46">
        <v>0</v>
      </c>
      <c r="G20" s="46">
        <v>113699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113699</v>
      </c>
      <c r="O20" s="47">
        <f t="shared" si="2"/>
        <v>0.67980651950350368</v>
      </c>
      <c r="P20" s="9"/>
    </row>
    <row r="21" spans="1:16">
      <c r="A21" s="12"/>
      <c r="B21" s="25">
        <v>324.32</v>
      </c>
      <c r="C21" s="20" t="s">
        <v>22</v>
      </c>
      <c r="D21" s="46">
        <v>0</v>
      </c>
      <c r="E21" s="46">
        <v>0</v>
      </c>
      <c r="F21" s="46">
        <v>0</v>
      </c>
      <c r="G21" s="46">
        <v>633211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633211</v>
      </c>
      <c r="O21" s="47">
        <f t="shared" si="2"/>
        <v>3.785969674503145</v>
      </c>
      <c r="P21" s="9"/>
    </row>
    <row r="22" spans="1:16">
      <c r="A22" s="12"/>
      <c r="B22" s="25">
        <v>324.61</v>
      </c>
      <c r="C22" s="20" t="s">
        <v>23</v>
      </c>
      <c r="D22" s="46">
        <v>0</v>
      </c>
      <c r="E22" s="46">
        <v>0</v>
      </c>
      <c r="F22" s="46">
        <v>0</v>
      </c>
      <c r="G22" s="46">
        <v>42325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42325</v>
      </c>
      <c r="O22" s="47">
        <f t="shared" si="2"/>
        <v>0.25306124889388465</v>
      </c>
      <c r="P22" s="9"/>
    </row>
    <row r="23" spans="1:16">
      <c r="A23" s="12"/>
      <c r="B23" s="25">
        <v>324.62</v>
      </c>
      <c r="C23" s="20" t="s">
        <v>24</v>
      </c>
      <c r="D23" s="46">
        <v>0</v>
      </c>
      <c r="E23" s="46">
        <v>0</v>
      </c>
      <c r="F23" s="46">
        <v>0</v>
      </c>
      <c r="G23" s="46">
        <v>962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962</v>
      </c>
      <c r="O23" s="47">
        <f t="shared" si="2"/>
        <v>5.7517996795255063E-3</v>
      </c>
      <c r="P23" s="9"/>
    </row>
    <row r="24" spans="1:16">
      <c r="A24" s="12"/>
      <c r="B24" s="25">
        <v>324.70999999999998</v>
      </c>
      <c r="C24" s="20" t="s">
        <v>25</v>
      </c>
      <c r="D24" s="46">
        <v>72113</v>
      </c>
      <c r="E24" s="46">
        <v>1951291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2023404</v>
      </c>
      <c r="O24" s="47">
        <f t="shared" si="2"/>
        <v>12.097936048597326</v>
      </c>
      <c r="P24" s="9"/>
    </row>
    <row r="25" spans="1:16">
      <c r="A25" s="12"/>
      <c r="B25" s="25">
        <v>324.72000000000003</v>
      </c>
      <c r="C25" s="20" t="s">
        <v>26</v>
      </c>
      <c r="D25" s="46">
        <v>28044</v>
      </c>
      <c r="E25" s="46">
        <v>167512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195556</v>
      </c>
      <c r="O25" s="47">
        <f t="shared" si="2"/>
        <v>1.1692296654150622</v>
      </c>
      <c r="P25" s="9"/>
    </row>
    <row r="26" spans="1:16">
      <c r="A26" s="12"/>
      <c r="B26" s="25">
        <v>325.10000000000002</v>
      </c>
      <c r="C26" s="20" t="s">
        <v>27</v>
      </c>
      <c r="D26" s="46">
        <v>14527</v>
      </c>
      <c r="E26" s="46">
        <v>32337762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32352289</v>
      </c>
      <c r="O26" s="47">
        <f t="shared" si="2"/>
        <v>193.43439241384257</v>
      </c>
      <c r="P26" s="9"/>
    </row>
    <row r="27" spans="1:16">
      <c r="A27" s="12"/>
      <c r="B27" s="25">
        <v>367</v>
      </c>
      <c r="C27" s="20" t="s">
        <v>76</v>
      </c>
      <c r="D27" s="46">
        <v>38724</v>
      </c>
      <c r="E27" s="46">
        <v>164100</v>
      </c>
      <c r="F27" s="46">
        <v>0</v>
      </c>
      <c r="G27" s="46">
        <v>0</v>
      </c>
      <c r="H27" s="46">
        <v>0</v>
      </c>
      <c r="I27" s="46">
        <v>5490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208314</v>
      </c>
      <c r="O27" s="47">
        <f t="shared" si="2"/>
        <v>1.2455097696888529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SUM(D29:D45)</f>
        <v>8154761</v>
      </c>
      <c r="E28" s="32">
        <f t="shared" si="5"/>
        <v>4434105</v>
      </c>
      <c r="F28" s="32">
        <f t="shared" si="5"/>
        <v>0</v>
      </c>
      <c r="G28" s="32">
        <f t="shared" si="5"/>
        <v>2260889</v>
      </c>
      <c r="H28" s="32">
        <f t="shared" si="5"/>
        <v>0</v>
      </c>
      <c r="I28" s="32">
        <f t="shared" si="5"/>
        <v>3972493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 t="shared" ref="N28:N33" si="6">SUM(D28:M28)</f>
        <v>18822248</v>
      </c>
      <c r="O28" s="45">
        <f t="shared" si="2"/>
        <v>112.53825365317007</v>
      </c>
      <c r="P28" s="10"/>
    </row>
    <row r="29" spans="1:16">
      <c r="A29" s="12"/>
      <c r="B29" s="25">
        <v>331.2</v>
      </c>
      <c r="C29" s="20" t="s">
        <v>29</v>
      </c>
      <c r="D29" s="46">
        <v>215204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215204</v>
      </c>
      <c r="O29" s="47">
        <f t="shared" si="2"/>
        <v>1.2867050917178868</v>
      </c>
      <c r="P29" s="9"/>
    </row>
    <row r="30" spans="1:16">
      <c r="A30" s="12"/>
      <c r="B30" s="25">
        <v>331.35</v>
      </c>
      <c r="C30" s="20" t="s">
        <v>116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1367607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1367607</v>
      </c>
      <c r="O30" s="47">
        <f t="shared" si="2"/>
        <v>8.1769246406619942</v>
      </c>
      <c r="P30" s="9"/>
    </row>
    <row r="31" spans="1:16">
      <c r="A31" s="12"/>
      <c r="B31" s="25">
        <v>331.39</v>
      </c>
      <c r="C31" s="20" t="s">
        <v>96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812075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812075</v>
      </c>
      <c r="O31" s="47">
        <f t="shared" si="2"/>
        <v>4.8553978427761697</v>
      </c>
      <c r="P31" s="9"/>
    </row>
    <row r="32" spans="1:16">
      <c r="A32" s="12"/>
      <c r="B32" s="25">
        <v>331.49</v>
      </c>
      <c r="C32" s="20" t="s">
        <v>110</v>
      </c>
      <c r="D32" s="46">
        <v>0</v>
      </c>
      <c r="E32" s="46">
        <v>50148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50148</v>
      </c>
      <c r="O32" s="47">
        <f t="shared" si="2"/>
        <v>0.29983497955181404</v>
      </c>
      <c r="P32" s="9"/>
    </row>
    <row r="33" spans="1:16">
      <c r="A33" s="12"/>
      <c r="B33" s="25">
        <v>331.5</v>
      </c>
      <c r="C33" s="20" t="s">
        <v>31</v>
      </c>
      <c r="D33" s="46">
        <v>32744</v>
      </c>
      <c r="E33" s="46">
        <v>2639078</v>
      </c>
      <c r="F33" s="46">
        <v>0</v>
      </c>
      <c r="G33" s="46">
        <v>0</v>
      </c>
      <c r="H33" s="46">
        <v>0</v>
      </c>
      <c r="I33" s="46">
        <v>1379479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4051301</v>
      </c>
      <c r="O33" s="47">
        <f t="shared" si="2"/>
        <v>24.22273575203884</v>
      </c>
      <c r="P33" s="9"/>
    </row>
    <row r="34" spans="1:16">
      <c r="A34" s="12"/>
      <c r="B34" s="25">
        <v>334.49</v>
      </c>
      <c r="C34" s="20" t="s">
        <v>35</v>
      </c>
      <c r="D34" s="46">
        <v>0</v>
      </c>
      <c r="E34" s="46">
        <v>20041</v>
      </c>
      <c r="F34" s="46">
        <v>0</v>
      </c>
      <c r="G34" s="46">
        <v>713705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733746</v>
      </c>
      <c r="O34" s="47">
        <f t="shared" si="2"/>
        <v>4.3870686150240354</v>
      </c>
      <c r="P34" s="9"/>
    </row>
    <row r="35" spans="1:16">
      <c r="A35" s="12"/>
      <c r="B35" s="25">
        <v>334.5</v>
      </c>
      <c r="C35" s="20" t="s">
        <v>36</v>
      </c>
      <c r="D35" s="46">
        <v>3293</v>
      </c>
      <c r="E35" s="46">
        <v>9075</v>
      </c>
      <c r="F35" s="46">
        <v>0</v>
      </c>
      <c r="G35" s="46">
        <v>0</v>
      </c>
      <c r="H35" s="46">
        <v>0</v>
      </c>
      <c r="I35" s="46">
        <v>261041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273409</v>
      </c>
      <c r="O35" s="47">
        <f t="shared" si="2"/>
        <v>1.6347128883361635</v>
      </c>
      <c r="P35" s="9"/>
    </row>
    <row r="36" spans="1:16">
      <c r="A36" s="12"/>
      <c r="B36" s="25">
        <v>334.9</v>
      </c>
      <c r="C36" s="20" t="s">
        <v>98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152291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152291</v>
      </c>
      <c r="O36" s="47">
        <f t="shared" si="2"/>
        <v>0.91054815488006124</v>
      </c>
      <c r="P36" s="9"/>
    </row>
    <row r="37" spans="1:16">
      <c r="A37" s="12"/>
      <c r="B37" s="25">
        <v>335.12</v>
      </c>
      <c r="C37" s="20" t="s">
        <v>37</v>
      </c>
      <c r="D37" s="46">
        <v>1975974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1975974</v>
      </c>
      <c r="O37" s="47">
        <f t="shared" ref="O37:O68" si="8">(N37/O$89)</f>
        <v>11.814351995790783</v>
      </c>
      <c r="P37" s="9"/>
    </row>
    <row r="38" spans="1:16">
      <c r="A38" s="12"/>
      <c r="B38" s="25">
        <v>335.14</v>
      </c>
      <c r="C38" s="20" t="s">
        <v>38</v>
      </c>
      <c r="D38" s="46">
        <v>64782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64782</v>
      </c>
      <c r="O38" s="47">
        <f t="shared" si="8"/>
        <v>0.3873316911008538</v>
      </c>
      <c r="P38" s="9"/>
    </row>
    <row r="39" spans="1:16">
      <c r="A39" s="12"/>
      <c r="B39" s="25">
        <v>335.15</v>
      </c>
      <c r="C39" s="20" t="s">
        <v>39</v>
      </c>
      <c r="D39" s="46">
        <v>55967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55967</v>
      </c>
      <c r="O39" s="47">
        <f t="shared" si="8"/>
        <v>0.33462679071102291</v>
      </c>
      <c r="P39" s="9"/>
    </row>
    <row r="40" spans="1:16">
      <c r="A40" s="12"/>
      <c r="B40" s="25">
        <v>335.18</v>
      </c>
      <c r="C40" s="20" t="s">
        <v>40</v>
      </c>
      <c r="D40" s="46">
        <v>5245628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5245628</v>
      </c>
      <c r="O40" s="47">
        <f t="shared" si="8"/>
        <v>31.363618970176738</v>
      </c>
      <c r="P40" s="9"/>
    </row>
    <row r="41" spans="1:16">
      <c r="A41" s="12"/>
      <c r="B41" s="25">
        <v>335.49</v>
      </c>
      <c r="C41" s="20" t="s">
        <v>117</v>
      </c>
      <c r="D41" s="46">
        <v>0</v>
      </c>
      <c r="E41" s="46">
        <v>903859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903859</v>
      </c>
      <c r="O41" s="47">
        <f t="shared" si="8"/>
        <v>5.4041745390189657</v>
      </c>
      <c r="P41" s="9"/>
    </row>
    <row r="42" spans="1:16">
      <c r="A42" s="12"/>
      <c r="B42" s="25">
        <v>335.9</v>
      </c>
      <c r="C42" s="20" t="s">
        <v>42</v>
      </c>
      <c r="D42" s="46">
        <v>0</v>
      </c>
      <c r="E42" s="46">
        <v>0</v>
      </c>
      <c r="F42" s="46">
        <v>0</v>
      </c>
      <c r="G42" s="46">
        <v>162690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162690</v>
      </c>
      <c r="O42" s="47">
        <f t="shared" si="8"/>
        <v>0.97272379403534781</v>
      </c>
      <c r="P42" s="9"/>
    </row>
    <row r="43" spans="1:16">
      <c r="A43" s="12"/>
      <c r="B43" s="25">
        <v>337.1</v>
      </c>
      <c r="C43" s="20" t="s">
        <v>118</v>
      </c>
      <c r="D43" s="46">
        <v>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60</v>
      </c>
      <c r="O43" s="47">
        <f t="shared" si="8"/>
        <v>3.587401047521106E-4</v>
      </c>
      <c r="P43" s="9"/>
    </row>
    <row r="44" spans="1:16">
      <c r="A44" s="12"/>
      <c r="B44" s="25">
        <v>337.3</v>
      </c>
      <c r="C44" s="20" t="s">
        <v>43</v>
      </c>
      <c r="D44" s="46">
        <v>486629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486629</v>
      </c>
      <c r="O44" s="47">
        <f t="shared" si="8"/>
        <v>2.9095556405902472</v>
      </c>
      <c r="P44" s="9"/>
    </row>
    <row r="45" spans="1:16">
      <c r="A45" s="12"/>
      <c r="B45" s="25">
        <v>338</v>
      </c>
      <c r="C45" s="20" t="s">
        <v>45</v>
      </c>
      <c r="D45" s="46">
        <v>74480</v>
      </c>
      <c r="E45" s="46">
        <v>811904</v>
      </c>
      <c r="F45" s="46">
        <v>0</v>
      </c>
      <c r="G45" s="46">
        <v>1384494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2270878</v>
      </c>
      <c r="O45" s="47">
        <f t="shared" si="8"/>
        <v>13.57758352665439</v>
      </c>
      <c r="P45" s="9"/>
    </row>
    <row r="46" spans="1:16" ht="15.75">
      <c r="A46" s="29" t="s">
        <v>50</v>
      </c>
      <c r="B46" s="30"/>
      <c r="C46" s="31"/>
      <c r="D46" s="32">
        <f t="shared" ref="D46:M46" si="9">SUM(D47:D62)</f>
        <v>2439514</v>
      </c>
      <c r="E46" s="32">
        <f t="shared" si="9"/>
        <v>356319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82121731</v>
      </c>
      <c r="J46" s="32">
        <f t="shared" si="9"/>
        <v>13666180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98583744</v>
      </c>
      <c r="O46" s="45">
        <f t="shared" si="8"/>
        <v>589.43237749025423</v>
      </c>
      <c r="P46" s="10"/>
    </row>
    <row r="47" spans="1:16">
      <c r="A47" s="12"/>
      <c r="B47" s="25">
        <v>341.2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13666180</v>
      </c>
      <c r="K47" s="46">
        <v>0</v>
      </c>
      <c r="L47" s="46">
        <v>0</v>
      </c>
      <c r="M47" s="46">
        <v>0</v>
      </c>
      <c r="N47" s="46">
        <f t="shared" ref="N47:N62" si="10">SUM(D47:M47)</f>
        <v>13666180</v>
      </c>
      <c r="O47" s="47">
        <f t="shared" si="8"/>
        <v>81.710114079353318</v>
      </c>
      <c r="P47" s="9"/>
    </row>
    <row r="48" spans="1:16">
      <c r="A48" s="12"/>
      <c r="B48" s="25">
        <v>341.51</v>
      </c>
      <c r="C48" s="20" t="s">
        <v>119</v>
      </c>
      <c r="D48" s="46">
        <v>12713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12713</v>
      </c>
      <c r="O48" s="47">
        <f t="shared" si="8"/>
        <v>7.601104919522636E-2</v>
      </c>
      <c r="P48" s="9"/>
    </row>
    <row r="49" spans="1:16">
      <c r="A49" s="12"/>
      <c r="B49" s="25">
        <v>341.9</v>
      </c>
      <c r="C49" s="20" t="s">
        <v>55</v>
      </c>
      <c r="D49" s="46">
        <v>425253</v>
      </c>
      <c r="E49" s="46">
        <v>725</v>
      </c>
      <c r="F49" s="46">
        <v>0</v>
      </c>
      <c r="G49" s="46">
        <v>0</v>
      </c>
      <c r="H49" s="46">
        <v>0</v>
      </c>
      <c r="I49" s="46">
        <v>180809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606787</v>
      </c>
      <c r="O49" s="47">
        <f t="shared" si="8"/>
        <v>3.6279805323703154</v>
      </c>
      <c r="P49" s="9"/>
    </row>
    <row r="50" spans="1:16">
      <c r="A50" s="12"/>
      <c r="B50" s="25">
        <v>342.1</v>
      </c>
      <c r="C50" s="20" t="s">
        <v>56</v>
      </c>
      <c r="D50" s="46">
        <v>20455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20455</v>
      </c>
      <c r="O50" s="47">
        <f t="shared" si="8"/>
        <v>0.12230048071174036</v>
      </c>
      <c r="P50" s="9"/>
    </row>
    <row r="51" spans="1:16">
      <c r="A51" s="12"/>
      <c r="B51" s="25">
        <v>343.3</v>
      </c>
      <c r="C51" s="20" t="s">
        <v>99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26831771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26831771</v>
      </c>
      <c r="O51" s="47">
        <f t="shared" si="8"/>
        <v>160.42720565374404</v>
      </c>
      <c r="P51" s="9"/>
    </row>
    <row r="52" spans="1:16">
      <c r="A52" s="12"/>
      <c r="B52" s="25">
        <v>343.4</v>
      </c>
      <c r="C52" s="20" t="s">
        <v>120</v>
      </c>
      <c r="D52" s="46">
        <v>0</v>
      </c>
      <c r="E52" s="46">
        <v>238829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238829</v>
      </c>
      <c r="O52" s="47">
        <f t="shared" si="8"/>
        <v>1.4279590079640303</v>
      </c>
      <c r="P52" s="9"/>
    </row>
    <row r="53" spans="1:16">
      <c r="A53" s="12"/>
      <c r="B53" s="25">
        <v>343.5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29712956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29712956</v>
      </c>
      <c r="O53" s="47">
        <f t="shared" si="8"/>
        <v>177.65381579891422</v>
      </c>
      <c r="P53" s="9"/>
    </row>
    <row r="54" spans="1:16">
      <c r="A54" s="12"/>
      <c r="B54" s="25">
        <v>343.6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4602785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4602785</v>
      </c>
      <c r="O54" s="47">
        <f t="shared" si="8"/>
        <v>27.52005955085739</v>
      </c>
      <c r="P54" s="9"/>
    </row>
    <row r="55" spans="1:16">
      <c r="A55" s="12"/>
      <c r="B55" s="25">
        <v>343.9</v>
      </c>
      <c r="C55" s="20" t="s">
        <v>61</v>
      </c>
      <c r="D55" s="46">
        <v>0</v>
      </c>
      <c r="E55" s="46">
        <v>112657</v>
      </c>
      <c r="F55" s="46">
        <v>0</v>
      </c>
      <c r="G55" s="46">
        <v>0</v>
      </c>
      <c r="H55" s="46">
        <v>0</v>
      </c>
      <c r="I55" s="46">
        <v>19315666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19428323</v>
      </c>
      <c r="O55" s="47">
        <f t="shared" si="8"/>
        <v>116.16197713629732</v>
      </c>
      <c r="P55" s="9"/>
    </row>
    <row r="56" spans="1:16">
      <c r="A56" s="12"/>
      <c r="B56" s="25">
        <v>344.9</v>
      </c>
      <c r="C56" s="20" t="s">
        <v>62</v>
      </c>
      <c r="D56" s="46">
        <v>0</v>
      </c>
      <c r="E56" s="46">
        <v>4108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4108</v>
      </c>
      <c r="O56" s="47">
        <f t="shared" si="8"/>
        <v>2.4561739172027839E-2</v>
      </c>
      <c r="P56" s="9"/>
    </row>
    <row r="57" spans="1:16">
      <c r="A57" s="12"/>
      <c r="B57" s="25">
        <v>345.1</v>
      </c>
      <c r="C57" s="20" t="s">
        <v>121</v>
      </c>
      <c r="D57" s="46">
        <v>228050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228050</v>
      </c>
      <c r="O57" s="47">
        <f t="shared" si="8"/>
        <v>1.3635113481453136</v>
      </c>
      <c r="P57" s="9"/>
    </row>
    <row r="58" spans="1:16">
      <c r="A58" s="12"/>
      <c r="B58" s="25">
        <v>346.4</v>
      </c>
      <c r="C58" s="20" t="s">
        <v>64</v>
      </c>
      <c r="D58" s="46">
        <v>106484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106484</v>
      </c>
      <c r="O58" s="47">
        <f t="shared" si="8"/>
        <v>0.6366680219070624</v>
      </c>
      <c r="P58" s="9"/>
    </row>
    <row r="59" spans="1:16">
      <c r="A59" s="12"/>
      <c r="B59" s="25">
        <v>347.2</v>
      </c>
      <c r="C59" s="20" t="s">
        <v>65</v>
      </c>
      <c r="D59" s="46">
        <v>424209</v>
      </c>
      <c r="E59" s="46">
        <v>0</v>
      </c>
      <c r="F59" s="46">
        <v>0</v>
      </c>
      <c r="G59" s="46">
        <v>0</v>
      </c>
      <c r="H59" s="46">
        <v>0</v>
      </c>
      <c r="I59" s="46">
        <v>1404273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1828482</v>
      </c>
      <c r="O59" s="47">
        <f t="shared" si="8"/>
        <v>10.932497070289145</v>
      </c>
      <c r="P59" s="9"/>
    </row>
    <row r="60" spans="1:16">
      <c r="A60" s="12"/>
      <c r="B60" s="25">
        <v>347.4</v>
      </c>
      <c r="C60" s="20" t="s">
        <v>100</v>
      </c>
      <c r="D60" s="46">
        <v>34591</v>
      </c>
      <c r="E60" s="46">
        <v>0</v>
      </c>
      <c r="F60" s="46">
        <v>0</v>
      </c>
      <c r="G60" s="46">
        <v>0</v>
      </c>
      <c r="H60" s="46">
        <v>0</v>
      </c>
      <c r="I60" s="46">
        <v>10754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45345</v>
      </c>
      <c r="O60" s="47">
        <f t="shared" si="8"/>
        <v>0.27111783416640756</v>
      </c>
      <c r="P60" s="9"/>
    </row>
    <row r="61" spans="1:16">
      <c r="A61" s="12"/>
      <c r="B61" s="25">
        <v>347.5</v>
      </c>
      <c r="C61" s="20" t="s">
        <v>101</v>
      </c>
      <c r="D61" s="46">
        <v>1162209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1162209</v>
      </c>
      <c r="O61" s="47">
        <f t="shared" si="8"/>
        <v>6.9488496400640951</v>
      </c>
      <c r="P61" s="9"/>
    </row>
    <row r="62" spans="1:16">
      <c r="A62" s="12"/>
      <c r="B62" s="25">
        <v>347.9</v>
      </c>
      <c r="C62" s="20" t="s">
        <v>102</v>
      </c>
      <c r="D62" s="46">
        <v>25550</v>
      </c>
      <c r="E62" s="46">
        <v>0</v>
      </c>
      <c r="F62" s="46">
        <v>0</v>
      </c>
      <c r="G62" s="46">
        <v>0</v>
      </c>
      <c r="H62" s="46">
        <v>0</v>
      </c>
      <c r="I62" s="46">
        <v>62717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88267</v>
      </c>
      <c r="O62" s="47">
        <f t="shared" si="8"/>
        <v>0.52774854710257579</v>
      </c>
      <c r="P62" s="9"/>
    </row>
    <row r="63" spans="1:16" ht="15.75">
      <c r="A63" s="29" t="s">
        <v>51</v>
      </c>
      <c r="B63" s="30"/>
      <c r="C63" s="31"/>
      <c r="D63" s="32">
        <f t="shared" ref="D63:M63" si="11">SUM(D64:D69)</f>
        <v>830831</v>
      </c>
      <c r="E63" s="32">
        <f t="shared" si="11"/>
        <v>239376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71" si="12">SUM(D63:M63)</f>
        <v>1070207</v>
      </c>
      <c r="O63" s="45">
        <f t="shared" si="8"/>
        <v>6.3987695214407001</v>
      </c>
      <c r="P63" s="10"/>
    </row>
    <row r="64" spans="1:16">
      <c r="A64" s="13"/>
      <c r="B64" s="39">
        <v>351.1</v>
      </c>
      <c r="C64" s="21" t="s">
        <v>68</v>
      </c>
      <c r="D64" s="46">
        <v>133777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133777</v>
      </c>
      <c r="O64" s="47">
        <f t="shared" si="8"/>
        <v>0.7998529165570516</v>
      </c>
      <c r="P64" s="9"/>
    </row>
    <row r="65" spans="1:16">
      <c r="A65" s="13"/>
      <c r="B65" s="39">
        <v>351.3</v>
      </c>
      <c r="C65" s="21" t="s">
        <v>122</v>
      </c>
      <c r="D65" s="46">
        <v>58498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58498</v>
      </c>
      <c r="O65" s="47">
        <f t="shared" si="8"/>
        <v>0.34975964412981608</v>
      </c>
      <c r="P65" s="9"/>
    </row>
    <row r="66" spans="1:16">
      <c r="A66" s="13"/>
      <c r="B66" s="39">
        <v>351.6</v>
      </c>
      <c r="C66" s="21" t="s">
        <v>123</v>
      </c>
      <c r="D66" s="46">
        <v>802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802</v>
      </c>
      <c r="O66" s="47">
        <f t="shared" si="8"/>
        <v>4.7951594001865447E-3</v>
      </c>
      <c r="P66" s="9"/>
    </row>
    <row r="67" spans="1:16">
      <c r="A67" s="13"/>
      <c r="B67" s="39">
        <v>354</v>
      </c>
      <c r="C67" s="21" t="s">
        <v>69</v>
      </c>
      <c r="D67" s="46">
        <v>622371</v>
      </c>
      <c r="E67" s="46">
        <v>158365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780736</v>
      </c>
      <c r="O67" s="47">
        <f t="shared" si="8"/>
        <v>4.6680219070623972</v>
      </c>
      <c r="P67" s="9"/>
    </row>
    <row r="68" spans="1:16">
      <c r="A68" s="13"/>
      <c r="B68" s="39">
        <v>358.2</v>
      </c>
      <c r="C68" s="21" t="s">
        <v>124</v>
      </c>
      <c r="D68" s="46">
        <v>0</v>
      </c>
      <c r="E68" s="46">
        <v>81011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81011</v>
      </c>
      <c r="O68" s="47">
        <f t="shared" si="8"/>
        <v>0.48436491043455382</v>
      </c>
      <c r="P68" s="9"/>
    </row>
    <row r="69" spans="1:16">
      <c r="A69" s="13"/>
      <c r="B69" s="39">
        <v>359</v>
      </c>
      <c r="C69" s="21" t="s">
        <v>105</v>
      </c>
      <c r="D69" s="46">
        <v>15383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15383</v>
      </c>
      <c r="O69" s="47">
        <f t="shared" ref="O69:O87" si="13">(N69/O$89)</f>
        <v>9.197498385669528E-2</v>
      </c>
      <c r="P69" s="9"/>
    </row>
    <row r="70" spans="1:16" ht="15.75">
      <c r="A70" s="29" t="s">
        <v>3</v>
      </c>
      <c r="B70" s="30"/>
      <c r="C70" s="31"/>
      <c r="D70" s="32">
        <f t="shared" ref="D70:M70" si="14">SUM(D71:D79)</f>
        <v>1209332</v>
      </c>
      <c r="E70" s="32">
        <f t="shared" si="14"/>
        <v>3408793</v>
      </c>
      <c r="F70" s="32">
        <f t="shared" si="14"/>
        <v>20618</v>
      </c>
      <c r="G70" s="32">
        <f t="shared" si="14"/>
        <v>1423754</v>
      </c>
      <c r="H70" s="32">
        <f t="shared" si="14"/>
        <v>0</v>
      </c>
      <c r="I70" s="32">
        <f t="shared" si="14"/>
        <v>3045087</v>
      </c>
      <c r="J70" s="32">
        <f t="shared" si="14"/>
        <v>28750</v>
      </c>
      <c r="K70" s="32">
        <f t="shared" si="14"/>
        <v>22513663</v>
      </c>
      <c r="L70" s="32">
        <f t="shared" si="14"/>
        <v>0</v>
      </c>
      <c r="M70" s="32">
        <f t="shared" si="14"/>
        <v>0</v>
      </c>
      <c r="N70" s="32">
        <f t="shared" si="12"/>
        <v>31649997</v>
      </c>
      <c r="O70" s="45">
        <f t="shared" si="13"/>
        <v>189.23538731973309</v>
      </c>
      <c r="P70" s="10"/>
    </row>
    <row r="71" spans="1:16">
      <c r="A71" s="12"/>
      <c r="B71" s="25">
        <v>361.1</v>
      </c>
      <c r="C71" s="20" t="s">
        <v>70</v>
      </c>
      <c r="D71" s="46">
        <v>89262</v>
      </c>
      <c r="E71" s="46">
        <v>707867</v>
      </c>
      <c r="F71" s="46">
        <v>20618</v>
      </c>
      <c r="G71" s="46">
        <v>1119722</v>
      </c>
      <c r="H71" s="46">
        <v>0</v>
      </c>
      <c r="I71" s="46">
        <v>2196127</v>
      </c>
      <c r="J71" s="46">
        <v>21096</v>
      </c>
      <c r="K71" s="46">
        <v>1884012</v>
      </c>
      <c r="L71" s="46">
        <v>0</v>
      </c>
      <c r="M71" s="46">
        <v>0</v>
      </c>
      <c r="N71" s="46">
        <f t="shared" si="12"/>
        <v>6038704</v>
      </c>
      <c r="O71" s="47">
        <f t="shared" si="13"/>
        <v>36.105421758783152</v>
      </c>
      <c r="P71" s="9"/>
    </row>
    <row r="72" spans="1:16">
      <c r="A72" s="12"/>
      <c r="B72" s="25">
        <v>361.3</v>
      </c>
      <c r="C72" s="20" t="s">
        <v>71</v>
      </c>
      <c r="D72" s="46">
        <v>64707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11670078</v>
      </c>
      <c r="L72" s="46">
        <v>0</v>
      </c>
      <c r="M72" s="46">
        <v>0</v>
      </c>
      <c r="N72" s="46">
        <f t="shared" ref="N72:N79" si="15">SUM(D72:M72)</f>
        <v>11734785</v>
      </c>
      <c r="O72" s="47">
        <f t="shared" si="13"/>
        <v>70.162300002391603</v>
      </c>
      <c r="P72" s="9"/>
    </row>
    <row r="73" spans="1:16">
      <c r="A73" s="12"/>
      <c r="B73" s="25">
        <v>362</v>
      </c>
      <c r="C73" s="20" t="s">
        <v>72</v>
      </c>
      <c r="D73" s="46">
        <v>228677</v>
      </c>
      <c r="E73" s="46">
        <v>204127</v>
      </c>
      <c r="F73" s="46">
        <v>0</v>
      </c>
      <c r="G73" s="46">
        <v>0</v>
      </c>
      <c r="H73" s="46">
        <v>0</v>
      </c>
      <c r="I73" s="46">
        <v>382193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814997</v>
      </c>
      <c r="O73" s="47">
        <f t="shared" si="13"/>
        <v>4.8728684858775981</v>
      </c>
      <c r="P73" s="9"/>
    </row>
    <row r="74" spans="1:16">
      <c r="A74" s="12"/>
      <c r="B74" s="25">
        <v>364</v>
      </c>
      <c r="C74" s="20" t="s">
        <v>73</v>
      </c>
      <c r="D74" s="46">
        <v>0</v>
      </c>
      <c r="E74" s="46">
        <v>2236771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2236771</v>
      </c>
      <c r="O74" s="47">
        <f t="shared" si="13"/>
        <v>13.373657714108052</v>
      </c>
      <c r="P74" s="9"/>
    </row>
    <row r="75" spans="1:16">
      <c r="A75" s="12"/>
      <c r="B75" s="25">
        <v>365</v>
      </c>
      <c r="C75" s="20" t="s">
        <v>74</v>
      </c>
      <c r="D75" s="46">
        <v>2751</v>
      </c>
      <c r="E75" s="46">
        <v>26505</v>
      </c>
      <c r="F75" s="46">
        <v>0</v>
      </c>
      <c r="G75" s="46">
        <v>0</v>
      </c>
      <c r="H75" s="46">
        <v>0</v>
      </c>
      <c r="I75" s="46">
        <v>67652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96908</v>
      </c>
      <c r="O75" s="47">
        <f t="shared" si="13"/>
        <v>0.57941310118862555</v>
      </c>
      <c r="P75" s="9"/>
    </row>
    <row r="76" spans="1:16">
      <c r="A76" s="12"/>
      <c r="B76" s="25">
        <v>366</v>
      </c>
      <c r="C76" s="20" t="s">
        <v>75</v>
      </c>
      <c r="D76" s="46">
        <v>164654</v>
      </c>
      <c r="E76" s="46">
        <v>98788</v>
      </c>
      <c r="F76" s="46">
        <v>0</v>
      </c>
      <c r="G76" s="46">
        <v>37255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300697</v>
      </c>
      <c r="O76" s="47">
        <f t="shared" si="13"/>
        <v>1.7978678879774233</v>
      </c>
      <c r="P76" s="9"/>
    </row>
    <row r="77" spans="1:16">
      <c r="A77" s="12"/>
      <c r="B77" s="25">
        <v>368</v>
      </c>
      <c r="C77" s="20" t="s">
        <v>77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8959409</v>
      </c>
      <c r="L77" s="46">
        <v>0</v>
      </c>
      <c r="M77" s="46">
        <v>0</v>
      </c>
      <c r="N77" s="46">
        <f t="shared" si="15"/>
        <v>8959409</v>
      </c>
      <c r="O77" s="47">
        <f t="shared" si="13"/>
        <v>53.568322052950037</v>
      </c>
      <c r="P77" s="9"/>
    </row>
    <row r="78" spans="1:16">
      <c r="A78" s="12"/>
      <c r="B78" s="25">
        <v>369.3</v>
      </c>
      <c r="C78" s="20" t="s">
        <v>78</v>
      </c>
      <c r="D78" s="46">
        <v>77154</v>
      </c>
      <c r="E78" s="46">
        <v>71540</v>
      </c>
      <c r="F78" s="46">
        <v>0</v>
      </c>
      <c r="G78" s="46">
        <v>266777</v>
      </c>
      <c r="H78" s="46">
        <v>0</v>
      </c>
      <c r="I78" s="46">
        <v>26227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441698</v>
      </c>
      <c r="O78" s="47">
        <f t="shared" si="13"/>
        <v>2.6409131131466292</v>
      </c>
      <c r="P78" s="9"/>
    </row>
    <row r="79" spans="1:16">
      <c r="A79" s="12"/>
      <c r="B79" s="25">
        <v>369.9</v>
      </c>
      <c r="C79" s="20" t="s">
        <v>79</v>
      </c>
      <c r="D79" s="46">
        <v>582127</v>
      </c>
      <c r="E79" s="46">
        <v>63195</v>
      </c>
      <c r="F79" s="46">
        <v>0</v>
      </c>
      <c r="G79" s="46">
        <v>0</v>
      </c>
      <c r="H79" s="46">
        <v>0</v>
      </c>
      <c r="I79" s="46">
        <v>372888</v>
      </c>
      <c r="J79" s="46">
        <v>7654</v>
      </c>
      <c r="K79" s="46">
        <v>164</v>
      </c>
      <c r="L79" s="46">
        <v>0</v>
      </c>
      <c r="M79" s="46">
        <v>0</v>
      </c>
      <c r="N79" s="46">
        <f t="shared" si="15"/>
        <v>1026028</v>
      </c>
      <c r="O79" s="47">
        <f t="shared" si="13"/>
        <v>6.1346232033099755</v>
      </c>
      <c r="P79" s="9"/>
    </row>
    <row r="80" spans="1:16" ht="15.75">
      <c r="A80" s="29" t="s">
        <v>52</v>
      </c>
      <c r="B80" s="30"/>
      <c r="C80" s="31"/>
      <c r="D80" s="32">
        <f t="shared" ref="D80:M80" si="16">SUM(D81:D86)</f>
        <v>2655919</v>
      </c>
      <c r="E80" s="32">
        <f t="shared" si="16"/>
        <v>26744615</v>
      </c>
      <c r="F80" s="32">
        <f t="shared" si="16"/>
        <v>0</v>
      </c>
      <c r="G80" s="32">
        <f t="shared" si="16"/>
        <v>597248</v>
      </c>
      <c r="H80" s="32">
        <f t="shared" si="16"/>
        <v>0</v>
      </c>
      <c r="I80" s="32">
        <f t="shared" si="16"/>
        <v>21721794</v>
      </c>
      <c r="J80" s="32">
        <f t="shared" si="16"/>
        <v>478199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 t="shared" ref="N80:N87" si="17">SUM(D80:M80)</f>
        <v>52197775</v>
      </c>
      <c r="O80" s="45">
        <f t="shared" si="13"/>
        <v>312.09058785545164</v>
      </c>
      <c r="P80" s="9"/>
    </row>
    <row r="81" spans="1:119">
      <c r="A81" s="12"/>
      <c r="B81" s="25">
        <v>381</v>
      </c>
      <c r="C81" s="20" t="s">
        <v>80</v>
      </c>
      <c r="D81" s="46">
        <v>10000</v>
      </c>
      <c r="E81" s="46">
        <v>8141497</v>
      </c>
      <c r="F81" s="46">
        <v>0</v>
      </c>
      <c r="G81" s="46">
        <v>597248</v>
      </c>
      <c r="H81" s="46">
        <v>0</v>
      </c>
      <c r="I81" s="46">
        <v>20972460</v>
      </c>
      <c r="J81" s="46">
        <v>350000</v>
      </c>
      <c r="K81" s="46">
        <v>0</v>
      </c>
      <c r="L81" s="46">
        <v>0</v>
      </c>
      <c r="M81" s="46">
        <v>0</v>
      </c>
      <c r="N81" s="46">
        <f t="shared" si="17"/>
        <v>30071205</v>
      </c>
      <c r="O81" s="47">
        <f t="shared" si="13"/>
        <v>179.79578719536985</v>
      </c>
      <c r="P81" s="9"/>
    </row>
    <row r="82" spans="1:119">
      <c r="A82" s="12"/>
      <c r="B82" s="25">
        <v>383</v>
      </c>
      <c r="C82" s="20" t="s">
        <v>125</v>
      </c>
      <c r="D82" s="46">
        <v>0</v>
      </c>
      <c r="E82" s="46">
        <v>2739706</v>
      </c>
      <c r="F82" s="46">
        <v>0</v>
      </c>
      <c r="G82" s="46">
        <v>0</v>
      </c>
      <c r="H82" s="46">
        <v>0</v>
      </c>
      <c r="I82" s="46">
        <v>0</v>
      </c>
      <c r="J82" s="46">
        <v>3199</v>
      </c>
      <c r="K82" s="46">
        <v>0</v>
      </c>
      <c r="L82" s="46">
        <v>0</v>
      </c>
      <c r="M82" s="46">
        <v>0</v>
      </c>
      <c r="N82" s="46">
        <f t="shared" si="17"/>
        <v>2742905</v>
      </c>
      <c r="O82" s="47">
        <f t="shared" si="13"/>
        <v>16.399833783751465</v>
      </c>
      <c r="P82" s="9"/>
    </row>
    <row r="83" spans="1:119">
      <c r="A83" s="12"/>
      <c r="B83" s="25">
        <v>384</v>
      </c>
      <c r="C83" s="20" t="s">
        <v>81</v>
      </c>
      <c r="D83" s="46">
        <v>2645919</v>
      </c>
      <c r="E83" s="46">
        <v>460716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3106635</v>
      </c>
      <c r="O83" s="47">
        <f t="shared" si="13"/>
        <v>18.574576088776219</v>
      </c>
      <c r="P83" s="9"/>
    </row>
    <row r="84" spans="1:119">
      <c r="A84" s="12"/>
      <c r="B84" s="25">
        <v>385</v>
      </c>
      <c r="C84" s="20" t="s">
        <v>126</v>
      </c>
      <c r="D84" s="46">
        <v>0</v>
      </c>
      <c r="E84" s="46">
        <v>15402696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15402696</v>
      </c>
      <c r="O84" s="47">
        <f t="shared" si="13"/>
        <v>92.092746275081907</v>
      </c>
      <c r="P84" s="9"/>
    </row>
    <row r="85" spans="1:119">
      <c r="A85" s="12"/>
      <c r="B85" s="25">
        <v>389.4</v>
      </c>
      <c r="C85" s="20" t="s">
        <v>82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11977</v>
      </c>
      <c r="J85" s="46">
        <v>125000</v>
      </c>
      <c r="K85" s="46">
        <v>0</v>
      </c>
      <c r="L85" s="46">
        <v>0</v>
      </c>
      <c r="M85" s="46">
        <v>0</v>
      </c>
      <c r="N85" s="46">
        <f t="shared" si="17"/>
        <v>136977</v>
      </c>
      <c r="O85" s="47">
        <f t="shared" si="13"/>
        <v>0.81898572214383092</v>
      </c>
      <c r="P85" s="9"/>
    </row>
    <row r="86" spans="1:119" ht="15.75" thickBot="1">
      <c r="A86" s="12"/>
      <c r="B86" s="25">
        <v>389.7</v>
      </c>
      <c r="C86" s="20" t="s">
        <v>83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737357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737357</v>
      </c>
      <c r="O86" s="47">
        <f t="shared" si="13"/>
        <v>4.4086587903283672</v>
      </c>
      <c r="P86" s="9"/>
    </row>
    <row r="87" spans="1:119" ht="16.5" thickBot="1">
      <c r="A87" s="14" t="s">
        <v>66</v>
      </c>
      <c r="B87" s="23"/>
      <c r="C87" s="22"/>
      <c r="D87" s="15">
        <f t="shared" ref="D87:M87" si="18">SUM(D5,D12,D28,D46,D63,D70,D80)</f>
        <v>63959576</v>
      </c>
      <c r="E87" s="15">
        <f t="shared" si="18"/>
        <v>79389880</v>
      </c>
      <c r="F87" s="15">
        <f t="shared" si="18"/>
        <v>7512886</v>
      </c>
      <c r="G87" s="15">
        <f t="shared" si="18"/>
        <v>11817431</v>
      </c>
      <c r="H87" s="15">
        <f t="shared" si="18"/>
        <v>0</v>
      </c>
      <c r="I87" s="15">
        <f t="shared" si="18"/>
        <v>111029165</v>
      </c>
      <c r="J87" s="15">
        <f t="shared" si="18"/>
        <v>14173129</v>
      </c>
      <c r="K87" s="15">
        <f t="shared" si="18"/>
        <v>23397472</v>
      </c>
      <c r="L87" s="15">
        <f t="shared" si="18"/>
        <v>0</v>
      </c>
      <c r="M87" s="15">
        <f t="shared" si="18"/>
        <v>0</v>
      </c>
      <c r="N87" s="15">
        <f t="shared" si="17"/>
        <v>311279539</v>
      </c>
      <c r="O87" s="38">
        <f t="shared" si="13"/>
        <v>1861.140907134145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18" t="s">
        <v>127</v>
      </c>
      <c r="M89" s="118"/>
      <c r="N89" s="118"/>
      <c r="O89" s="43">
        <v>167252</v>
      </c>
    </row>
    <row r="90" spans="1:119">
      <c r="A90" s="119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7"/>
    </row>
    <row r="91" spans="1:119" ht="15.75" customHeight="1" thickBot="1">
      <c r="A91" s="120" t="s">
        <v>108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39215831</v>
      </c>
      <c r="E5" s="27">
        <f t="shared" si="0"/>
        <v>6827522</v>
      </c>
      <c r="F5" s="27">
        <f t="shared" si="0"/>
        <v>7519098</v>
      </c>
      <c r="G5" s="27">
        <f t="shared" si="0"/>
        <v>6657373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826267</v>
      </c>
      <c r="L5" s="27">
        <f t="shared" si="0"/>
        <v>0</v>
      </c>
      <c r="M5" s="27">
        <f t="shared" si="0"/>
        <v>0</v>
      </c>
      <c r="N5" s="28">
        <f t="shared" ref="N5:N13" si="1">SUM(D5:M5)</f>
        <v>61046091</v>
      </c>
      <c r="O5" s="33">
        <f t="shared" ref="O5:O36" si="2">(N5/O$83)</f>
        <v>367.65672936202503</v>
      </c>
      <c r="P5" s="6"/>
    </row>
    <row r="6" spans="1:133">
      <c r="A6" s="12"/>
      <c r="B6" s="25">
        <v>311</v>
      </c>
      <c r="C6" s="20" t="s">
        <v>2</v>
      </c>
      <c r="D6" s="46">
        <v>21930880</v>
      </c>
      <c r="E6" s="46">
        <v>2267272</v>
      </c>
      <c r="F6" s="46">
        <v>7519098</v>
      </c>
      <c r="G6" s="46">
        <v>3514721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35231971</v>
      </c>
      <c r="O6" s="47">
        <f t="shared" si="2"/>
        <v>212.18838118296082</v>
      </c>
      <c r="P6" s="9"/>
    </row>
    <row r="7" spans="1:133">
      <c r="A7" s="12"/>
      <c r="B7" s="25">
        <v>312.10000000000002</v>
      </c>
      <c r="C7" s="20" t="s">
        <v>95</v>
      </c>
      <c r="D7" s="46">
        <v>1093163</v>
      </c>
      <c r="E7" s="46">
        <v>4560250</v>
      </c>
      <c r="F7" s="46">
        <v>0</v>
      </c>
      <c r="G7" s="46">
        <v>3142652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8796065</v>
      </c>
      <c r="O7" s="47">
        <f t="shared" si="2"/>
        <v>52.975259122746792</v>
      </c>
      <c r="P7" s="9"/>
    </row>
    <row r="8" spans="1:133">
      <c r="A8" s="12"/>
      <c r="B8" s="25">
        <v>312.52</v>
      </c>
      <c r="C8" s="20" t="s">
        <v>92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826267</v>
      </c>
      <c r="L8" s="46">
        <v>0</v>
      </c>
      <c r="M8" s="46">
        <v>0</v>
      </c>
      <c r="N8" s="46">
        <f t="shared" si="1"/>
        <v>826267</v>
      </c>
      <c r="O8" s="47">
        <f t="shared" si="2"/>
        <v>4.9762829662553223</v>
      </c>
      <c r="P8" s="9"/>
    </row>
    <row r="9" spans="1:133">
      <c r="A9" s="12"/>
      <c r="B9" s="25">
        <v>314.10000000000002</v>
      </c>
      <c r="C9" s="20" t="s">
        <v>11</v>
      </c>
      <c r="D9" s="46">
        <v>8634159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8634159</v>
      </c>
      <c r="O9" s="47">
        <f t="shared" si="2"/>
        <v>52.000162610439588</v>
      </c>
      <c r="P9" s="9"/>
    </row>
    <row r="10" spans="1:133">
      <c r="A10" s="12"/>
      <c r="B10" s="25">
        <v>315</v>
      </c>
      <c r="C10" s="20" t="s">
        <v>12</v>
      </c>
      <c r="D10" s="46">
        <v>5997244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5997244</v>
      </c>
      <c r="O10" s="47">
        <f t="shared" si="2"/>
        <v>36.119054932215541</v>
      </c>
      <c r="P10" s="9"/>
    </row>
    <row r="11" spans="1:133">
      <c r="A11" s="12"/>
      <c r="B11" s="25">
        <v>316</v>
      </c>
      <c r="C11" s="20" t="s">
        <v>13</v>
      </c>
      <c r="D11" s="46">
        <v>1560385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1560385</v>
      </c>
      <c r="O11" s="47">
        <f t="shared" si="2"/>
        <v>9.3975885474069649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SUM(D13:D28)</f>
        <v>8671139</v>
      </c>
      <c r="E12" s="32">
        <f t="shared" si="3"/>
        <v>18216221</v>
      </c>
      <c r="F12" s="32">
        <f t="shared" si="3"/>
        <v>0</v>
      </c>
      <c r="G12" s="32">
        <f t="shared" si="3"/>
        <v>443757</v>
      </c>
      <c r="H12" s="32">
        <f t="shared" si="3"/>
        <v>0</v>
      </c>
      <c r="I12" s="32">
        <f t="shared" si="3"/>
        <v>163729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27494846</v>
      </c>
      <c r="O12" s="45">
        <f t="shared" si="2"/>
        <v>165.59070350094254</v>
      </c>
      <c r="P12" s="10"/>
    </row>
    <row r="13" spans="1:133">
      <c r="A13" s="12"/>
      <c r="B13" s="25">
        <v>322</v>
      </c>
      <c r="C13" s="20" t="s">
        <v>0</v>
      </c>
      <c r="D13" s="46">
        <v>507</v>
      </c>
      <c r="E13" s="46">
        <v>2337531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2338038</v>
      </c>
      <c r="O13" s="47">
        <f t="shared" si="2"/>
        <v>14.081088405875658</v>
      </c>
      <c r="P13" s="9"/>
    </row>
    <row r="14" spans="1:133">
      <c r="A14" s="12"/>
      <c r="B14" s="25">
        <v>323.10000000000002</v>
      </c>
      <c r="C14" s="20" t="s">
        <v>15</v>
      </c>
      <c r="D14" s="46">
        <v>7656194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8" si="4">SUM(D14:M14)</f>
        <v>7656194</v>
      </c>
      <c r="O14" s="47">
        <f t="shared" si="2"/>
        <v>46.11026192325992</v>
      </c>
      <c r="P14" s="9"/>
    </row>
    <row r="15" spans="1:133">
      <c r="A15" s="12"/>
      <c r="B15" s="25">
        <v>323.3</v>
      </c>
      <c r="C15" s="20" t="s">
        <v>16</v>
      </c>
      <c r="D15" s="46">
        <v>300000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300000</v>
      </c>
      <c r="O15" s="47">
        <f t="shared" si="2"/>
        <v>1.8067826621135743</v>
      </c>
      <c r="P15" s="9"/>
    </row>
    <row r="16" spans="1:133">
      <c r="A16" s="12"/>
      <c r="B16" s="25">
        <v>323.39999999999998</v>
      </c>
      <c r="C16" s="20" t="s">
        <v>17</v>
      </c>
      <c r="D16" s="46">
        <v>170840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170840</v>
      </c>
      <c r="O16" s="47">
        <f t="shared" si="2"/>
        <v>1.0289024999849434</v>
      </c>
      <c r="P16" s="9"/>
    </row>
    <row r="17" spans="1:16">
      <c r="A17" s="12"/>
      <c r="B17" s="25">
        <v>323.7</v>
      </c>
      <c r="C17" s="20" t="s">
        <v>18</v>
      </c>
      <c r="D17" s="46">
        <v>491188</v>
      </c>
      <c r="E17" s="46">
        <v>0</v>
      </c>
      <c r="F17" s="46">
        <v>0</v>
      </c>
      <c r="G17" s="46">
        <v>0</v>
      </c>
      <c r="H17" s="46">
        <v>0</v>
      </c>
      <c r="I17" s="46">
        <v>163729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654917</v>
      </c>
      <c r="O17" s="47">
        <f t="shared" si="2"/>
        <v>3.944308935744786</v>
      </c>
      <c r="P17" s="9"/>
    </row>
    <row r="18" spans="1:16">
      <c r="A18" s="12"/>
      <c r="B18" s="25">
        <v>324.11</v>
      </c>
      <c r="C18" s="20" t="s">
        <v>19</v>
      </c>
      <c r="D18" s="46">
        <v>2832</v>
      </c>
      <c r="E18" s="46">
        <v>22931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25763</v>
      </c>
      <c r="O18" s="47">
        <f t="shared" si="2"/>
        <v>0.15516047241344005</v>
      </c>
      <c r="P18" s="9"/>
    </row>
    <row r="19" spans="1:16">
      <c r="A19" s="12"/>
      <c r="B19" s="25">
        <v>324.12</v>
      </c>
      <c r="C19" s="20" t="s">
        <v>20</v>
      </c>
      <c r="D19" s="46">
        <v>7595</v>
      </c>
      <c r="E19" s="46">
        <v>21557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29152</v>
      </c>
      <c r="O19" s="47">
        <f t="shared" si="2"/>
        <v>0.17557109388644973</v>
      </c>
      <c r="P19" s="9"/>
    </row>
    <row r="20" spans="1:16">
      <c r="A20" s="12"/>
      <c r="B20" s="25">
        <v>324.31</v>
      </c>
      <c r="C20" s="20" t="s">
        <v>21</v>
      </c>
      <c r="D20" s="46">
        <v>5283</v>
      </c>
      <c r="E20" s="46">
        <v>0</v>
      </c>
      <c r="F20" s="46">
        <v>0</v>
      </c>
      <c r="G20" s="46">
        <v>168855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174138</v>
      </c>
      <c r="O20" s="47">
        <f t="shared" si="2"/>
        <v>1.0487650640504453</v>
      </c>
      <c r="P20" s="9"/>
    </row>
    <row r="21" spans="1:16">
      <c r="A21" s="12"/>
      <c r="B21" s="25">
        <v>324.32</v>
      </c>
      <c r="C21" s="20" t="s">
        <v>22</v>
      </c>
      <c r="D21" s="46">
        <v>6959</v>
      </c>
      <c r="E21" s="46">
        <v>0</v>
      </c>
      <c r="F21" s="46">
        <v>0</v>
      </c>
      <c r="G21" s="46">
        <v>225009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231968</v>
      </c>
      <c r="O21" s="47">
        <f t="shared" si="2"/>
        <v>1.3970525352172054</v>
      </c>
      <c r="P21" s="9"/>
    </row>
    <row r="22" spans="1:16">
      <c r="A22" s="12"/>
      <c r="B22" s="25">
        <v>324.61</v>
      </c>
      <c r="C22" s="20" t="s">
        <v>23</v>
      </c>
      <c r="D22" s="46">
        <v>2252</v>
      </c>
      <c r="E22" s="46">
        <v>0</v>
      </c>
      <c r="F22" s="46">
        <v>0</v>
      </c>
      <c r="G22" s="46">
        <v>38963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41215</v>
      </c>
      <c r="O22" s="47">
        <f t="shared" si="2"/>
        <v>0.24822182473003657</v>
      </c>
      <c r="P22" s="9"/>
    </row>
    <row r="23" spans="1:16">
      <c r="A23" s="12"/>
      <c r="B23" s="25">
        <v>324.62</v>
      </c>
      <c r="C23" s="20" t="s">
        <v>24</v>
      </c>
      <c r="D23" s="46">
        <v>528</v>
      </c>
      <c r="E23" s="46">
        <v>0</v>
      </c>
      <c r="F23" s="46">
        <v>0</v>
      </c>
      <c r="G23" s="46">
        <v>10930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11458</v>
      </c>
      <c r="O23" s="47">
        <f t="shared" si="2"/>
        <v>6.9007052474991115E-2</v>
      </c>
      <c r="P23" s="9"/>
    </row>
    <row r="24" spans="1:16">
      <c r="A24" s="12"/>
      <c r="B24" s="25">
        <v>324.70999999999998</v>
      </c>
      <c r="C24" s="20" t="s">
        <v>25</v>
      </c>
      <c r="D24" s="46">
        <v>21254</v>
      </c>
      <c r="E24" s="46">
        <v>1945045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1966299</v>
      </c>
      <c r="O24" s="47">
        <f t="shared" si="2"/>
        <v>11.842249805770864</v>
      </c>
      <c r="P24" s="9"/>
    </row>
    <row r="25" spans="1:16">
      <c r="A25" s="12"/>
      <c r="B25" s="25">
        <v>324.72000000000003</v>
      </c>
      <c r="C25" s="20" t="s">
        <v>26</v>
      </c>
      <c r="D25" s="46">
        <v>5707</v>
      </c>
      <c r="E25" s="46">
        <v>67796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73503</v>
      </c>
      <c r="O25" s="47">
        <f t="shared" si="2"/>
        <v>0.44267982004444684</v>
      </c>
      <c r="P25" s="9"/>
    </row>
    <row r="26" spans="1:16">
      <c r="A26" s="12"/>
      <c r="B26" s="25">
        <v>325.10000000000002</v>
      </c>
      <c r="C26" s="20" t="s">
        <v>27</v>
      </c>
      <c r="D26" s="46">
        <v>0</v>
      </c>
      <c r="E26" s="46">
        <v>13381994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13381994</v>
      </c>
      <c r="O26" s="47">
        <f t="shared" si="2"/>
        <v>80.594515812359603</v>
      </c>
      <c r="P26" s="9"/>
    </row>
    <row r="27" spans="1:16">
      <c r="A27" s="12"/>
      <c r="B27" s="25">
        <v>325.2</v>
      </c>
      <c r="C27" s="20" t="s">
        <v>28</v>
      </c>
      <c r="D27" s="46">
        <v>0</v>
      </c>
      <c r="E27" s="46">
        <v>266079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266079</v>
      </c>
      <c r="O27" s="47">
        <f t="shared" si="2"/>
        <v>1.6024897465083925</v>
      </c>
      <c r="P27" s="9"/>
    </row>
    <row r="28" spans="1:16">
      <c r="A28" s="12"/>
      <c r="B28" s="25">
        <v>367</v>
      </c>
      <c r="C28" s="20" t="s">
        <v>76</v>
      </c>
      <c r="D28" s="46">
        <v>0</v>
      </c>
      <c r="E28" s="46">
        <v>173288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173288</v>
      </c>
      <c r="O28" s="47">
        <f t="shared" si="2"/>
        <v>1.0436458465077902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SUM(D30:D47)</f>
        <v>9317036</v>
      </c>
      <c r="E29" s="32">
        <f t="shared" si="5"/>
        <v>2990386</v>
      </c>
      <c r="F29" s="32">
        <f t="shared" si="5"/>
        <v>0</v>
      </c>
      <c r="G29" s="32">
        <f t="shared" si="5"/>
        <v>3601871</v>
      </c>
      <c r="H29" s="32">
        <f t="shared" si="5"/>
        <v>0</v>
      </c>
      <c r="I29" s="32">
        <f t="shared" si="5"/>
        <v>1388663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 t="shared" ref="N29:N34" si="6">SUM(D29:M29)</f>
        <v>17297956</v>
      </c>
      <c r="O29" s="45">
        <f t="shared" si="2"/>
        <v>104.17882330267825</v>
      </c>
      <c r="P29" s="10"/>
    </row>
    <row r="30" spans="1:16">
      <c r="A30" s="12"/>
      <c r="B30" s="25">
        <v>331.2</v>
      </c>
      <c r="C30" s="20" t="s">
        <v>29</v>
      </c>
      <c r="D30" s="46">
        <v>242046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242046</v>
      </c>
      <c r="O30" s="47">
        <f t="shared" si="2"/>
        <v>1.4577483874464741</v>
      </c>
      <c r="P30" s="9"/>
    </row>
    <row r="31" spans="1:16">
      <c r="A31" s="12"/>
      <c r="B31" s="25">
        <v>331.39</v>
      </c>
      <c r="C31" s="20" t="s">
        <v>96</v>
      </c>
      <c r="D31" s="46">
        <v>1334300</v>
      </c>
      <c r="E31" s="46">
        <v>0</v>
      </c>
      <c r="F31" s="46">
        <v>0</v>
      </c>
      <c r="G31" s="46">
        <v>0</v>
      </c>
      <c r="H31" s="46">
        <v>0</v>
      </c>
      <c r="I31" s="46">
        <v>18849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1353149</v>
      </c>
      <c r="O31" s="47">
        <f t="shared" si="2"/>
        <v>8.1494871748544035</v>
      </c>
      <c r="P31" s="9"/>
    </row>
    <row r="32" spans="1:16">
      <c r="A32" s="12"/>
      <c r="B32" s="25">
        <v>331.49</v>
      </c>
      <c r="C32" s="20" t="s">
        <v>110</v>
      </c>
      <c r="D32" s="46">
        <v>0</v>
      </c>
      <c r="E32" s="46">
        <v>0</v>
      </c>
      <c r="F32" s="46">
        <v>0</v>
      </c>
      <c r="G32" s="46">
        <v>610078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610078</v>
      </c>
      <c r="O32" s="47">
        <f t="shared" si="2"/>
        <v>3.6742611764564175</v>
      </c>
      <c r="P32" s="9"/>
    </row>
    <row r="33" spans="1:16">
      <c r="A33" s="12"/>
      <c r="B33" s="25">
        <v>331.5</v>
      </c>
      <c r="C33" s="20" t="s">
        <v>31</v>
      </c>
      <c r="D33" s="46">
        <v>558438</v>
      </c>
      <c r="E33" s="46">
        <v>978679</v>
      </c>
      <c r="F33" s="46">
        <v>0</v>
      </c>
      <c r="G33" s="46">
        <v>0</v>
      </c>
      <c r="H33" s="46">
        <v>0</v>
      </c>
      <c r="I33" s="46">
        <v>384392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1921509</v>
      </c>
      <c r="O33" s="47">
        <f t="shared" si="2"/>
        <v>11.572497154317308</v>
      </c>
      <c r="P33" s="9"/>
    </row>
    <row r="34" spans="1:16">
      <c r="A34" s="12"/>
      <c r="B34" s="25">
        <v>334.35</v>
      </c>
      <c r="C34" s="20" t="s">
        <v>32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169373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169373</v>
      </c>
      <c r="O34" s="47">
        <f t="shared" si="2"/>
        <v>1.0200673327672081</v>
      </c>
      <c r="P34" s="9"/>
    </row>
    <row r="35" spans="1:16">
      <c r="A35" s="12"/>
      <c r="B35" s="25">
        <v>334.49</v>
      </c>
      <c r="C35" s="20" t="s">
        <v>35</v>
      </c>
      <c r="D35" s="46">
        <v>0</v>
      </c>
      <c r="E35" s="46">
        <v>0</v>
      </c>
      <c r="F35" s="46">
        <v>0</v>
      </c>
      <c r="G35" s="46">
        <v>1151674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7">SUM(D35:M35)</f>
        <v>1151674</v>
      </c>
      <c r="O35" s="47">
        <f t="shared" si="2"/>
        <v>6.9360820520232958</v>
      </c>
      <c r="P35" s="9"/>
    </row>
    <row r="36" spans="1:16">
      <c r="A36" s="12"/>
      <c r="B36" s="25">
        <v>334.5</v>
      </c>
      <c r="C36" s="20" t="s">
        <v>36</v>
      </c>
      <c r="D36" s="46">
        <v>1600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1600</v>
      </c>
      <c r="O36" s="47">
        <f t="shared" si="2"/>
        <v>9.6361741979390635E-3</v>
      </c>
      <c r="P36" s="9"/>
    </row>
    <row r="37" spans="1:16">
      <c r="A37" s="12"/>
      <c r="B37" s="25">
        <v>334.62</v>
      </c>
      <c r="C37" s="20" t="s">
        <v>111</v>
      </c>
      <c r="D37" s="46">
        <v>0</v>
      </c>
      <c r="E37" s="46">
        <v>10625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10625</v>
      </c>
      <c r="O37" s="47">
        <f t="shared" ref="O37:O68" si="8">(N37/O$83)</f>
        <v>6.3990219283189098E-2</v>
      </c>
      <c r="P37" s="9"/>
    </row>
    <row r="38" spans="1:16">
      <c r="A38" s="12"/>
      <c r="B38" s="25">
        <v>334.7</v>
      </c>
      <c r="C38" s="20" t="s">
        <v>112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816049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816049</v>
      </c>
      <c r="O38" s="47">
        <f t="shared" si="8"/>
        <v>4.9147439487837339</v>
      </c>
      <c r="P38" s="9"/>
    </row>
    <row r="39" spans="1:16">
      <c r="A39" s="12"/>
      <c r="B39" s="25">
        <v>335.12</v>
      </c>
      <c r="C39" s="20" t="s">
        <v>37</v>
      </c>
      <c r="D39" s="46">
        <v>1777524</v>
      </c>
      <c r="E39" s="46">
        <v>708176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2485700</v>
      </c>
      <c r="O39" s="47">
        <f t="shared" si="8"/>
        <v>14.970398877385707</v>
      </c>
      <c r="P39" s="9"/>
    </row>
    <row r="40" spans="1:16">
      <c r="A40" s="12"/>
      <c r="B40" s="25">
        <v>335.14</v>
      </c>
      <c r="C40" s="20" t="s">
        <v>38</v>
      </c>
      <c r="D40" s="46">
        <v>66303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66303</v>
      </c>
      <c r="O40" s="47">
        <f t="shared" si="8"/>
        <v>0.39931703615372105</v>
      </c>
      <c r="P40" s="9"/>
    </row>
    <row r="41" spans="1:16">
      <c r="A41" s="12"/>
      <c r="B41" s="25">
        <v>335.15</v>
      </c>
      <c r="C41" s="20" t="s">
        <v>39</v>
      </c>
      <c r="D41" s="46">
        <v>50233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50233</v>
      </c>
      <c r="O41" s="47">
        <f t="shared" si="8"/>
        <v>0.3025337115531706</v>
      </c>
      <c r="P41" s="9"/>
    </row>
    <row r="42" spans="1:16">
      <c r="A42" s="12"/>
      <c r="B42" s="25">
        <v>335.18</v>
      </c>
      <c r="C42" s="20" t="s">
        <v>40</v>
      </c>
      <c r="D42" s="46">
        <v>4928954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4928954</v>
      </c>
      <c r="O42" s="47">
        <f t="shared" si="8"/>
        <v>29.685162098517836</v>
      </c>
      <c r="P42" s="9"/>
    </row>
    <row r="43" spans="1:16">
      <c r="A43" s="12"/>
      <c r="B43" s="25">
        <v>335.5</v>
      </c>
      <c r="C43" s="20" t="s">
        <v>41</v>
      </c>
      <c r="D43" s="46">
        <v>629</v>
      </c>
      <c r="E43" s="46">
        <v>224633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225262</v>
      </c>
      <c r="O43" s="47">
        <f t="shared" si="8"/>
        <v>1.3566649201100933</v>
      </c>
      <c r="P43" s="9"/>
    </row>
    <row r="44" spans="1:16">
      <c r="A44" s="12"/>
      <c r="B44" s="25">
        <v>335.9</v>
      </c>
      <c r="C44" s="20" t="s">
        <v>42</v>
      </c>
      <c r="D44" s="46">
        <v>240000</v>
      </c>
      <c r="E44" s="46">
        <v>88699</v>
      </c>
      <c r="F44" s="46">
        <v>0</v>
      </c>
      <c r="G44" s="46">
        <v>69122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397821</v>
      </c>
      <c r="O44" s="47">
        <f t="shared" si="8"/>
        <v>2.3959202847489474</v>
      </c>
      <c r="P44" s="9"/>
    </row>
    <row r="45" spans="1:16">
      <c r="A45" s="12"/>
      <c r="B45" s="25">
        <v>337.2</v>
      </c>
      <c r="C45" s="20" t="s">
        <v>113</v>
      </c>
      <c r="D45" s="46">
        <v>22000</v>
      </c>
      <c r="E45" s="46">
        <v>0</v>
      </c>
      <c r="F45" s="46">
        <v>0</v>
      </c>
      <c r="G45" s="46">
        <v>146000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168000</v>
      </c>
      <c r="O45" s="47">
        <f t="shared" si="8"/>
        <v>1.0117982907836016</v>
      </c>
      <c r="P45" s="9"/>
    </row>
    <row r="46" spans="1:16">
      <c r="A46" s="12"/>
      <c r="B46" s="25">
        <v>337.9</v>
      </c>
      <c r="C46" s="20" t="s">
        <v>44</v>
      </c>
      <c r="D46" s="46">
        <v>80395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80395</v>
      </c>
      <c r="O46" s="47">
        <f t="shared" si="8"/>
        <v>0.48418764040206935</v>
      </c>
      <c r="P46" s="9"/>
    </row>
    <row r="47" spans="1:16">
      <c r="A47" s="12"/>
      <c r="B47" s="25">
        <v>338</v>
      </c>
      <c r="C47" s="20" t="s">
        <v>45</v>
      </c>
      <c r="D47" s="46">
        <v>14614</v>
      </c>
      <c r="E47" s="46">
        <v>979574</v>
      </c>
      <c r="F47" s="46">
        <v>0</v>
      </c>
      <c r="G47" s="46">
        <v>1624997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2619185</v>
      </c>
      <c r="O47" s="47">
        <f t="shared" si="8"/>
        <v>15.774326822893141</v>
      </c>
      <c r="P47" s="9"/>
    </row>
    <row r="48" spans="1:16" ht="15.75">
      <c r="A48" s="29" t="s">
        <v>50</v>
      </c>
      <c r="B48" s="30"/>
      <c r="C48" s="31"/>
      <c r="D48" s="32">
        <f t="shared" ref="D48:M48" si="9">SUM(D49:D60)</f>
        <v>2203901</v>
      </c>
      <c r="E48" s="32">
        <f t="shared" si="9"/>
        <v>149966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81395433</v>
      </c>
      <c r="J48" s="32">
        <f t="shared" si="9"/>
        <v>13993880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97743180</v>
      </c>
      <c r="O48" s="45">
        <f t="shared" si="8"/>
        <v>588.66894321282098</v>
      </c>
      <c r="P48" s="10"/>
    </row>
    <row r="49" spans="1:16">
      <c r="A49" s="12"/>
      <c r="B49" s="25">
        <v>341.2</v>
      </c>
      <c r="C49" s="20" t="s">
        <v>53</v>
      </c>
      <c r="D49" s="46">
        <v>407343</v>
      </c>
      <c r="E49" s="46">
        <v>0</v>
      </c>
      <c r="F49" s="46">
        <v>0</v>
      </c>
      <c r="G49" s="46">
        <v>0</v>
      </c>
      <c r="H49" s="46">
        <v>0</v>
      </c>
      <c r="I49" s="46">
        <v>3256</v>
      </c>
      <c r="J49" s="46">
        <v>13993880</v>
      </c>
      <c r="K49" s="46">
        <v>0</v>
      </c>
      <c r="L49" s="46">
        <v>0</v>
      </c>
      <c r="M49" s="46">
        <v>0</v>
      </c>
      <c r="N49" s="46">
        <f t="shared" ref="N49:N60" si="10">SUM(D49:M49)</f>
        <v>14404479</v>
      </c>
      <c r="O49" s="47">
        <f t="shared" si="8"/>
        <v>86.752543046596927</v>
      </c>
      <c r="P49" s="9"/>
    </row>
    <row r="50" spans="1:16">
      <c r="A50" s="12"/>
      <c r="B50" s="25">
        <v>341.9</v>
      </c>
      <c r="C50" s="20" t="s">
        <v>55</v>
      </c>
      <c r="D50" s="46">
        <v>14819</v>
      </c>
      <c r="E50" s="46">
        <v>1130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15949</v>
      </c>
      <c r="O50" s="47">
        <f t="shared" si="8"/>
        <v>9.605458892683133E-2</v>
      </c>
      <c r="P50" s="9"/>
    </row>
    <row r="51" spans="1:16">
      <c r="A51" s="12"/>
      <c r="B51" s="25">
        <v>342.1</v>
      </c>
      <c r="C51" s="20" t="s">
        <v>56</v>
      </c>
      <c r="D51" s="46">
        <v>0</v>
      </c>
      <c r="E51" s="46">
        <v>148836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148836</v>
      </c>
      <c r="O51" s="47">
        <f t="shared" si="8"/>
        <v>0.8963810143277865</v>
      </c>
      <c r="P51" s="9"/>
    </row>
    <row r="52" spans="1:16">
      <c r="A52" s="12"/>
      <c r="B52" s="25">
        <v>343.3</v>
      </c>
      <c r="C52" s="20" t="s">
        <v>99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3288299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3288299</v>
      </c>
      <c r="O52" s="47">
        <f t="shared" si="8"/>
        <v>19.804138736818015</v>
      </c>
      <c r="P52" s="9"/>
    </row>
    <row r="53" spans="1:16">
      <c r="A53" s="12"/>
      <c r="B53" s="25">
        <v>343.5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886712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886712</v>
      </c>
      <c r="O53" s="47">
        <f t="shared" si="8"/>
        <v>5.3403195596268391</v>
      </c>
      <c r="P53" s="9"/>
    </row>
    <row r="54" spans="1:16">
      <c r="A54" s="12"/>
      <c r="B54" s="25">
        <v>343.6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56432729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56432729</v>
      </c>
      <c r="O54" s="47">
        <f t="shared" si="8"/>
        <v>339.87225444317971</v>
      </c>
      <c r="P54" s="9"/>
    </row>
    <row r="55" spans="1:16">
      <c r="A55" s="12"/>
      <c r="B55" s="25">
        <v>343.7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19219609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19219609</v>
      </c>
      <c r="O55" s="47">
        <f t="shared" si="8"/>
        <v>115.75218771267338</v>
      </c>
      <c r="P55" s="9"/>
    </row>
    <row r="56" spans="1:16">
      <c r="A56" s="12"/>
      <c r="B56" s="25">
        <v>346.4</v>
      </c>
      <c r="C56" s="20" t="s">
        <v>64</v>
      </c>
      <c r="D56" s="46">
        <v>99099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99099</v>
      </c>
      <c r="O56" s="47">
        <f t="shared" si="8"/>
        <v>0.59683451677597699</v>
      </c>
      <c r="P56" s="9"/>
    </row>
    <row r="57" spans="1:16">
      <c r="A57" s="12"/>
      <c r="B57" s="25">
        <v>347.2</v>
      </c>
      <c r="C57" s="20" t="s">
        <v>65</v>
      </c>
      <c r="D57" s="46">
        <v>465964</v>
      </c>
      <c r="E57" s="46">
        <v>0</v>
      </c>
      <c r="F57" s="46">
        <v>0</v>
      </c>
      <c r="G57" s="46">
        <v>0</v>
      </c>
      <c r="H57" s="46">
        <v>0</v>
      </c>
      <c r="I57" s="46">
        <v>1564828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2030792</v>
      </c>
      <c r="O57" s="47">
        <f t="shared" si="8"/>
        <v>12.230665919863167</v>
      </c>
      <c r="P57" s="9"/>
    </row>
    <row r="58" spans="1:16">
      <c r="A58" s="12"/>
      <c r="B58" s="25">
        <v>347.4</v>
      </c>
      <c r="C58" s="20" t="s">
        <v>100</v>
      </c>
      <c r="D58" s="46">
        <v>24767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24767</v>
      </c>
      <c r="O58" s="47">
        <f t="shared" si="8"/>
        <v>0.149161953975223</v>
      </c>
      <c r="P58" s="9"/>
    </row>
    <row r="59" spans="1:16">
      <c r="A59" s="12"/>
      <c r="B59" s="25">
        <v>347.5</v>
      </c>
      <c r="C59" s="20" t="s">
        <v>101</v>
      </c>
      <c r="D59" s="46">
        <v>251796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251796</v>
      </c>
      <c r="O59" s="47">
        <f t="shared" si="8"/>
        <v>1.5164688239651651</v>
      </c>
      <c r="P59" s="9"/>
    </row>
    <row r="60" spans="1:16">
      <c r="A60" s="12"/>
      <c r="B60" s="25">
        <v>347.9</v>
      </c>
      <c r="C60" s="20" t="s">
        <v>102</v>
      </c>
      <c r="D60" s="46">
        <v>940113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940113</v>
      </c>
      <c r="O60" s="47">
        <f t="shared" si="8"/>
        <v>5.6619328960919288</v>
      </c>
      <c r="P60" s="9"/>
    </row>
    <row r="61" spans="1:16" ht="15.75">
      <c r="A61" s="29" t="s">
        <v>51</v>
      </c>
      <c r="B61" s="30"/>
      <c r="C61" s="31"/>
      <c r="D61" s="32">
        <f t="shared" ref="D61:M61" si="11">SUM(D62:D64)</f>
        <v>646543</v>
      </c>
      <c r="E61" s="32">
        <f t="shared" si="11"/>
        <v>110129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6" si="12">SUM(D61:M61)</f>
        <v>756672</v>
      </c>
      <c r="O61" s="45">
        <f t="shared" si="8"/>
        <v>4.5571395016893419</v>
      </c>
      <c r="P61" s="10"/>
    </row>
    <row r="62" spans="1:16">
      <c r="A62" s="13"/>
      <c r="B62" s="39">
        <v>351.2</v>
      </c>
      <c r="C62" s="21" t="s">
        <v>104</v>
      </c>
      <c r="D62" s="46">
        <v>210408</v>
      </c>
      <c r="E62" s="46">
        <v>21754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232162</v>
      </c>
      <c r="O62" s="47">
        <f t="shared" si="8"/>
        <v>1.3982209213387056</v>
      </c>
      <c r="P62" s="9"/>
    </row>
    <row r="63" spans="1:16">
      <c r="A63" s="13"/>
      <c r="B63" s="39">
        <v>354</v>
      </c>
      <c r="C63" s="21" t="s">
        <v>69</v>
      </c>
      <c r="D63" s="46">
        <v>423019</v>
      </c>
      <c r="E63" s="46">
        <v>88375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511394</v>
      </c>
      <c r="O63" s="47">
        <f t="shared" si="8"/>
        <v>3.0799260423630308</v>
      </c>
      <c r="P63" s="9"/>
    </row>
    <row r="64" spans="1:16">
      <c r="A64" s="13"/>
      <c r="B64" s="39">
        <v>359</v>
      </c>
      <c r="C64" s="21" t="s">
        <v>105</v>
      </c>
      <c r="D64" s="46">
        <v>13116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13116</v>
      </c>
      <c r="O64" s="47">
        <f t="shared" si="8"/>
        <v>7.8992537987605471E-2</v>
      </c>
      <c r="P64" s="9"/>
    </row>
    <row r="65" spans="1:16" ht="15.75">
      <c r="A65" s="29" t="s">
        <v>3</v>
      </c>
      <c r="B65" s="30"/>
      <c r="C65" s="31"/>
      <c r="D65" s="32">
        <f t="shared" ref="D65:M65" si="13">SUM(D66:D75)</f>
        <v>2102304</v>
      </c>
      <c r="E65" s="32">
        <f t="shared" si="13"/>
        <v>22564805</v>
      </c>
      <c r="F65" s="32">
        <f t="shared" si="13"/>
        <v>11714</v>
      </c>
      <c r="G65" s="32">
        <f t="shared" si="13"/>
        <v>2040523</v>
      </c>
      <c r="H65" s="32">
        <f t="shared" si="13"/>
        <v>0</v>
      </c>
      <c r="I65" s="32">
        <f t="shared" si="13"/>
        <v>3380313</v>
      </c>
      <c r="J65" s="32">
        <f t="shared" si="13"/>
        <v>13708</v>
      </c>
      <c r="K65" s="32">
        <f t="shared" si="13"/>
        <v>6796350</v>
      </c>
      <c r="L65" s="32">
        <f t="shared" si="13"/>
        <v>0</v>
      </c>
      <c r="M65" s="32">
        <f t="shared" si="13"/>
        <v>0</v>
      </c>
      <c r="N65" s="32">
        <f t="shared" si="12"/>
        <v>36909717</v>
      </c>
      <c r="O65" s="45">
        <f t="shared" si="8"/>
        <v>222.29278913039551</v>
      </c>
      <c r="P65" s="10"/>
    </row>
    <row r="66" spans="1:16">
      <c r="A66" s="12"/>
      <c r="B66" s="25">
        <v>361.1</v>
      </c>
      <c r="C66" s="20" t="s">
        <v>70</v>
      </c>
      <c r="D66" s="46">
        <v>95044</v>
      </c>
      <c r="E66" s="46">
        <v>18496901</v>
      </c>
      <c r="F66" s="46">
        <v>11714</v>
      </c>
      <c r="G66" s="46">
        <v>164054</v>
      </c>
      <c r="H66" s="46">
        <v>0</v>
      </c>
      <c r="I66" s="46">
        <v>2518139</v>
      </c>
      <c r="J66" s="46">
        <v>13708</v>
      </c>
      <c r="K66" s="46">
        <v>555109</v>
      </c>
      <c r="L66" s="46">
        <v>0</v>
      </c>
      <c r="M66" s="46">
        <v>0</v>
      </c>
      <c r="N66" s="46">
        <f t="shared" si="12"/>
        <v>21854669</v>
      </c>
      <c r="O66" s="47">
        <f t="shared" si="8"/>
        <v>131.62212345143669</v>
      </c>
      <c r="P66" s="9"/>
    </row>
    <row r="67" spans="1:16">
      <c r="A67" s="12"/>
      <c r="B67" s="25">
        <v>361.3</v>
      </c>
      <c r="C67" s="20" t="s">
        <v>71</v>
      </c>
      <c r="D67" s="46">
        <v>40429</v>
      </c>
      <c r="E67" s="46">
        <v>158216</v>
      </c>
      <c r="F67" s="46">
        <v>0</v>
      </c>
      <c r="G67" s="46">
        <v>1678705</v>
      </c>
      <c r="H67" s="46">
        <v>0</v>
      </c>
      <c r="I67" s="46">
        <v>0</v>
      </c>
      <c r="J67" s="46">
        <v>0</v>
      </c>
      <c r="K67" s="46">
        <v>-2769466</v>
      </c>
      <c r="L67" s="46">
        <v>0</v>
      </c>
      <c r="M67" s="46">
        <v>0</v>
      </c>
      <c r="N67" s="46">
        <f t="shared" ref="N67:N75" si="14">SUM(D67:M67)</f>
        <v>-892116</v>
      </c>
      <c r="O67" s="47">
        <f t="shared" si="8"/>
        <v>-5.3728657379803781</v>
      </c>
      <c r="P67" s="9"/>
    </row>
    <row r="68" spans="1:16">
      <c r="A68" s="12"/>
      <c r="B68" s="25">
        <v>362</v>
      </c>
      <c r="C68" s="20" t="s">
        <v>72</v>
      </c>
      <c r="D68" s="46">
        <v>263041</v>
      </c>
      <c r="E68" s="46">
        <v>178684</v>
      </c>
      <c r="F68" s="46">
        <v>0</v>
      </c>
      <c r="G68" s="46">
        <v>0</v>
      </c>
      <c r="H68" s="46">
        <v>0</v>
      </c>
      <c r="I68" s="46">
        <v>320266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761991</v>
      </c>
      <c r="O68" s="47">
        <f t="shared" si="8"/>
        <v>4.5891737582886156</v>
      </c>
      <c r="P68" s="9"/>
    </row>
    <row r="69" spans="1:16">
      <c r="A69" s="12"/>
      <c r="B69" s="25">
        <v>364</v>
      </c>
      <c r="C69" s="20" t="s">
        <v>73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20498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20498</v>
      </c>
      <c r="O69" s="47">
        <f t="shared" ref="O69:O81" si="15">(N69/O$83)</f>
        <v>0.12345143669334682</v>
      </c>
      <c r="P69" s="9"/>
    </row>
    <row r="70" spans="1:16">
      <c r="A70" s="12"/>
      <c r="B70" s="25">
        <v>365</v>
      </c>
      <c r="C70" s="20" t="s">
        <v>74</v>
      </c>
      <c r="D70" s="46">
        <v>66468</v>
      </c>
      <c r="E70" s="46">
        <v>95810</v>
      </c>
      <c r="F70" s="46">
        <v>0</v>
      </c>
      <c r="G70" s="46">
        <v>150884</v>
      </c>
      <c r="H70" s="46">
        <v>0</v>
      </c>
      <c r="I70" s="46">
        <v>54318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367480</v>
      </c>
      <c r="O70" s="47">
        <f t="shared" si="15"/>
        <v>2.2131883089116542</v>
      </c>
      <c r="P70" s="9"/>
    </row>
    <row r="71" spans="1:16">
      <c r="A71" s="12"/>
      <c r="B71" s="25">
        <v>366</v>
      </c>
      <c r="C71" s="20" t="s">
        <v>75</v>
      </c>
      <c r="D71" s="46">
        <v>38895</v>
      </c>
      <c r="E71" s="46">
        <v>112455</v>
      </c>
      <c r="F71" s="46">
        <v>0</v>
      </c>
      <c r="G71" s="46">
        <v>46880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198230</v>
      </c>
      <c r="O71" s="47">
        <f t="shared" si="15"/>
        <v>1.1938617570359129</v>
      </c>
      <c r="P71" s="9"/>
    </row>
    <row r="72" spans="1:16">
      <c r="A72" s="12"/>
      <c r="B72" s="25">
        <v>368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9006595</v>
      </c>
      <c r="L72" s="46">
        <v>0</v>
      </c>
      <c r="M72" s="46">
        <v>0</v>
      </c>
      <c r="N72" s="46">
        <f t="shared" si="14"/>
        <v>9006595</v>
      </c>
      <c r="O72" s="47">
        <f t="shared" si="15"/>
        <v>54.243198968929363</v>
      </c>
      <c r="P72" s="9"/>
    </row>
    <row r="73" spans="1:16">
      <c r="A73" s="12"/>
      <c r="B73" s="25">
        <v>369.3</v>
      </c>
      <c r="C73" s="20" t="s">
        <v>78</v>
      </c>
      <c r="D73" s="46">
        <v>540244</v>
      </c>
      <c r="E73" s="46">
        <v>0</v>
      </c>
      <c r="F73" s="46">
        <v>0</v>
      </c>
      <c r="G73" s="46">
        <v>0</v>
      </c>
      <c r="H73" s="46">
        <v>0</v>
      </c>
      <c r="I73" s="46">
        <v>78021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618265</v>
      </c>
      <c r="O73" s="47">
        <f t="shared" si="15"/>
        <v>3.7235682753054968</v>
      </c>
      <c r="P73" s="9"/>
    </row>
    <row r="74" spans="1:16">
      <c r="A74" s="12"/>
      <c r="B74" s="25">
        <v>369.7</v>
      </c>
      <c r="C74" s="20" t="s">
        <v>106</v>
      </c>
      <c r="D74" s="46">
        <v>101387</v>
      </c>
      <c r="E74" s="46">
        <v>99926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201313</v>
      </c>
      <c r="O74" s="47">
        <f t="shared" si="15"/>
        <v>1.2124294601935666</v>
      </c>
      <c r="P74" s="9"/>
    </row>
    <row r="75" spans="1:16">
      <c r="A75" s="12"/>
      <c r="B75" s="25">
        <v>369.9</v>
      </c>
      <c r="C75" s="20" t="s">
        <v>79</v>
      </c>
      <c r="D75" s="46">
        <v>956796</v>
      </c>
      <c r="E75" s="46">
        <v>3422813</v>
      </c>
      <c r="F75" s="46">
        <v>0</v>
      </c>
      <c r="G75" s="46">
        <v>0</v>
      </c>
      <c r="H75" s="46">
        <v>0</v>
      </c>
      <c r="I75" s="46">
        <v>389071</v>
      </c>
      <c r="J75" s="46">
        <v>0</v>
      </c>
      <c r="K75" s="46">
        <v>4112</v>
      </c>
      <c r="L75" s="46">
        <v>0</v>
      </c>
      <c r="M75" s="46">
        <v>0</v>
      </c>
      <c r="N75" s="46">
        <f t="shared" si="14"/>
        <v>4772792</v>
      </c>
      <c r="O75" s="47">
        <f t="shared" si="15"/>
        <v>28.744659451581235</v>
      </c>
      <c r="P75" s="9"/>
    </row>
    <row r="76" spans="1:16" ht="15.75">
      <c r="A76" s="29" t="s">
        <v>52</v>
      </c>
      <c r="B76" s="30"/>
      <c r="C76" s="31"/>
      <c r="D76" s="32">
        <f t="shared" ref="D76:M76" si="16">SUM(D77:D80)</f>
        <v>31714</v>
      </c>
      <c r="E76" s="32">
        <f t="shared" si="16"/>
        <v>58731205</v>
      </c>
      <c r="F76" s="32">
        <f t="shared" si="16"/>
        <v>0</v>
      </c>
      <c r="G76" s="32">
        <f t="shared" si="16"/>
        <v>40528</v>
      </c>
      <c r="H76" s="32">
        <f t="shared" si="16"/>
        <v>0</v>
      </c>
      <c r="I76" s="32">
        <f t="shared" si="16"/>
        <v>8765038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1" si="17">SUM(D76:M76)</f>
        <v>67568485</v>
      </c>
      <c r="O76" s="45">
        <f t="shared" si="15"/>
        <v>406.93855734427041</v>
      </c>
      <c r="P76" s="9"/>
    </row>
    <row r="77" spans="1:16">
      <c r="A77" s="12"/>
      <c r="B77" s="25">
        <v>381</v>
      </c>
      <c r="C77" s="20" t="s">
        <v>80</v>
      </c>
      <c r="D77" s="46">
        <v>31714</v>
      </c>
      <c r="E77" s="46">
        <v>27333062</v>
      </c>
      <c r="F77" s="46">
        <v>0</v>
      </c>
      <c r="G77" s="46">
        <v>40528</v>
      </c>
      <c r="H77" s="46">
        <v>0</v>
      </c>
      <c r="I77" s="46">
        <v>236199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27641503</v>
      </c>
      <c r="O77" s="47">
        <f t="shared" si="15"/>
        <v>166.4739612505345</v>
      </c>
      <c r="P77" s="9"/>
    </row>
    <row r="78" spans="1:16">
      <c r="A78" s="12"/>
      <c r="B78" s="25">
        <v>384</v>
      </c>
      <c r="C78" s="20" t="s">
        <v>81</v>
      </c>
      <c r="D78" s="46">
        <v>0</v>
      </c>
      <c r="E78" s="46">
        <v>31398143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31398143</v>
      </c>
      <c r="O78" s="47">
        <f t="shared" si="15"/>
        <v>189.09873464987564</v>
      </c>
      <c r="P78" s="9"/>
    </row>
    <row r="79" spans="1:16">
      <c r="A79" s="12"/>
      <c r="B79" s="25">
        <v>389.4</v>
      </c>
      <c r="C79" s="20" t="s">
        <v>82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8570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8570</v>
      </c>
      <c r="O79" s="47">
        <f t="shared" si="15"/>
        <v>5.1613758047711109E-2</v>
      </c>
      <c r="P79" s="9"/>
    </row>
    <row r="80" spans="1:16" ht="15.75" thickBot="1">
      <c r="A80" s="12"/>
      <c r="B80" s="25">
        <v>389.7</v>
      </c>
      <c r="C80" s="20" t="s">
        <v>83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8520269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8520269</v>
      </c>
      <c r="O80" s="47">
        <f t="shared" si="15"/>
        <v>51.314247685812539</v>
      </c>
      <c r="P80" s="9"/>
    </row>
    <row r="81" spans="1:119" ht="16.5" thickBot="1">
      <c r="A81" s="14" t="s">
        <v>66</v>
      </c>
      <c r="B81" s="23"/>
      <c r="C81" s="22"/>
      <c r="D81" s="15">
        <f t="shared" ref="D81:M81" si="18">SUM(D5,D12,D29,D48,D61,D65,D76)</f>
        <v>62188468</v>
      </c>
      <c r="E81" s="15">
        <f t="shared" si="18"/>
        <v>109590234</v>
      </c>
      <c r="F81" s="15">
        <f t="shared" si="18"/>
        <v>7530812</v>
      </c>
      <c r="G81" s="15">
        <f t="shared" si="18"/>
        <v>12784052</v>
      </c>
      <c r="H81" s="15">
        <f t="shared" si="18"/>
        <v>0</v>
      </c>
      <c r="I81" s="15">
        <f t="shared" si="18"/>
        <v>95093176</v>
      </c>
      <c r="J81" s="15">
        <f t="shared" si="18"/>
        <v>14007588</v>
      </c>
      <c r="K81" s="15">
        <f t="shared" si="18"/>
        <v>7622617</v>
      </c>
      <c r="L81" s="15">
        <f t="shared" si="18"/>
        <v>0</v>
      </c>
      <c r="M81" s="15">
        <f t="shared" si="18"/>
        <v>0</v>
      </c>
      <c r="N81" s="15">
        <f t="shared" si="17"/>
        <v>308816947</v>
      </c>
      <c r="O81" s="38">
        <f t="shared" si="15"/>
        <v>1859.8836853548221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114</v>
      </c>
      <c r="M83" s="118"/>
      <c r="N83" s="118"/>
      <c r="O83" s="43">
        <v>166041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108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35147657</v>
      </c>
      <c r="E5" s="27">
        <f t="shared" si="0"/>
        <v>6814152</v>
      </c>
      <c r="F5" s="27">
        <f t="shared" si="0"/>
        <v>7574552</v>
      </c>
      <c r="G5" s="27">
        <f t="shared" si="0"/>
        <v>6641995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885563</v>
      </c>
      <c r="L5" s="27">
        <f t="shared" si="0"/>
        <v>0</v>
      </c>
      <c r="M5" s="27">
        <f t="shared" si="0"/>
        <v>0</v>
      </c>
      <c r="N5" s="28">
        <f t="shared" ref="N5:N13" si="1">SUM(D5:M5)</f>
        <v>57063919</v>
      </c>
      <c r="O5" s="33">
        <f t="shared" ref="O5:O36" si="2">(N5/O$79)</f>
        <v>346.67605693699386</v>
      </c>
      <c r="P5" s="6"/>
    </row>
    <row r="6" spans="1:133">
      <c r="A6" s="12"/>
      <c r="B6" s="25">
        <v>311</v>
      </c>
      <c r="C6" s="20" t="s">
        <v>2</v>
      </c>
      <c r="D6" s="46">
        <v>22077691</v>
      </c>
      <c r="E6" s="46">
        <v>2258311</v>
      </c>
      <c r="F6" s="46">
        <v>7574552</v>
      </c>
      <c r="G6" s="46">
        <v>3501280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35411834</v>
      </c>
      <c r="O6" s="47">
        <f t="shared" si="2"/>
        <v>215.1348031323852</v>
      </c>
      <c r="P6" s="9"/>
    </row>
    <row r="7" spans="1:133">
      <c r="A7" s="12"/>
      <c r="B7" s="25">
        <v>312.10000000000002</v>
      </c>
      <c r="C7" s="20" t="s">
        <v>95</v>
      </c>
      <c r="D7" s="46">
        <v>0</v>
      </c>
      <c r="E7" s="46">
        <v>4555841</v>
      </c>
      <c r="F7" s="46">
        <v>0</v>
      </c>
      <c r="G7" s="46">
        <v>3140715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7696556</v>
      </c>
      <c r="O7" s="47">
        <f t="shared" si="2"/>
        <v>46.758297236380869</v>
      </c>
      <c r="P7" s="9"/>
    </row>
    <row r="8" spans="1:133">
      <c r="A8" s="12"/>
      <c r="B8" s="25">
        <v>312.52</v>
      </c>
      <c r="C8" s="20" t="s">
        <v>92</v>
      </c>
      <c r="D8" s="46">
        <v>885563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885563</v>
      </c>
      <c r="L8" s="46">
        <v>0</v>
      </c>
      <c r="M8" s="46">
        <v>0</v>
      </c>
      <c r="N8" s="46">
        <f t="shared" si="1"/>
        <v>1771126</v>
      </c>
      <c r="O8" s="47">
        <f t="shared" si="2"/>
        <v>10.759986148490611</v>
      </c>
      <c r="P8" s="9"/>
    </row>
    <row r="9" spans="1:133">
      <c r="A9" s="12"/>
      <c r="B9" s="25">
        <v>314.10000000000002</v>
      </c>
      <c r="C9" s="20" t="s">
        <v>11</v>
      </c>
      <c r="D9" s="46">
        <v>4517810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4517810</v>
      </c>
      <c r="O9" s="47">
        <f t="shared" si="2"/>
        <v>27.446705102580147</v>
      </c>
      <c r="P9" s="9"/>
    </row>
    <row r="10" spans="1:133">
      <c r="A10" s="12"/>
      <c r="B10" s="25">
        <v>315</v>
      </c>
      <c r="C10" s="20" t="s">
        <v>12</v>
      </c>
      <c r="D10" s="46">
        <v>6152086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6152086</v>
      </c>
      <c r="O10" s="47">
        <f t="shared" si="2"/>
        <v>37.375296926544472</v>
      </c>
      <c r="P10" s="9"/>
    </row>
    <row r="11" spans="1:133">
      <c r="A11" s="12"/>
      <c r="B11" s="25">
        <v>316</v>
      </c>
      <c r="C11" s="20" t="s">
        <v>13</v>
      </c>
      <c r="D11" s="46">
        <v>1514507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1514507</v>
      </c>
      <c r="O11" s="47">
        <f t="shared" si="2"/>
        <v>9.2009683906125641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SUM(D13:D27)</f>
        <v>9038264</v>
      </c>
      <c r="E12" s="32">
        <f t="shared" si="3"/>
        <v>15493941</v>
      </c>
      <c r="F12" s="32">
        <f t="shared" si="3"/>
        <v>0</v>
      </c>
      <c r="G12" s="32">
        <f t="shared" si="3"/>
        <v>906322</v>
      </c>
      <c r="H12" s="32">
        <f t="shared" si="3"/>
        <v>0</v>
      </c>
      <c r="I12" s="32">
        <f t="shared" si="3"/>
        <v>161226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25599753</v>
      </c>
      <c r="O12" s="45">
        <f t="shared" si="2"/>
        <v>155.52421887814924</v>
      </c>
      <c r="P12" s="10"/>
    </row>
    <row r="13" spans="1:133">
      <c r="A13" s="12"/>
      <c r="B13" s="25">
        <v>322</v>
      </c>
      <c r="C13" s="20" t="s">
        <v>0</v>
      </c>
      <c r="D13" s="46">
        <v>261</v>
      </c>
      <c r="E13" s="46">
        <v>2451379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2451640</v>
      </c>
      <c r="O13" s="47">
        <f t="shared" si="2"/>
        <v>14.894260736438582</v>
      </c>
      <c r="P13" s="9"/>
    </row>
    <row r="14" spans="1:133">
      <c r="A14" s="12"/>
      <c r="B14" s="25">
        <v>323.10000000000002</v>
      </c>
      <c r="C14" s="20" t="s">
        <v>15</v>
      </c>
      <c r="D14" s="46">
        <v>7987044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7" si="4">SUM(D14:M14)</f>
        <v>7987044</v>
      </c>
      <c r="O14" s="47">
        <f t="shared" si="2"/>
        <v>48.523076736146969</v>
      </c>
      <c r="P14" s="9"/>
    </row>
    <row r="15" spans="1:133">
      <c r="A15" s="12"/>
      <c r="B15" s="25">
        <v>323.3</v>
      </c>
      <c r="C15" s="20" t="s">
        <v>16</v>
      </c>
      <c r="D15" s="46">
        <v>300000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300000</v>
      </c>
      <c r="O15" s="47">
        <f t="shared" si="2"/>
        <v>1.8225670249023407</v>
      </c>
      <c r="P15" s="9"/>
    </row>
    <row r="16" spans="1:133">
      <c r="A16" s="12"/>
      <c r="B16" s="25">
        <v>323.39999999999998</v>
      </c>
      <c r="C16" s="20" t="s">
        <v>17</v>
      </c>
      <c r="D16" s="46">
        <v>175602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175602</v>
      </c>
      <c r="O16" s="47">
        <f t="shared" si="2"/>
        <v>1.0668213823563362</v>
      </c>
      <c r="P16" s="9"/>
    </row>
    <row r="17" spans="1:16">
      <c r="A17" s="12"/>
      <c r="B17" s="25">
        <v>323.7</v>
      </c>
      <c r="C17" s="20" t="s">
        <v>18</v>
      </c>
      <c r="D17" s="46">
        <v>471093</v>
      </c>
      <c r="E17" s="46">
        <v>0</v>
      </c>
      <c r="F17" s="46">
        <v>0</v>
      </c>
      <c r="G17" s="46">
        <v>0</v>
      </c>
      <c r="H17" s="46">
        <v>0</v>
      </c>
      <c r="I17" s="46">
        <v>157031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628124</v>
      </c>
      <c r="O17" s="47">
        <f t="shared" si="2"/>
        <v>3.8159936331658595</v>
      </c>
      <c r="P17" s="9"/>
    </row>
    <row r="18" spans="1:16">
      <c r="A18" s="12"/>
      <c r="B18" s="25">
        <v>324.11</v>
      </c>
      <c r="C18" s="20" t="s">
        <v>19</v>
      </c>
      <c r="D18" s="46">
        <v>3466</v>
      </c>
      <c r="E18" s="46">
        <v>21908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25374</v>
      </c>
      <c r="O18" s="47">
        <f t="shared" si="2"/>
        <v>0.15415271896623997</v>
      </c>
      <c r="P18" s="9"/>
    </row>
    <row r="19" spans="1:16">
      <c r="A19" s="12"/>
      <c r="B19" s="25">
        <v>324.12</v>
      </c>
      <c r="C19" s="20" t="s">
        <v>20</v>
      </c>
      <c r="D19" s="46">
        <v>6839</v>
      </c>
      <c r="E19" s="46">
        <v>41678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48517</v>
      </c>
      <c r="O19" s="47">
        <f t="shared" si="2"/>
        <v>0.29475161449062287</v>
      </c>
      <c r="P19" s="9"/>
    </row>
    <row r="20" spans="1:16">
      <c r="A20" s="12"/>
      <c r="B20" s="25">
        <v>324.31</v>
      </c>
      <c r="C20" s="20" t="s">
        <v>21</v>
      </c>
      <c r="D20" s="46">
        <v>6081</v>
      </c>
      <c r="E20" s="46">
        <v>0</v>
      </c>
      <c r="F20" s="46">
        <v>0</v>
      </c>
      <c r="G20" s="46">
        <v>194931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201012</v>
      </c>
      <c r="O20" s="47">
        <f t="shared" si="2"/>
        <v>1.2211928093655644</v>
      </c>
      <c r="P20" s="9"/>
    </row>
    <row r="21" spans="1:16">
      <c r="A21" s="12"/>
      <c r="B21" s="25">
        <v>324.32</v>
      </c>
      <c r="C21" s="20" t="s">
        <v>22</v>
      </c>
      <c r="D21" s="46">
        <v>20149</v>
      </c>
      <c r="E21" s="46">
        <v>0</v>
      </c>
      <c r="F21" s="46">
        <v>0</v>
      </c>
      <c r="G21" s="46">
        <v>653175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673324</v>
      </c>
      <c r="O21" s="47">
        <f t="shared" si="2"/>
        <v>4.0905937315844794</v>
      </c>
      <c r="P21" s="9"/>
    </row>
    <row r="22" spans="1:16">
      <c r="A22" s="12"/>
      <c r="B22" s="25">
        <v>324.61</v>
      </c>
      <c r="C22" s="20" t="s">
        <v>23</v>
      </c>
      <c r="D22" s="46">
        <v>2457</v>
      </c>
      <c r="E22" s="46">
        <v>0</v>
      </c>
      <c r="F22" s="46">
        <v>0</v>
      </c>
      <c r="G22" s="46">
        <v>47616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50073</v>
      </c>
      <c r="O22" s="47">
        <f t="shared" si="2"/>
        <v>0.3042046621264497</v>
      </c>
      <c r="P22" s="9"/>
    </row>
    <row r="23" spans="1:16">
      <c r="A23" s="12"/>
      <c r="B23" s="25">
        <v>324.62</v>
      </c>
      <c r="C23" s="20" t="s">
        <v>24</v>
      </c>
      <c r="D23" s="46">
        <v>483</v>
      </c>
      <c r="E23" s="46">
        <v>0</v>
      </c>
      <c r="F23" s="46">
        <v>0</v>
      </c>
      <c r="G23" s="46">
        <v>10600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11083</v>
      </c>
      <c r="O23" s="47">
        <f t="shared" si="2"/>
        <v>6.7331701123308815E-2</v>
      </c>
      <c r="P23" s="9"/>
    </row>
    <row r="24" spans="1:16">
      <c r="A24" s="12"/>
      <c r="B24" s="25">
        <v>324.70999999999998</v>
      </c>
      <c r="C24" s="20" t="s">
        <v>25</v>
      </c>
      <c r="D24" s="46">
        <v>26940</v>
      </c>
      <c r="E24" s="46">
        <v>2029642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2056582</v>
      </c>
      <c r="O24" s="47">
        <f t="shared" si="2"/>
        <v>12.494195124025685</v>
      </c>
      <c r="P24" s="9"/>
    </row>
    <row r="25" spans="1:16">
      <c r="A25" s="12"/>
      <c r="B25" s="25">
        <v>324.72000000000003</v>
      </c>
      <c r="C25" s="20" t="s">
        <v>26</v>
      </c>
      <c r="D25" s="46">
        <v>6337</v>
      </c>
      <c r="E25" s="46">
        <v>98684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105021</v>
      </c>
      <c r="O25" s="47">
        <f t="shared" si="2"/>
        <v>0.63802603840756245</v>
      </c>
      <c r="P25" s="9"/>
    </row>
    <row r="26" spans="1:16">
      <c r="A26" s="12"/>
      <c r="B26" s="25">
        <v>325.2</v>
      </c>
      <c r="C26" s="20" t="s">
        <v>28</v>
      </c>
      <c r="D26" s="46">
        <v>0</v>
      </c>
      <c r="E26" s="46">
        <v>10688547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10688547</v>
      </c>
      <c r="O26" s="47">
        <f t="shared" si="2"/>
        <v>64.935311021062802</v>
      </c>
      <c r="P26" s="9"/>
    </row>
    <row r="27" spans="1:16">
      <c r="A27" s="12"/>
      <c r="B27" s="25">
        <v>367</v>
      </c>
      <c r="C27" s="20" t="s">
        <v>76</v>
      </c>
      <c r="D27" s="46">
        <v>31512</v>
      </c>
      <c r="E27" s="46">
        <v>162103</v>
      </c>
      <c r="F27" s="46">
        <v>0</v>
      </c>
      <c r="G27" s="46">
        <v>0</v>
      </c>
      <c r="H27" s="46">
        <v>0</v>
      </c>
      <c r="I27" s="46">
        <v>4195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197810</v>
      </c>
      <c r="O27" s="47">
        <f t="shared" si="2"/>
        <v>1.20173994398644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SUM(D29:D41)</f>
        <v>7262394</v>
      </c>
      <c r="E28" s="32">
        <f t="shared" si="5"/>
        <v>13533402</v>
      </c>
      <c r="F28" s="32">
        <f t="shared" si="5"/>
        <v>0</v>
      </c>
      <c r="G28" s="32">
        <f t="shared" si="5"/>
        <v>3998701</v>
      </c>
      <c r="H28" s="32">
        <f t="shared" si="5"/>
        <v>0</v>
      </c>
      <c r="I28" s="32">
        <f t="shared" si="5"/>
        <v>548297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 t="shared" ref="N28:N33" si="6">SUM(D28:M28)</f>
        <v>25342794</v>
      </c>
      <c r="O28" s="45">
        <f t="shared" si="2"/>
        <v>153.96313554430964</v>
      </c>
      <c r="P28" s="10"/>
    </row>
    <row r="29" spans="1:16">
      <c r="A29" s="12"/>
      <c r="B29" s="25">
        <v>331.2</v>
      </c>
      <c r="C29" s="20" t="s">
        <v>29</v>
      </c>
      <c r="D29" s="46">
        <v>667253</v>
      </c>
      <c r="E29" s="46">
        <v>0</v>
      </c>
      <c r="F29" s="46">
        <v>0</v>
      </c>
      <c r="G29" s="46">
        <v>877976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1545229</v>
      </c>
      <c r="O29" s="47">
        <f t="shared" si="2"/>
        <v>9.3876114044093963</v>
      </c>
      <c r="P29" s="9"/>
    </row>
    <row r="30" spans="1:16">
      <c r="A30" s="12"/>
      <c r="B30" s="25">
        <v>331.39</v>
      </c>
      <c r="C30" s="20" t="s">
        <v>96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13513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13513</v>
      </c>
      <c r="O30" s="47">
        <f t="shared" si="2"/>
        <v>8.209449402501777E-2</v>
      </c>
      <c r="P30" s="9"/>
    </row>
    <row r="31" spans="1:16">
      <c r="A31" s="12"/>
      <c r="B31" s="25">
        <v>331.5</v>
      </c>
      <c r="C31" s="20" t="s">
        <v>31</v>
      </c>
      <c r="D31" s="46">
        <v>0</v>
      </c>
      <c r="E31" s="46">
        <v>11520893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11520893</v>
      </c>
      <c r="O31" s="47">
        <f t="shared" si="2"/>
        <v>69.991998930760673</v>
      </c>
      <c r="P31" s="9"/>
    </row>
    <row r="32" spans="1:16">
      <c r="A32" s="12"/>
      <c r="B32" s="25">
        <v>331.9</v>
      </c>
      <c r="C32" s="20" t="s">
        <v>97</v>
      </c>
      <c r="D32" s="46">
        <v>20000</v>
      </c>
      <c r="E32" s="46">
        <v>0</v>
      </c>
      <c r="F32" s="46">
        <v>0</v>
      </c>
      <c r="G32" s="46">
        <v>1311950</v>
      </c>
      <c r="H32" s="46">
        <v>0</v>
      </c>
      <c r="I32" s="46">
        <v>46534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1378484</v>
      </c>
      <c r="O32" s="47">
        <f t="shared" si="2"/>
        <v>8.3745982758515947</v>
      </c>
      <c r="P32" s="9"/>
    </row>
    <row r="33" spans="1:16">
      <c r="A33" s="12"/>
      <c r="B33" s="25">
        <v>334.35</v>
      </c>
      <c r="C33" s="20" t="s">
        <v>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480000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480000</v>
      </c>
      <c r="O33" s="47">
        <f t="shared" si="2"/>
        <v>2.9161072398437451</v>
      </c>
      <c r="P33" s="9"/>
    </row>
    <row r="34" spans="1:16">
      <c r="A34" s="12"/>
      <c r="B34" s="25">
        <v>334.9</v>
      </c>
      <c r="C34" s="20" t="s">
        <v>98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8250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8250</v>
      </c>
      <c r="O34" s="47">
        <f t="shared" si="2"/>
        <v>5.012059318481437E-2</v>
      </c>
      <c r="P34" s="9"/>
    </row>
    <row r="35" spans="1:16">
      <c r="A35" s="12"/>
      <c r="B35" s="25">
        <v>335.12</v>
      </c>
      <c r="C35" s="20" t="s">
        <v>37</v>
      </c>
      <c r="D35" s="46">
        <v>1642237</v>
      </c>
      <c r="E35" s="46">
        <v>654278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2296515</v>
      </c>
      <c r="O35" s="47">
        <f t="shared" si="2"/>
        <v>13.951841703978664</v>
      </c>
      <c r="P35" s="9"/>
    </row>
    <row r="36" spans="1:16">
      <c r="A36" s="12"/>
      <c r="B36" s="25">
        <v>335.14</v>
      </c>
      <c r="C36" s="20" t="s">
        <v>38</v>
      </c>
      <c r="D36" s="46">
        <v>66645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66645</v>
      </c>
      <c r="O36" s="47">
        <f t="shared" si="2"/>
        <v>0.40488326458205498</v>
      </c>
      <c r="P36" s="9"/>
    </row>
    <row r="37" spans="1:16">
      <c r="A37" s="12"/>
      <c r="B37" s="25">
        <v>335.15</v>
      </c>
      <c r="C37" s="20" t="s">
        <v>39</v>
      </c>
      <c r="D37" s="46">
        <v>52558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52558</v>
      </c>
      <c r="O37" s="47">
        <f t="shared" ref="O37:O68" si="8">(N37/O$79)</f>
        <v>0.31930159231605743</v>
      </c>
      <c r="P37" s="9"/>
    </row>
    <row r="38" spans="1:16">
      <c r="A38" s="12"/>
      <c r="B38" s="25">
        <v>335.18</v>
      </c>
      <c r="C38" s="20" t="s">
        <v>40</v>
      </c>
      <c r="D38" s="46">
        <v>4729330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4729330</v>
      </c>
      <c r="O38" s="47">
        <f t="shared" si="8"/>
        <v>28.731736359604625</v>
      </c>
      <c r="P38" s="9"/>
    </row>
    <row r="39" spans="1:16">
      <c r="A39" s="12"/>
      <c r="B39" s="25">
        <v>335.5</v>
      </c>
      <c r="C39" s="20" t="s">
        <v>41</v>
      </c>
      <c r="D39" s="46">
        <v>0</v>
      </c>
      <c r="E39" s="46">
        <v>1217775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1217775</v>
      </c>
      <c r="O39" s="47">
        <f t="shared" si="8"/>
        <v>7.3982551958348273</v>
      </c>
      <c r="P39" s="9"/>
    </row>
    <row r="40" spans="1:16">
      <c r="A40" s="12"/>
      <c r="B40" s="25">
        <v>335.9</v>
      </c>
      <c r="C40" s="20" t="s">
        <v>42</v>
      </c>
      <c r="D40" s="46">
        <v>154</v>
      </c>
      <c r="E40" s="46">
        <v>140456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140610</v>
      </c>
      <c r="O40" s="47">
        <f t="shared" si="8"/>
        <v>0.85423716457172716</v>
      </c>
      <c r="P40" s="9"/>
    </row>
    <row r="41" spans="1:16">
      <c r="A41" s="12"/>
      <c r="B41" s="25">
        <v>338</v>
      </c>
      <c r="C41" s="20" t="s">
        <v>45</v>
      </c>
      <c r="D41" s="46">
        <v>84217</v>
      </c>
      <c r="E41" s="46">
        <v>0</v>
      </c>
      <c r="F41" s="46">
        <v>0</v>
      </c>
      <c r="G41" s="46">
        <v>1808775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1892992</v>
      </c>
      <c r="O41" s="47">
        <f t="shared" si="8"/>
        <v>11.500349325346439</v>
      </c>
      <c r="P41" s="9"/>
    </row>
    <row r="42" spans="1:16" ht="15.75">
      <c r="A42" s="29" t="s">
        <v>50</v>
      </c>
      <c r="B42" s="30"/>
      <c r="C42" s="31"/>
      <c r="D42" s="32">
        <f t="shared" ref="D42:M42" si="9">SUM(D43:D55)</f>
        <v>2553290</v>
      </c>
      <c r="E42" s="32">
        <f t="shared" si="9"/>
        <v>156233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76020179</v>
      </c>
      <c r="J42" s="32">
        <f t="shared" si="9"/>
        <v>17430270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96159972</v>
      </c>
      <c r="O42" s="45">
        <f t="shared" si="8"/>
        <v>584.19331360910803</v>
      </c>
      <c r="P42" s="10"/>
    </row>
    <row r="43" spans="1:16">
      <c r="A43" s="12"/>
      <c r="B43" s="25">
        <v>341.2</v>
      </c>
      <c r="C43" s="20" t="s">
        <v>53</v>
      </c>
      <c r="D43" s="46">
        <v>21503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17430270</v>
      </c>
      <c r="K43" s="46">
        <v>0</v>
      </c>
      <c r="L43" s="46">
        <v>0</v>
      </c>
      <c r="M43" s="46">
        <v>0</v>
      </c>
      <c r="N43" s="46">
        <f t="shared" ref="N43:N55" si="10">SUM(D43:M43)</f>
        <v>17451773</v>
      </c>
      <c r="O43" s="47">
        <f t="shared" si="8"/>
        <v>106.02341998627</v>
      </c>
      <c r="P43" s="9"/>
    </row>
    <row r="44" spans="1:16">
      <c r="A44" s="12"/>
      <c r="B44" s="25">
        <v>341.9</v>
      </c>
      <c r="C44" s="20" t="s">
        <v>55</v>
      </c>
      <c r="D44" s="46">
        <v>874312</v>
      </c>
      <c r="E44" s="46">
        <v>435</v>
      </c>
      <c r="F44" s="46">
        <v>0</v>
      </c>
      <c r="G44" s="46">
        <v>0</v>
      </c>
      <c r="H44" s="46">
        <v>0</v>
      </c>
      <c r="I44" s="46">
        <v>83870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958617</v>
      </c>
      <c r="O44" s="47">
        <f t="shared" si="8"/>
        <v>5.823812445702691</v>
      </c>
      <c r="P44" s="9"/>
    </row>
    <row r="45" spans="1:16">
      <c r="A45" s="12"/>
      <c r="B45" s="25">
        <v>342.9</v>
      </c>
      <c r="C45" s="20" t="s">
        <v>57</v>
      </c>
      <c r="D45" s="46">
        <v>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74</v>
      </c>
      <c r="O45" s="47">
        <f t="shared" si="8"/>
        <v>4.4956653280924408E-4</v>
      </c>
      <c r="P45" s="9"/>
    </row>
    <row r="46" spans="1:16">
      <c r="A46" s="12"/>
      <c r="B46" s="25">
        <v>343.3</v>
      </c>
      <c r="C46" s="20" t="s">
        <v>99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1297194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1297194</v>
      </c>
      <c r="O46" s="47">
        <f t="shared" si="8"/>
        <v>7.8807433643372233</v>
      </c>
      <c r="P46" s="9"/>
    </row>
    <row r="47" spans="1:16">
      <c r="A47" s="12"/>
      <c r="B47" s="25">
        <v>343.5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1115660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1115660</v>
      </c>
      <c r="O47" s="47">
        <f t="shared" si="8"/>
        <v>6.777883756675152</v>
      </c>
      <c r="P47" s="9"/>
    </row>
    <row r="48" spans="1:16">
      <c r="A48" s="12"/>
      <c r="B48" s="25">
        <v>343.6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53039604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53039604</v>
      </c>
      <c r="O48" s="47">
        <f t="shared" si="8"/>
        <v>322.22744421426097</v>
      </c>
      <c r="P48" s="9"/>
    </row>
    <row r="49" spans="1:16">
      <c r="A49" s="12"/>
      <c r="B49" s="25">
        <v>343.9</v>
      </c>
      <c r="C49" s="20" t="s">
        <v>61</v>
      </c>
      <c r="D49" s="46">
        <v>0</v>
      </c>
      <c r="E49" s="46">
        <v>155798</v>
      </c>
      <c r="F49" s="46">
        <v>0</v>
      </c>
      <c r="G49" s="46">
        <v>0</v>
      </c>
      <c r="H49" s="46">
        <v>0</v>
      </c>
      <c r="I49" s="46">
        <v>19019552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19175350</v>
      </c>
      <c r="O49" s="47">
        <f t="shared" si="8"/>
        <v>116.494535336537</v>
      </c>
      <c r="P49" s="9"/>
    </row>
    <row r="50" spans="1:16">
      <c r="A50" s="12"/>
      <c r="B50" s="25">
        <v>346.4</v>
      </c>
      <c r="C50" s="20" t="s">
        <v>64</v>
      </c>
      <c r="D50" s="46">
        <v>115435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115435</v>
      </c>
      <c r="O50" s="47">
        <f t="shared" si="8"/>
        <v>0.70129341506533904</v>
      </c>
      <c r="P50" s="9"/>
    </row>
    <row r="51" spans="1:16">
      <c r="A51" s="12"/>
      <c r="B51" s="25">
        <v>347.2</v>
      </c>
      <c r="C51" s="20" t="s">
        <v>65</v>
      </c>
      <c r="D51" s="46">
        <v>441797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441797</v>
      </c>
      <c r="O51" s="47">
        <f t="shared" si="8"/>
        <v>2.6840154796692648</v>
      </c>
      <c r="P51" s="9"/>
    </row>
    <row r="52" spans="1:16">
      <c r="A52" s="12"/>
      <c r="B52" s="25">
        <v>347.4</v>
      </c>
      <c r="C52" s="20" t="s">
        <v>100</v>
      </c>
      <c r="D52" s="46">
        <v>36409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36409</v>
      </c>
      <c r="O52" s="47">
        <f t="shared" si="8"/>
        <v>0.22119280936556443</v>
      </c>
      <c r="P52" s="9"/>
    </row>
    <row r="53" spans="1:16">
      <c r="A53" s="12"/>
      <c r="B53" s="25">
        <v>347.5</v>
      </c>
      <c r="C53" s="20" t="s">
        <v>101</v>
      </c>
      <c r="D53" s="46">
        <v>273060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273060</v>
      </c>
      <c r="O53" s="47">
        <f t="shared" si="8"/>
        <v>1.6589005060661106</v>
      </c>
      <c r="P53" s="9"/>
    </row>
    <row r="54" spans="1:16">
      <c r="A54" s="12"/>
      <c r="B54" s="25">
        <v>347.9</v>
      </c>
      <c r="C54" s="20" t="s">
        <v>102</v>
      </c>
      <c r="D54" s="46">
        <v>790700</v>
      </c>
      <c r="E54" s="46">
        <v>0</v>
      </c>
      <c r="F54" s="46">
        <v>0</v>
      </c>
      <c r="G54" s="46">
        <v>0</v>
      </c>
      <c r="H54" s="46">
        <v>0</v>
      </c>
      <c r="I54" s="46">
        <v>1462364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2253064</v>
      </c>
      <c r="O54" s="47">
        <f t="shared" si="8"/>
        <v>13.687867171315226</v>
      </c>
      <c r="P54" s="9"/>
    </row>
    <row r="55" spans="1:16">
      <c r="A55" s="12"/>
      <c r="B55" s="25">
        <v>349</v>
      </c>
      <c r="C55" s="20" t="s">
        <v>103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1935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1935</v>
      </c>
      <c r="O55" s="47">
        <f t="shared" si="8"/>
        <v>1.1755557310620099E-2</v>
      </c>
      <c r="P55" s="9"/>
    </row>
    <row r="56" spans="1:16" ht="15.75">
      <c r="A56" s="29" t="s">
        <v>51</v>
      </c>
      <c r="B56" s="30"/>
      <c r="C56" s="31"/>
      <c r="D56" s="32">
        <f t="shared" ref="D56:M56" si="11">SUM(D57:D60)</f>
        <v>955617</v>
      </c>
      <c r="E56" s="32">
        <f t="shared" si="11"/>
        <v>165553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2" si="12">SUM(D56:M56)</f>
        <v>1121170</v>
      </c>
      <c r="O56" s="45">
        <f t="shared" si="8"/>
        <v>6.8113582376991912</v>
      </c>
      <c r="P56" s="10"/>
    </row>
    <row r="57" spans="1:16">
      <c r="A57" s="13"/>
      <c r="B57" s="39">
        <v>351.1</v>
      </c>
      <c r="C57" s="21" t="s">
        <v>68</v>
      </c>
      <c r="D57" s="46">
        <v>336696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336696</v>
      </c>
      <c r="O57" s="47">
        <f t="shared" si="8"/>
        <v>2.0455034233883951</v>
      </c>
      <c r="P57" s="9"/>
    </row>
    <row r="58" spans="1:16">
      <c r="A58" s="13"/>
      <c r="B58" s="39">
        <v>351.2</v>
      </c>
      <c r="C58" s="21" t="s">
        <v>104</v>
      </c>
      <c r="D58" s="46">
        <v>0</v>
      </c>
      <c r="E58" s="46">
        <v>81938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81938</v>
      </c>
      <c r="O58" s="47">
        <f t="shared" si="8"/>
        <v>0.49779165628816002</v>
      </c>
      <c r="P58" s="9"/>
    </row>
    <row r="59" spans="1:16">
      <c r="A59" s="13"/>
      <c r="B59" s="39">
        <v>354</v>
      </c>
      <c r="C59" s="21" t="s">
        <v>69</v>
      </c>
      <c r="D59" s="46">
        <v>586358</v>
      </c>
      <c r="E59" s="46">
        <v>83615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669973</v>
      </c>
      <c r="O59" s="47">
        <f t="shared" si="8"/>
        <v>4.0702356579163199</v>
      </c>
      <c r="P59" s="9"/>
    </row>
    <row r="60" spans="1:16">
      <c r="A60" s="13"/>
      <c r="B60" s="39">
        <v>359</v>
      </c>
      <c r="C60" s="21" t="s">
        <v>105</v>
      </c>
      <c r="D60" s="46">
        <v>32563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32563</v>
      </c>
      <c r="O60" s="47">
        <f t="shared" si="8"/>
        <v>0.19782750010631642</v>
      </c>
      <c r="P60" s="9"/>
    </row>
    <row r="61" spans="1:16" ht="15.75">
      <c r="A61" s="29" t="s">
        <v>3</v>
      </c>
      <c r="B61" s="30"/>
      <c r="C61" s="31"/>
      <c r="D61" s="32">
        <f>SUM(D62:D71)</f>
        <v>1700237</v>
      </c>
      <c r="E61" s="32">
        <f t="shared" ref="E61:M61" si="13">SUM(E62:E71)</f>
        <v>10285951</v>
      </c>
      <c r="F61" s="32">
        <f t="shared" si="13"/>
        <v>11602</v>
      </c>
      <c r="G61" s="32">
        <f t="shared" si="13"/>
        <v>3451229</v>
      </c>
      <c r="H61" s="32">
        <f t="shared" si="13"/>
        <v>0</v>
      </c>
      <c r="I61" s="32">
        <f t="shared" si="13"/>
        <v>4170372</v>
      </c>
      <c r="J61" s="32">
        <f t="shared" si="13"/>
        <v>11517</v>
      </c>
      <c r="K61" s="32">
        <f t="shared" si="13"/>
        <v>16768974</v>
      </c>
      <c r="L61" s="32">
        <f t="shared" si="13"/>
        <v>0</v>
      </c>
      <c r="M61" s="32">
        <f t="shared" si="13"/>
        <v>0</v>
      </c>
      <c r="N61" s="32">
        <f t="shared" si="12"/>
        <v>36399882</v>
      </c>
      <c r="O61" s="45">
        <f t="shared" si="8"/>
        <v>221.13741547845422</v>
      </c>
      <c r="P61" s="10"/>
    </row>
    <row r="62" spans="1:16">
      <c r="A62" s="12"/>
      <c r="B62" s="25">
        <v>361.1</v>
      </c>
      <c r="C62" s="20" t="s">
        <v>70</v>
      </c>
      <c r="D62" s="46">
        <v>171420</v>
      </c>
      <c r="E62" s="46">
        <v>8787138</v>
      </c>
      <c r="F62" s="46">
        <v>5340</v>
      </c>
      <c r="G62" s="46">
        <v>370117</v>
      </c>
      <c r="H62" s="46">
        <v>0</v>
      </c>
      <c r="I62" s="46">
        <v>2894262</v>
      </c>
      <c r="J62" s="46">
        <v>11517</v>
      </c>
      <c r="K62" s="46">
        <v>776456</v>
      </c>
      <c r="L62" s="46">
        <v>0</v>
      </c>
      <c r="M62" s="46">
        <v>0</v>
      </c>
      <c r="N62" s="46">
        <f t="shared" si="12"/>
        <v>13016250</v>
      </c>
      <c r="O62" s="47">
        <f t="shared" si="8"/>
        <v>79.076626792950307</v>
      </c>
      <c r="P62" s="9"/>
    </row>
    <row r="63" spans="1:16">
      <c r="A63" s="12"/>
      <c r="B63" s="25">
        <v>361.3</v>
      </c>
      <c r="C63" s="20" t="s">
        <v>71</v>
      </c>
      <c r="D63" s="46">
        <v>114998</v>
      </c>
      <c r="E63" s="46">
        <v>531120</v>
      </c>
      <c r="F63" s="46">
        <v>6262</v>
      </c>
      <c r="G63" s="46">
        <v>2360858</v>
      </c>
      <c r="H63" s="46">
        <v>0</v>
      </c>
      <c r="I63" s="46">
        <v>527953</v>
      </c>
      <c r="J63" s="46">
        <v>0</v>
      </c>
      <c r="K63" s="46">
        <v>5148810</v>
      </c>
      <c r="L63" s="46">
        <v>0</v>
      </c>
      <c r="M63" s="46">
        <v>0</v>
      </c>
      <c r="N63" s="46">
        <f t="shared" ref="N63:N71" si="14">SUM(D63:M63)</f>
        <v>8690001</v>
      </c>
      <c r="O63" s="47">
        <f t="shared" si="8"/>
        <v>52.793697563227887</v>
      </c>
      <c r="P63" s="9"/>
    </row>
    <row r="64" spans="1:16">
      <c r="A64" s="12"/>
      <c r="B64" s="25">
        <v>362</v>
      </c>
      <c r="C64" s="20" t="s">
        <v>72</v>
      </c>
      <c r="D64" s="46">
        <v>228732</v>
      </c>
      <c r="E64" s="46">
        <v>190655</v>
      </c>
      <c r="F64" s="46">
        <v>0</v>
      </c>
      <c r="G64" s="46">
        <v>0</v>
      </c>
      <c r="H64" s="46">
        <v>0</v>
      </c>
      <c r="I64" s="46">
        <v>333278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752665</v>
      </c>
      <c r="O64" s="47">
        <f t="shared" si="8"/>
        <v>4.5726080326604013</v>
      </c>
      <c r="P64" s="9"/>
    </row>
    <row r="65" spans="1:119">
      <c r="A65" s="12"/>
      <c r="B65" s="25">
        <v>364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564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564</v>
      </c>
      <c r="O65" s="47">
        <f t="shared" si="8"/>
        <v>3.4264260068164005E-3</v>
      </c>
      <c r="P65" s="9"/>
    </row>
    <row r="66" spans="1:119">
      <c r="A66" s="12"/>
      <c r="B66" s="25">
        <v>365</v>
      </c>
      <c r="C66" s="20" t="s">
        <v>74</v>
      </c>
      <c r="D66" s="46">
        <v>242</v>
      </c>
      <c r="E66" s="46">
        <v>10835</v>
      </c>
      <c r="F66" s="46">
        <v>0</v>
      </c>
      <c r="G66" s="46">
        <v>55000</v>
      </c>
      <c r="H66" s="46">
        <v>0</v>
      </c>
      <c r="I66" s="46">
        <v>30642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96719</v>
      </c>
      <c r="O66" s="47">
        <f t="shared" si="8"/>
        <v>0.58758953360509836</v>
      </c>
      <c r="P66" s="9"/>
    </row>
    <row r="67" spans="1:119">
      <c r="A67" s="12"/>
      <c r="B67" s="25">
        <v>366</v>
      </c>
      <c r="C67" s="20" t="s">
        <v>75</v>
      </c>
      <c r="D67" s="46">
        <v>34520</v>
      </c>
      <c r="E67" s="46">
        <v>25005</v>
      </c>
      <c r="F67" s="46">
        <v>0</v>
      </c>
      <c r="G67" s="46">
        <v>455892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515417</v>
      </c>
      <c r="O67" s="47">
        <f t="shared" si="8"/>
        <v>3.1312734275802994</v>
      </c>
      <c r="P67" s="9"/>
    </row>
    <row r="68" spans="1:119">
      <c r="A68" s="12"/>
      <c r="B68" s="25">
        <v>368</v>
      </c>
      <c r="C68" s="20" t="s">
        <v>77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10837415</v>
      </c>
      <c r="L68" s="46">
        <v>0</v>
      </c>
      <c r="M68" s="46">
        <v>0</v>
      </c>
      <c r="N68" s="46">
        <f t="shared" si="14"/>
        <v>10837415</v>
      </c>
      <c r="O68" s="47">
        <f t="shared" si="8"/>
        <v>65.839717380606672</v>
      </c>
      <c r="P68" s="9"/>
    </row>
    <row r="69" spans="1:119">
      <c r="A69" s="12"/>
      <c r="B69" s="25">
        <v>369.3</v>
      </c>
      <c r="C69" s="20" t="s">
        <v>78</v>
      </c>
      <c r="D69" s="46">
        <v>95964</v>
      </c>
      <c r="E69" s="46">
        <v>59504</v>
      </c>
      <c r="F69" s="46">
        <v>0</v>
      </c>
      <c r="G69" s="46">
        <v>0</v>
      </c>
      <c r="H69" s="46">
        <v>0</v>
      </c>
      <c r="I69" s="46">
        <v>107089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262557</v>
      </c>
      <c r="O69" s="47">
        <f t="shared" ref="O69:O77" si="15">(N69/O$79)</f>
        <v>1.5950924345242796</v>
      </c>
      <c r="P69" s="9"/>
    </row>
    <row r="70" spans="1:119">
      <c r="A70" s="12"/>
      <c r="B70" s="25">
        <v>369.7</v>
      </c>
      <c r="C70" s="20" t="s">
        <v>106</v>
      </c>
      <c r="D70" s="46">
        <v>156136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156136</v>
      </c>
      <c r="O70" s="47">
        <f t="shared" si="15"/>
        <v>0.94856108333383959</v>
      </c>
      <c r="P70" s="9"/>
    </row>
    <row r="71" spans="1:119">
      <c r="A71" s="12"/>
      <c r="B71" s="25">
        <v>369.9</v>
      </c>
      <c r="C71" s="20" t="s">
        <v>79</v>
      </c>
      <c r="D71" s="46">
        <v>898225</v>
      </c>
      <c r="E71" s="46">
        <v>681694</v>
      </c>
      <c r="F71" s="46">
        <v>0</v>
      </c>
      <c r="G71" s="46">
        <v>209362</v>
      </c>
      <c r="H71" s="46">
        <v>0</v>
      </c>
      <c r="I71" s="46">
        <v>276584</v>
      </c>
      <c r="J71" s="46">
        <v>0</v>
      </c>
      <c r="K71" s="46">
        <v>6293</v>
      </c>
      <c r="L71" s="46">
        <v>0</v>
      </c>
      <c r="M71" s="46">
        <v>0</v>
      </c>
      <c r="N71" s="46">
        <f t="shared" si="14"/>
        <v>2072158</v>
      </c>
      <c r="O71" s="47">
        <f t="shared" si="15"/>
        <v>12.588822803958616</v>
      </c>
      <c r="P71" s="9"/>
    </row>
    <row r="72" spans="1:119" ht="15.75">
      <c r="A72" s="29" t="s">
        <v>52</v>
      </c>
      <c r="B72" s="30"/>
      <c r="C72" s="31"/>
      <c r="D72" s="32">
        <f t="shared" ref="D72:M72" si="16">SUM(D73:D76)</f>
        <v>7125000</v>
      </c>
      <c r="E72" s="32">
        <f t="shared" si="16"/>
        <v>44039119</v>
      </c>
      <c r="F72" s="32">
        <f t="shared" si="16"/>
        <v>0</v>
      </c>
      <c r="G72" s="32">
        <f t="shared" si="16"/>
        <v>56601436</v>
      </c>
      <c r="H72" s="32">
        <f t="shared" si="16"/>
        <v>0</v>
      </c>
      <c r="I72" s="32">
        <f t="shared" si="16"/>
        <v>10614052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ref="N72:N77" si="17">SUM(D72:M72)</f>
        <v>118379607</v>
      </c>
      <c r="O72" s="45">
        <f t="shared" si="15"/>
        <v>719.18256046366105</v>
      </c>
      <c r="P72" s="9"/>
    </row>
    <row r="73" spans="1:119">
      <c r="A73" s="12"/>
      <c r="B73" s="25">
        <v>381</v>
      </c>
      <c r="C73" s="20" t="s">
        <v>80</v>
      </c>
      <c r="D73" s="46">
        <v>2125000</v>
      </c>
      <c r="E73" s="46">
        <v>44039119</v>
      </c>
      <c r="F73" s="46">
        <v>0</v>
      </c>
      <c r="G73" s="46">
        <v>17380025</v>
      </c>
      <c r="H73" s="46">
        <v>0</v>
      </c>
      <c r="I73" s="46">
        <v>327247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63871391</v>
      </c>
      <c r="O73" s="47">
        <f t="shared" si="15"/>
        <v>388.03297023748047</v>
      </c>
      <c r="P73" s="9"/>
    </row>
    <row r="74" spans="1:119">
      <c r="A74" s="12"/>
      <c r="B74" s="25">
        <v>384</v>
      </c>
      <c r="C74" s="20" t="s">
        <v>81</v>
      </c>
      <c r="D74" s="46">
        <v>5000000</v>
      </c>
      <c r="E74" s="46">
        <v>0</v>
      </c>
      <c r="F74" s="46">
        <v>0</v>
      </c>
      <c r="G74" s="46">
        <v>39221411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44221411</v>
      </c>
      <c r="O74" s="47">
        <f t="shared" si="15"/>
        <v>268.6549516108455</v>
      </c>
      <c r="P74" s="9"/>
    </row>
    <row r="75" spans="1:119">
      <c r="A75" s="12"/>
      <c r="B75" s="25">
        <v>389.4</v>
      </c>
      <c r="C75" s="20" t="s">
        <v>82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12743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12743</v>
      </c>
      <c r="O75" s="47">
        <f t="shared" si="15"/>
        <v>7.7416571994435093E-2</v>
      </c>
      <c r="P75" s="9"/>
    </row>
    <row r="76" spans="1:119" ht="15.75" thickBot="1">
      <c r="A76" s="12"/>
      <c r="B76" s="25">
        <v>389.7</v>
      </c>
      <c r="C76" s="20" t="s">
        <v>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10274062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10274062</v>
      </c>
      <c r="O76" s="47">
        <f t="shared" si="15"/>
        <v>62.417222043340644</v>
      </c>
      <c r="P76" s="9"/>
    </row>
    <row r="77" spans="1:119" ht="16.5" thickBot="1">
      <c r="A77" s="14" t="s">
        <v>66</v>
      </c>
      <c r="B77" s="23"/>
      <c r="C77" s="22"/>
      <c r="D77" s="15">
        <f t="shared" ref="D77:M77" si="18">SUM(D5,D12,D28,D42,D56,D61,D72)</f>
        <v>63782459</v>
      </c>
      <c r="E77" s="15">
        <f t="shared" si="18"/>
        <v>90488351</v>
      </c>
      <c r="F77" s="15">
        <f t="shared" si="18"/>
        <v>7586154</v>
      </c>
      <c r="G77" s="15">
        <f t="shared" si="18"/>
        <v>71599683</v>
      </c>
      <c r="H77" s="15">
        <f t="shared" si="18"/>
        <v>0</v>
      </c>
      <c r="I77" s="15">
        <f t="shared" si="18"/>
        <v>91514126</v>
      </c>
      <c r="J77" s="15">
        <f t="shared" si="18"/>
        <v>17441787</v>
      </c>
      <c r="K77" s="15">
        <f t="shared" si="18"/>
        <v>17654537</v>
      </c>
      <c r="L77" s="15">
        <f t="shared" si="18"/>
        <v>0</v>
      </c>
      <c r="M77" s="15">
        <f t="shared" si="18"/>
        <v>0</v>
      </c>
      <c r="N77" s="15">
        <f t="shared" si="17"/>
        <v>360067097</v>
      </c>
      <c r="O77" s="38">
        <f t="shared" si="15"/>
        <v>2187.4880591483752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107</v>
      </c>
      <c r="M79" s="118"/>
      <c r="N79" s="118"/>
      <c r="O79" s="43">
        <v>164603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thickBot="1">
      <c r="A81" s="120" t="s">
        <v>108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34732241</v>
      </c>
      <c r="E5" s="27">
        <f t="shared" si="0"/>
        <v>7016939</v>
      </c>
      <c r="F5" s="27">
        <f t="shared" si="0"/>
        <v>10122284</v>
      </c>
      <c r="G5" s="27">
        <f t="shared" si="0"/>
        <v>7817856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851595</v>
      </c>
      <c r="L5" s="27">
        <f t="shared" si="0"/>
        <v>0</v>
      </c>
      <c r="M5" s="27">
        <f t="shared" si="0"/>
        <v>0</v>
      </c>
      <c r="N5" s="28">
        <f t="shared" ref="N5:N13" si="1">SUM(D5:M5)</f>
        <v>60540915</v>
      </c>
      <c r="O5" s="33">
        <f t="shared" ref="O5:O36" si="2">(N5/O$81)</f>
        <v>389.95507275315458</v>
      </c>
      <c r="P5" s="6"/>
    </row>
    <row r="6" spans="1:133">
      <c r="A6" s="12"/>
      <c r="B6" s="25">
        <v>311</v>
      </c>
      <c r="C6" s="20" t="s">
        <v>2</v>
      </c>
      <c r="D6" s="46">
        <v>25220783</v>
      </c>
      <c r="E6" s="46">
        <v>2579390</v>
      </c>
      <c r="F6" s="46">
        <v>10122284</v>
      </c>
      <c r="G6" s="46">
        <v>4702233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42624690</v>
      </c>
      <c r="O6" s="47">
        <f t="shared" si="2"/>
        <v>274.55340062221819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4437549</v>
      </c>
      <c r="F7" s="46">
        <v>0</v>
      </c>
      <c r="G7" s="46">
        <v>3115623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7553172</v>
      </c>
      <c r="O7" s="47">
        <f t="shared" si="2"/>
        <v>48.651358123297115</v>
      </c>
      <c r="P7" s="9"/>
    </row>
    <row r="8" spans="1:133">
      <c r="A8" s="12"/>
      <c r="B8" s="25">
        <v>312.52</v>
      </c>
      <c r="C8" s="20" t="s">
        <v>92</v>
      </c>
      <c r="D8" s="46">
        <v>851595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851595</v>
      </c>
      <c r="L8" s="46">
        <v>0</v>
      </c>
      <c r="M8" s="46">
        <v>0</v>
      </c>
      <c r="N8" s="46">
        <f t="shared" si="1"/>
        <v>1703190</v>
      </c>
      <c r="O8" s="47">
        <f t="shared" si="2"/>
        <v>10.970557355508177</v>
      </c>
      <c r="P8" s="9"/>
    </row>
    <row r="9" spans="1:133">
      <c r="A9" s="12"/>
      <c r="B9" s="25">
        <v>314.10000000000002</v>
      </c>
      <c r="C9" s="20" t="s">
        <v>11</v>
      </c>
      <c r="D9" s="46">
        <v>4010779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4010779</v>
      </c>
      <c r="O9" s="47">
        <f t="shared" si="2"/>
        <v>25.834158878203684</v>
      </c>
      <c r="P9" s="9"/>
    </row>
    <row r="10" spans="1:133">
      <c r="A10" s="12"/>
      <c r="B10" s="25">
        <v>315</v>
      </c>
      <c r="C10" s="20" t="s">
        <v>12</v>
      </c>
      <c r="D10" s="46">
        <v>3078658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3078658</v>
      </c>
      <c r="O10" s="47">
        <f t="shared" si="2"/>
        <v>19.830197551062472</v>
      </c>
      <c r="P10" s="9"/>
    </row>
    <row r="11" spans="1:133">
      <c r="A11" s="12"/>
      <c r="B11" s="25">
        <v>316</v>
      </c>
      <c r="C11" s="20" t="s">
        <v>13</v>
      </c>
      <c r="D11" s="46">
        <v>1570426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1570426</v>
      </c>
      <c r="O11" s="47">
        <f t="shared" si="2"/>
        <v>10.11540022286491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SUM(D13:D27)</f>
        <v>9644897</v>
      </c>
      <c r="E12" s="32">
        <f t="shared" si="3"/>
        <v>14542560</v>
      </c>
      <c r="F12" s="32">
        <f t="shared" si="3"/>
        <v>0</v>
      </c>
      <c r="G12" s="32">
        <f t="shared" si="3"/>
        <v>1932216</v>
      </c>
      <c r="H12" s="32">
        <f t="shared" si="3"/>
        <v>0</v>
      </c>
      <c r="I12" s="32">
        <f t="shared" si="3"/>
        <v>155807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26275480</v>
      </c>
      <c r="O12" s="45">
        <f t="shared" si="2"/>
        <v>169.24515784117332</v>
      </c>
      <c r="P12" s="10"/>
    </row>
    <row r="13" spans="1:133">
      <c r="A13" s="12"/>
      <c r="B13" s="25">
        <v>322</v>
      </c>
      <c r="C13" s="20" t="s">
        <v>0</v>
      </c>
      <c r="D13" s="46">
        <v>206</v>
      </c>
      <c r="E13" s="46">
        <v>2779987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2780193</v>
      </c>
      <c r="O13" s="47">
        <f t="shared" si="2"/>
        <v>17.907730062930352</v>
      </c>
      <c r="P13" s="9"/>
    </row>
    <row r="14" spans="1:133">
      <c r="A14" s="12"/>
      <c r="B14" s="25">
        <v>323.10000000000002</v>
      </c>
      <c r="C14" s="20" t="s">
        <v>15</v>
      </c>
      <c r="D14" s="46">
        <v>8627252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7" si="4">SUM(D14:M14)</f>
        <v>8627252</v>
      </c>
      <c r="O14" s="47">
        <f t="shared" si="2"/>
        <v>55.56970325472944</v>
      </c>
      <c r="P14" s="9"/>
    </row>
    <row r="15" spans="1:133">
      <c r="A15" s="12"/>
      <c r="B15" s="25">
        <v>323.3</v>
      </c>
      <c r="C15" s="20" t="s">
        <v>16</v>
      </c>
      <c r="D15" s="46">
        <v>300000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300000</v>
      </c>
      <c r="O15" s="47">
        <f t="shared" si="2"/>
        <v>1.932354703029288</v>
      </c>
      <c r="P15" s="9"/>
    </row>
    <row r="16" spans="1:133">
      <c r="A16" s="12"/>
      <c r="B16" s="25">
        <v>323.39999999999998</v>
      </c>
      <c r="C16" s="20" t="s">
        <v>17</v>
      </c>
      <c r="D16" s="46">
        <v>177247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177247</v>
      </c>
      <c r="O16" s="47">
        <f t="shared" si="2"/>
        <v>1.1416802468261074</v>
      </c>
      <c r="P16" s="9"/>
    </row>
    <row r="17" spans="1:16">
      <c r="A17" s="12"/>
      <c r="B17" s="25">
        <v>323.7</v>
      </c>
      <c r="C17" s="20" t="s">
        <v>18</v>
      </c>
      <c r="D17" s="46">
        <v>467423</v>
      </c>
      <c r="E17" s="46">
        <v>0</v>
      </c>
      <c r="F17" s="46">
        <v>0</v>
      </c>
      <c r="G17" s="46">
        <v>0</v>
      </c>
      <c r="H17" s="46">
        <v>0</v>
      </c>
      <c r="I17" s="46">
        <v>155807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623230</v>
      </c>
      <c r="O17" s="47">
        <f t="shared" si="2"/>
        <v>4.0143380718964776</v>
      </c>
      <c r="P17" s="9"/>
    </row>
    <row r="18" spans="1:16">
      <c r="A18" s="12"/>
      <c r="B18" s="25">
        <v>324.11</v>
      </c>
      <c r="C18" s="20" t="s">
        <v>19</v>
      </c>
      <c r="D18" s="46">
        <v>3916</v>
      </c>
      <c r="E18" s="46">
        <v>21200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25116</v>
      </c>
      <c r="O18" s="47">
        <f t="shared" si="2"/>
        <v>0.161776735737612</v>
      </c>
      <c r="P18" s="9"/>
    </row>
    <row r="19" spans="1:16">
      <c r="A19" s="12"/>
      <c r="B19" s="25">
        <v>324.12</v>
      </c>
      <c r="C19" s="20" t="s">
        <v>20</v>
      </c>
      <c r="D19" s="46">
        <v>6388</v>
      </c>
      <c r="E19" s="46">
        <v>43683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50071</v>
      </c>
      <c r="O19" s="47">
        <f t="shared" si="2"/>
        <v>0.3225164411179316</v>
      </c>
      <c r="P19" s="9"/>
    </row>
    <row r="20" spans="1:16">
      <c r="A20" s="12"/>
      <c r="B20" s="25">
        <v>324.31</v>
      </c>
      <c r="C20" s="20" t="s">
        <v>21</v>
      </c>
      <c r="D20" s="46">
        <v>7696</v>
      </c>
      <c r="E20" s="46">
        <v>0</v>
      </c>
      <c r="F20" s="46">
        <v>0</v>
      </c>
      <c r="G20" s="46">
        <v>237230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244926</v>
      </c>
      <c r="O20" s="47">
        <f t="shared" si="2"/>
        <v>1.5776130266471713</v>
      </c>
      <c r="P20" s="9"/>
    </row>
    <row r="21" spans="1:16">
      <c r="A21" s="12"/>
      <c r="B21" s="25">
        <v>324.32</v>
      </c>
      <c r="C21" s="20" t="s">
        <v>22</v>
      </c>
      <c r="D21" s="46">
        <v>19647</v>
      </c>
      <c r="E21" s="46">
        <v>0</v>
      </c>
      <c r="F21" s="46">
        <v>0</v>
      </c>
      <c r="G21" s="46">
        <v>635258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654905</v>
      </c>
      <c r="O21" s="47">
        <f t="shared" si="2"/>
        <v>4.2183625226246528</v>
      </c>
      <c r="P21" s="9"/>
    </row>
    <row r="22" spans="1:16">
      <c r="A22" s="12"/>
      <c r="B22" s="25">
        <v>324.61</v>
      </c>
      <c r="C22" s="20" t="s">
        <v>23</v>
      </c>
      <c r="D22" s="46">
        <v>2513</v>
      </c>
      <c r="E22" s="46">
        <v>0</v>
      </c>
      <c r="F22" s="46">
        <v>0</v>
      </c>
      <c r="G22" s="46">
        <v>45782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48295</v>
      </c>
      <c r="O22" s="47">
        <f t="shared" si="2"/>
        <v>0.31107690127599824</v>
      </c>
      <c r="P22" s="9"/>
    </row>
    <row r="23" spans="1:16">
      <c r="A23" s="12"/>
      <c r="B23" s="25">
        <v>324.62</v>
      </c>
      <c r="C23" s="20" t="s">
        <v>24</v>
      </c>
      <c r="D23" s="46">
        <v>337</v>
      </c>
      <c r="E23" s="46">
        <v>0</v>
      </c>
      <c r="F23" s="46">
        <v>0</v>
      </c>
      <c r="G23" s="46">
        <v>6946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7283</v>
      </c>
      <c r="O23" s="47">
        <f t="shared" si="2"/>
        <v>4.6911131007207681E-2</v>
      </c>
      <c r="P23" s="9"/>
    </row>
    <row r="24" spans="1:16">
      <c r="A24" s="12"/>
      <c r="B24" s="25">
        <v>324.70999999999998</v>
      </c>
      <c r="C24" s="20" t="s">
        <v>25</v>
      </c>
      <c r="D24" s="46">
        <v>26257</v>
      </c>
      <c r="E24" s="46">
        <v>175292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201549</v>
      </c>
      <c r="O24" s="47">
        <f t="shared" si="2"/>
        <v>1.2982138601361666</v>
      </c>
      <c r="P24" s="9"/>
    </row>
    <row r="25" spans="1:16">
      <c r="A25" s="12"/>
      <c r="B25" s="25">
        <v>324.72000000000003</v>
      </c>
      <c r="C25" s="20" t="s">
        <v>26</v>
      </c>
      <c r="D25" s="46">
        <v>6015</v>
      </c>
      <c r="E25" s="46">
        <v>1808876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1814891</v>
      </c>
      <c r="O25" s="47">
        <f t="shared" si="2"/>
        <v>11.690043864451759</v>
      </c>
      <c r="P25" s="9"/>
    </row>
    <row r="26" spans="1:16">
      <c r="A26" s="12"/>
      <c r="B26" s="25">
        <v>325.10000000000002</v>
      </c>
      <c r="C26" s="20" t="s">
        <v>27</v>
      </c>
      <c r="D26" s="46">
        <v>0</v>
      </c>
      <c r="E26" s="46">
        <v>9713522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9713522</v>
      </c>
      <c r="O26" s="47">
        <f t="shared" si="2"/>
        <v>62.566566398928188</v>
      </c>
      <c r="P26" s="9"/>
    </row>
    <row r="27" spans="1:16">
      <c r="A27" s="12"/>
      <c r="B27" s="25">
        <v>325.2</v>
      </c>
      <c r="C27" s="20" t="s">
        <v>28</v>
      </c>
      <c r="D27" s="46">
        <v>0</v>
      </c>
      <c r="E27" s="46">
        <v>0</v>
      </c>
      <c r="F27" s="46">
        <v>0</v>
      </c>
      <c r="G27" s="46">
        <v>1007000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1007000</v>
      </c>
      <c r="O27" s="47">
        <f t="shared" si="2"/>
        <v>6.4862706198349773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SUM(D29:D44)</f>
        <v>7608686</v>
      </c>
      <c r="E28" s="32">
        <f t="shared" si="5"/>
        <v>7615116</v>
      </c>
      <c r="F28" s="32">
        <f t="shared" si="5"/>
        <v>0</v>
      </c>
      <c r="G28" s="32">
        <f t="shared" si="5"/>
        <v>5281907</v>
      </c>
      <c r="H28" s="32">
        <f t="shared" si="5"/>
        <v>0</v>
      </c>
      <c r="I28" s="32">
        <f t="shared" si="5"/>
        <v>2345804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22851513</v>
      </c>
      <c r="O28" s="45">
        <f t="shared" si="2"/>
        <v>147.19076205628306</v>
      </c>
      <c r="P28" s="10"/>
    </row>
    <row r="29" spans="1:16">
      <c r="A29" s="12"/>
      <c r="B29" s="25">
        <v>331.2</v>
      </c>
      <c r="C29" s="20" t="s">
        <v>29</v>
      </c>
      <c r="D29" s="46">
        <v>132494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1" si="6">SUM(D29:M29)</f>
        <v>132494</v>
      </c>
      <c r="O29" s="47">
        <f t="shared" si="2"/>
        <v>0.85341801341054169</v>
      </c>
      <c r="P29" s="9"/>
    </row>
    <row r="30" spans="1:16">
      <c r="A30" s="12"/>
      <c r="B30" s="25">
        <v>331.5</v>
      </c>
      <c r="C30" s="20" t="s">
        <v>31</v>
      </c>
      <c r="D30" s="46">
        <v>667747</v>
      </c>
      <c r="E30" s="46">
        <v>1035638</v>
      </c>
      <c r="F30" s="46">
        <v>0</v>
      </c>
      <c r="G30" s="46">
        <v>144825</v>
      </c>
      <c r="H30" s="46">
        <v>0</v>
      </c>
      <c r="I30" s="46">
        <v>1295745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3143955</v>
      </c>
      <c r="O30" s="47">
        <f t="shared" si="2"/>
        <v>20.250787434541483</v>
      </c>
      <c r="P30" s="9"/>
    </row>
    <row r="31" spans="1:16">
      <c r="A31" s="12"/>
      <c r="B31" s="25">
        <v>334.35</v>
      </c>
      <c r="C31" s="20" t="s">
        <v>32</v>
      </c>
      <c r="D31" s="46">
        <v>0</v>
      </c>
      <c r="E31" s="46">
        <v>0</v>
      </c>
      <c r="F31" s="46">
        <v>0</v>
      </c>
      <c r="G31" s="46">
        <v>350000</v>
      </c>
      <c r="H31" s="46">
        <v>0</v>
      </c>
      <c r="I31" s="46">
        <v>409157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759157</v>
      </c>
      <c r="O31" s="47">
        <f t="shared" si="2"/>
        <v>4.8898686642920177</v>
      </c>
      <c r="P31" s="9"/>
    </row>
    <row r="32" spans="1:16">
      <c r="A32" s="12"/>
      <c r="B32" s="25">
        <v>334.36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640902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640902</v>
      </c>
      <c r="O32" s="47">
        <f t="shared" si="2"/>
        <v>4.1281666462695892</v>
      </c>
      <c r="P32" s="9"/>
    </row>
    <row r="33" spans="1:16">
      <c r="A33" s="12"/>
      <c r="B33" s="25">
        <v>334.39</v>
      </c>
      <c r="C33" s="20" t="s">
        <v>34</v>
      </c>
      <c r="D33" s="46">
        <v>0</v>
      </c>
      <c r="E33" s="46">
        <v>0</v>
      </c>
      <c r="F33" s="46">
        <v>0</v>
      </c>
      <c r="G33" s="46">
        <v>304486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304486</v>
      </c>
      <c r="O33" s="47">
        <f t="shared" si="2"/>
        <v>1.9612498470219193</v>
      </c>
      <c r="P33" s="9"/>
    </row>
    <row r="34" spans="1:16">
      <c r="A34" s="12"/>
      <c r="B34" s="25">
        <v>334.49</v>
      </c>
      <c r="C34" s="20" t="s">
        <v>35</v>
      </c>
      <c r="D34" s="46">
        <v>0</v>
      </c>
      <c r="E34" s="46">
        <v>0</v>
      </c>
      <c r="F34" s="46">
        <v>0</v>
      </c>
      <c r="G34" s="46">
        <v>1486911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1486911</v>
      </c>
      <c r="O34" s="47">
        <f t="shared" si="2"/>
        <v>9.577464879453272</v>
      </c>
      <c r="P34" s="9"/>
    </row>
    <row r="35" spans="1:16">
      <c r="A35" s="12"/>
      <c r="B35" s="25">
        <v>334.5</v>
      </c>
      <c r="C35" s="20" t="s">
        <v>36</v>
      </c>
      <c r="D35" s="46">
        <v>73101</v>
      </c>
      <c r="E35" s="46">
        <v>2721398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2794499</v>
      </c>
      <c r="O35" s="47">
        <f t="shared" si="2"/>
        <v>17.999877617535475</v>
      </c>
      <c r="P35" s="9"/>
    </row>
    <row r="36" spans="1:16">
      <c r="A36" s="12"/>
      <c r="B36" s="25">
        <v>335.12</v>
      </c>
      <c r="C36" s="20" t="s">
        <v>37</v>
      </c>
      <c r="D36" s="46">
        <v>1625932</v>
      </c>
      <c r="E36" s="46">
        <v>647781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2273713</v>
      </c>
      <c r="O36" s="47">
        <f t="shared" si="2"/>
        <v>14.645400029629439</v>
      </c>
      <c r="P36" s="9"/>
    </row>
    <row r="37" spans="1:16">
      <c r="A37" s="12"/>
      <c r="B37" s="25">
        <v>335.14</v>
      </c>
      <c r="C37" s="20" t="s">
        <v>38</v>
      </c>
      <c r="D37" s="46">
        <v>65943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65943</v>
      </c>
      <c r="O37" s="47">
        <f t="shared" ref="O37:O68" si="7">(N37/O$81)</f>
        <v>0.42475088727286781</v>
      </c>
      <c r="P37" s="9"/>
    </row>
    <row r="38" spans="1:16">
      <c r="A38" s="12"/>
      <c r="B38" s="25">
        <v>335.15</v>
      </c>
      <c r="C38" s="20" t="s">
        <v>39</v>
      </c>
      <c r="D38" s="46">
        <v>48438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48438</v>
      </c>
      <c r="O38" s="47">
        <f t="shared" si="7"/>
        <v>0.31199799035110887</v>
      </c>
      <c r="P38" s="9"/>
    </row>
    <row r="39" spans="1:16">
      <c r="A39" s="12"/>
      <c r="B39" s="25">
        <v>335.18</v>
      </c>
      <c r="C39" s="20" t="s">
        <v>40</v>
      </c>
      <c r="D39" s="46">
        <v>4908774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4908774</v>
      </c>
      <c r="O39" s="47">
        <f t="shared" si="7"/>
        <v>31.618308416692969</v>
      </c>
      <c r="P39" s="9"/>
    </row>
    <row r="40" spans="1:16">
      <c r="A40" s="12"/>
      <c r="B40" s="25">
        <v>335.5</v>
      </c>
      <c r="C40" s="20" t="s">
        <v>41</v>
      </c>
      <c r="D40" s="46">
        <v>0</v>
      </c>
      <c r="E40" s="46">
        <v>1290962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1290962</v>
      </c>
      <c r="O40" s="47">
        <f t="shared" si="7"/>
        <v>8.3153216404403185</v>
      </c>
      <c r="P40" s="9"/>
    </row>
    <row r="41" spans="1:16">
      <c r="A41" s="12"/>
      <c r="B41" s="25">
        <v>335.9</v>
      </c>
      <c r="C41" s="20" t="s">
        <v>42</v>
      </c>
      <c r="D41" s="46">
        <v>0</v>
      </c>
      <c r="E41" s="46">
        <v>194016</v>
      </c>
      <c r="F41" s="46">
        <v>0</v>
      </c>
      <c r="G41" s="46">
        <v>381463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575479</v>
      </c>
      <c r="O41" s="47">
        <f t="shared" si="7"/>
        <v>3.7067651738153056</v>
      </c>
      <c r="P41" s="9"/>
    </row>
    <row r="42" spans="1:16">
      <c r="A42" s="12"/>
      <c r="B42" s="25">
        <v>337.3</v>
      </c>
      <c r="C42" s="20" t="s">
        <v>43</v>
      </c>
      <c r="D42" s="46">
        <v>0</v>
      </c>
      <c r="E42" s="46">
        <v>0</v>
      </c>
      <c r="F42" s="46">
        <v>0</v>
      </c>
      <c r="G42" s="46">
        <v>50000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50000</v>
      </c>
      <c r="O42" s="47">
        <f t="shared" si="7"/>
        <v>0.322059117171548</v>
      </c>
      <c r="P42" s="9"/>
    </row>
    <row r="43" spans="1:16">
      <c r="A43" s="12"/>
      <c r="B43" s="25">
        <v>337.9</v>
      </c>
      <c r="C43" s="20" t="s">
        <v>44</v>
      </c>
      <c r="D43" s="46">
        <v>0</v>
      </c>
      <c r="E43" s="46">
        <v>0</v>
      </c>
      <c r="F43" s="46">
        <v>0</v>
      </c>
      <c r="G43" s="46">
        <v>300000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300000</v>
      </c>
      <c r="O43" s="47">
        <f t="shared" si="7"/>
        <v>1.932354703029288</v>
      </c>
      <c r="P43" s="9"/>
    </row>
    <row r="44" spans="1:16">
      <c r="A44" s="12"/>
      <c r="B44" s="25">
        <v>338</v>
      </c>
      <c r="C44" s="20" t="s">
        <v>45</v>
      </c>
      <c r="D44" s="46">
        <v>86257</v>
      </c>
      <c r="E44" s="46">
        <v>1725321</v>
      </c>
      <c r="F44" s="46">
        <v>0</v>
      </c>
      <c r="G44" s="46">
        <v>2264222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4075800</v>
      </c>
      <c r="O44" s="47">
        <f t="shared" si="7"/>
        <v>26.252970995355909</v>
      </c>
      <c r="P44" s="9"/>
    </row>
    <row r="45" spans="1:16" ht="15.75">
      <c r="A45" s="29" t="s">
        <v>50</v>
      </c>
      <c r="B45" s="30"/>
      <c r="C45" s="31"/>
      <c r="D45" s="32">
        <f t="shared" ref="D45:M45" si="8">SUM(D46:D58)</f>
        <v>2969311</v>
      </c>
      <c r="E45" s="32">
        <f t="shared" si="8"/>
        <v>324106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73891729</v>
      </c>
      <c r="J45" s="32">
        <f t="shared" si="8"/>
        <v>13629091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90814237</v>
      </c>
      <c r="O45" s="45">
        <f t="shared" si="7"/>
        <v>584.95105989655463</v>
      </c>
      <c r="P45" s="10"/>
    </row>
    <row r="46" spans="1:16">
      <c r="A46" s="12"/>
      <c r="B46" s="25">
        <v>341.2</v>
      </c>
      <c r="C46" s="20" t="s">
        <v>53</v>
      </c>
      <c r="D46" s="46">
        <v>11938</v>
      </c>
      <c r="E46" s="46">
        <v>235</v>
      </c>
      <c r="F46" s="46">
        <v>0</v>
      </c>
      <c r="G46" s="46">
        <v>0</v>
      </c>
      <c r="H46" s="46">
        <v>0</v>
      </c>
      <c r="I46" s="46">
        <v>0</v>
      </c>
      <c r="J46" s="46">
        <v>13629091</v>
      </c>
      <c r="K46" s="46">
        <v>0</v>
      </c>
      <c r="L46" s="46">
        <v>0</v>
      </c>
      <c r="M46" s="46">
        <v>0</v>
      </c>
      <c r="N46" s="46">
        <f>SUM(D46:M46)</f>
        <v>13641264</v>
      </c>
      <c r="O46" s="47">
        <f t="shared" si="7"/>
        <v>87.865868818880401</v>
      </c>
      <c r="P46" s="9"/>
    </row>
    <row r="47" spans="1:16">
      <c r="A47" s="12"/>
      <c r="B47" s="25">
        <v>341.3</v>
      </c>
      <c r="C47" s="20" t="s">
        <v>54</v>
      </c>
      <c r="D47" s="46">
        <v>3767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8" si="9">SUM(D47:M47)</f>
        <v>3767</v>
      </c>
      <c r="O47" s="47">
        <f t="shared" si="7"/>
        <v>2.4263933887704429E-2</v>
      </c>
      <c r="P47" s="9"/>
    </row>
    <row r="48" spans="1:16">
      <c r="A48" s="12"/>
      <c r="B48" s="25">
        <v>341.9</v>
      </c>
      <c r="C48" s="20" t="s">
        <v>55</v>
      </c>
      <c r="D48" s="46">
        <v>521805</v>
      </c>
      <c r="E48" s="46">
        <v>0</v>
      </c>
      <c r="F48" s="46">
        <v>0</v>
      </c>
      <c r="G48" s="46">
        <v>0</v>
      </c>
      <c r="H48" s="46">
        <v>0</v>
      </c>
      <c r="I48" s="46">
        <v>213778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735583</v>
      </c>
      <c r="O48" s="47">
        <f t="shared" si="7"/>
        <v>4.7380242317279757</v>
      </c>
      <c r="P48" s="9"/>
    </row>
    <row r="49" spans="1:16">
      <c r="A49" s="12"/>
      <c r="B49" s="25">
        <v>342.1</v>
      </c>
      <c r="C49" s="20" t="s">
        <v>56</v>
      </c>
      <c r="D49" s="46">
        <v>16987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16987</v>
      </c>
      <c r="O49" s="47">
        <f t="shared" si="7"/>
        <v>0.10941636446786172</v>
      </c>
      <c r="P49" s="9"/>
    </row>
    <row r="50" spans="1:16">
      <c r="A50" s="12"/>
      <c r="B50" s="25">
        <v>342.9</v>
      </c>
      <c r="C50" s="20" t="s">
        <v>57</v>
      </c>
      <c r="D50" s="46">
        <v>902730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902730</v>
      </c>
      <c r="O50" s="47">
        <f t="shared" si="7"/>
        <v>5.8146485368854304</v>
      </c>
      <c r="P50" s="9"/>
    </row>
    <row r="51" spans="1:16">
      <c r="A51" s="12"/>
      <c r="B51" s="25">
        <v>343.5</v>
      </c>
      <c r="C51" s="20" t="s">
        <v>58</v>
      </c>
      <c r="D51" s="46">
        <v>95</v>
      </c>
      <c r="E51" s="46">
        <v>0</v>
      </c>
      <c r="F51" s="46">
        <v>0</v>
      </c>
      <c r="G51" s="46">
        <v>0</v>
      </c>
      <c r="H51" s="46">
        <v>0</v>
      </c>
      <c r="I51" s="46">
        <v>2294376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2294471</v>
      </c>
      <c r="O51" s="47">
        <f t="shared" si="7"/>
        <v>14.779106092714379</v>
      </c>
      <c r="P51" s="9"/>
    </row>
    <row r="52" spans="1:16">
      <c r="A52" s="12"/>
      <c r="B52" s="25">
        <v>343.6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53334214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53334214</v>
      </c>
      <c r="O52" s="47">
        <f t="shared" si="7"/>
        <v>343.5353975175683</v>
      </c>
      <c r="P52" s="9"/>
    </row>
    <row r="53" spans="1:16">
      <c r="A53" s="12"/>
      <c r="B53" s="25">
        <v>343.7</v>
      </c>
      <c r="C53" s="20" t="s">
        <v>60</v>
      </c>
      <c r="D53" s="46">
        <v>0</v>
      </c>
      <c r="E53" s="46">
        <v>51332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51332</v>
      </c>
      <c r="O53" s="47">
        <f t="shared" si="7"/>
        <v>0.33063877205299808</v>
      </c>
      <c r="P53" s="9"/>
    </row>
    <row r="54" spans="1:16">
      <c r="A54" s="12"/>
      <c r="B54" s="25">
        <v>343.9</v>
      </c>
      <c r="C54" s="20" t="s">
        <v>61</v>
      </c>
      <c r="D54" s="46">
        <v>0</v>
      </c>
      <c r="E54" s="46">
        <v>232394</v>
      </c>
      <c r="F54" s="46">
        <v>0</v>
      </c>
      <c r="G54" s="46">
        <v>0</v>
      </c>
      <c r="H54" s="46">
        <v>0</v>
      </c>
      <c r="I54" s="46">
        <v>16480343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16712737</v>
      </c>
      <c r="O54" s="47">
        <f t="shared" si="7"/>
        <v>107.64978647480531</v>
      </c>
      <c r="P54" s="9"/>
    </row>
    <row r="55" spans="1:16">
      <c r="A55" s="12"/>
      <c r="B55" s="25">
        <v>344.9</v>
      </c>
      <c r="C55" s="20" t="s">
        <v>62</v>
      </c>
      <c r="D55" s="46">
        <v>0</v>
      </c>
      <c r="E55" s="46">
        <v>21077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21077</v>
      </c>
      <c r="O55" s="47">
        <f t="shared" si="7"/>
        <v>0.13576080025249435</v>
      </c>
      <c r="P55" s="9"/>
    </row>
    <row r="56" spans="1:16">
      <c r="A56" s="12"/>
      <c r="B56" s="25">
        <v>345.9</v>
      </c>
      <c r="C56" s="20" t="s">
        <v>63</v>
      </c>
      <c r="D56" s="46">
        <v>0</v>
      </c>
      <c r="E56" s="46">
        <v>19068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19068</v>
      </c>
      <c r="O56" s="47">
        <f t="shared" si="7"/>
        <v>0.12282046492454154</v>
      </c>
      <c r="P56" s="9"/>
    </row>
    <row r="57" spans="1:16">
      <c r="A57" s="12"/>
      <c r="B57" s="25">
        <v>346.4</v>
      </c>
      <c r="C57" s="20" t="s">
        <v>64</v>
      </c>
      <c r="D57" s="46">
        <v>104965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104965</v>
      </c>
      <c r="O57" s="47">
        <f t="shared" si="7"/>
        <v>0.67609870467823074</v>
      </c>
      <c r="P57" s="9"/>
    </row>
    <row r="58" spans="1:16">
      <c r="A58" s="12"/>
      <c r="B58" s="25">
        <v>347.2</v>
      </c>
      <c r="C58" s="20" t="s">
        <v>65</v>
      </c>
      <c r="D58" s="46">
        <v>1407024</v>
      </c>
      <c r="E58" s="46">
        <v>0</v>
      </c>
      <c r="F58" s="46">
        <v>0</v>
      </c>
      <c r="G58" s="46">
        <v>0</v>
      </c>
      <c r="H58" s="46">
        <v>0</v>
      </c>
      <c r="I58" s="46">
        <v>1569018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2976042</v>
      </c>
      <c r="O58" s="47">
        <f t="shared" si="7"/>
        <v>19.169229183708961</v>
      </c>
      <c r="P58" s="9"/>
    </row>
    <row r="59" spans="1:16" ht="15.75">
      <c r="A59" s="29" t="s">
        <v>51</v>
      </c>
      <c r="B59" s="30"/>
      <c r="C59" s="31"/>
      <c r="D59" s="32">
        <f t="shared" ref="D59:M59" si="10">SUM(D60:D61)</f>
        <v>881938</v>
      </c>
      <c r="E59" s="32">
        <f t="shared" si="10"/>
        <v>127099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>SUM(D59:M59)</f>
        <v>1009037</v>
      </c>
      <c r="O59" s="45">
        <f t="shared" si="7"/>
        <v>6.4993913082685459</v>
      </c>
      <c r="P59" s="10"/>
    </row>
    <row r="60" spans="1:16">
      <c r="A60" s="13"/>
      <c r="B60" s="39">
        <v>351.1</v>
      </c>
      <c r="C60" s="21" t="s">
        <v>68</v>
      </c>
      <c r="D60" s="46">
        <v>369160</v>
      </c>
      <c r="E60" s="46">
        <v>81903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451063</v>
      </c>
      <c r="O60" s="47">
        <f t="shared" si="7"/>
        <v>2.905379031374999</v>
      </c>
      <c r="P60" s="9"/>
    </row>
    <row r="61" spans="1:16">
      <c r="A61" s="13"/>
      <c r="B61" s="39">
        <v>354</v>
      </c>
      <c r="C61" s="21" t="s">
        <v>69</v>
      </c>
      <c r="D61" s="46">
        <v>512778</v>
      </c>
      <c r="E61" s="46">
        <v>45196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557974</v>
      </c>
      <c r="O61" s="47">
        <f t="shared" si="7"/>
        <v>3.5940122768935465</v>
      </c>
      <c r="P61" s="9"/>
    </row>
    <row r="62" spans="1:16" ht="15.75">
      <c r="A62" s="29" t="s">
        <v>3</v>
      </c>
      <c r="B62" s="30"/>
      <c r="C62" s="31"/>
      <c r="D62" s="32">
        <f t="shared" ref="D62:M62" si="11">SUM(D63:D72)</f>
        <v>1687817</v>
      </c>
      <c r="E62" s="32">
        <f t="shared" si="11"/>
        <v>10172216</v>
      </c>
      <c r="F62" s="32">
        <f t="shared" si="11"/>
        <v>48972</v>
      </c>
      <c r="G62" s="32">
        <f t="shared" si="11"/>
        <v>3232305</v>
      </c>
      <c r="H62" s="32">
        <f t="shared" si="11"/>
        <v>0</v>
      </c>
      <c r="I62" s="32">
        <f t="shared" si="11"/>
        <v>9485123</v>
      </c>
      <c r="J62" s="32">
        <f t="shared" si="11"/>
        <v>10104</v>
      </c>
      <c r="K62" s="32">
        <f t="shared" si="11"/>
        <v>8587978</v>
      </c>
      <c r="L62" s="32">
        <f t="shared" si="11"/>
        <v>0</v>
      </c>
      <c r="M62" s="32">
        <f t="shared" si="11"/>
        <v>0</v>
      </c>
      <c r="N62" s="32">
        <f>SUM(D62:M62)</f>
        <v>33224515</v>
      </c>
      <c r="O62" s="45">
        <f t="shared" si="7"/>
        <v>214.00515938705709</v>
      </c>
      <c r="P62" s="10"/>
    </row>
    <row r="63" spans="1:16">
      <c r="A63" s="12"/>
      <c r="B63" s="25">
        <v>361.1</v>
      </c>
      <c r="C63" s="20" t="s">
        <v>70</v>
      </c>
      <c r="D63" s="46">
        <v>169366</v>
      </c>
      <c r="E63" s="46">
        <v>9794180</v>
      </c>
      <c r="F63" s="46">
        <v>48972</v>
      </c>
      <c r="G63" s="46">
        <v>1355581</v>
      </c>
      <c r="H63" s="46">
        <v>0</v>
      </c>
      <c r="I63" s="46">
        <v>3739122</v>
      </c>
      <c r="J63" s="46">
        <v>10104</v>
      </c>
      <c r="K63" s="46">
        <v>768767</v>
      </c>
      <c r="L63" s="46">
        <v>0</v>
      </c>
      <c r="M63" s="46">
        <v>0</v>
      </c>
      <c r="N63" s="46">
        <f>SUM(D63:M63)</f>
        <v>15886092</v>
      </c>
      <c r="O63" s="47">
        <f t="shared" si="7"/>
        <v>102.32521529651983</v>
      </c>
      <c r="P63" s="9"/>
    </row>
    <row r="64" spans="1:16">
      <c r="A64" s="12"/>
      <c r="B64" s="25">
        <v>361.3</v>
      </c>
      <c r="C64" s="20" t="s">
        <v>71</v>
      </c>
      <c r="D64" s="46">
        <v>0</v>
      </c>
      <c r="E64" s="46">
        <v>-293227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186384</v>
      </c>
      <c r="L64" s="46">
        <v>0</v>
      </c>
      <c r="M64" s="46">
        <v>0</v>
      </c>
      <c r="N64" s="46">
        <f t="shared" ref="N64:N72" si="12">SUM(D64:M64)</f>
        <v>-106843</v>
      </c>
      <c r="O64" s="47">
        <f t="shared" si="7"/>
        <v>-0.68819524511919405</v>
      </c>
      <c r="P64" s="9"/>
    </row>
    <row r="65" spans="1:119">
      <c r="A65" s="12"/>
      <c r="B65" s="25">
        <v>362</v>
      </c>
      <c r="C65" s="20" t="s">
        <v>72</v>
      </c>
      <c r="D65" s="46">
        <v>276424</v>
      </c>
      <c r="E65" s="46">
        <v>163985</v>
      </c>
      <c r="F65" s="46">
        <v>0</v>
      </c>
      <c r="G65" s="46">
        <v>0</v>
      </c>
      <c r="H65" s="46">
        <v>0</v>
      </c>
      <c r="I65" s="46">
        <v>372519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812928</v>
      </c>
      <c r="O65" s="47">
        <f t="shared" si="7"/>
        <v>5.2362174800806436</v>
      </c>
      <c r="P65" s="9"/>
    </row>
    <row r="66" spans="1:119">
      <c r="A66" s="12"/>
      <c r="B66" s="25">
        <v>364</v>
      </c>
      <c r="C66" s="20" t="s">
        <v>73</v>
      </c>
      <c r="D66" s="46">
        <v>0</v>
      </c>
      <c r="E66" s="46">
        <v>22675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22675</v>
      </c>
      <c r="O66" s="47">
        <f t="shared" si="7"/>
        <v>0.14605380963729703</v>
      </c>
      <c r="P66" s="9"/>
    </row>
    <row r="67" spans="1:119">
      <c r="A67" s="12"/>
      <c r="B67" s="25">
        <v>365</v>
      </c>
      <c r="C67" s="20" t="s">
        <v>74</v>
      </c>
      <c r="D67" s="46">
        <v>1677</v>
      </c>
      <c r="E67" s="46">
        <v>9350</v>
      </c>
      <c r="F67" s="46">
        <v>0</v>
      </c>
      <c r="G67" s="46">
        <v>76590</v>
      </c>
      <c r="H67" s="46">
        <v>0</v>
      </c>
      <c r="I67" s="46">
        <v>-41097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46520</v>
      </c>
      <c r="O67" s="47">
        <f t="shared" si="7"/>
        <v>0.29964380261640827</v>
      </c>
      <c r="P67" s="9"/>
    </row>
    <row r="68" spans="1:119">
      <c r="A68" s="12"/>
      <c r="B68" s="25">
        <v>366</v>
      </c>
      <c r="C68" s="20" t="s">
        <v>75</v>
      </c>
      <c r="D68" s="46">
        <v>80945</v>
      </c>
      <c r="E68" s="46">
        <v>0</v>
      </c>
      <c r="F68" s="46">
        <v>0</v>
      </c>
      <c r="G68" s="46">
        <v>1735433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1816378</v>
      </c>
      <c r="O68" s="47">
        <f t="shared" si="7"/>
        <v>11.699621902596441</v>
      </c>
      <c r="P68" s="9"/>
    </row>
    <row r="69" spans="1:119">
      <c r="A69" s="12"/>
      <c r="B69" s="25">
        <v>367</v>
      </c>
      <c r="C69" s="20" t="s">
        <v>76</v>
      </c>
      <c r="D69" s="46">
        <v>473</v>
      </c>
      <c r="E69" s="46">
        <v>179543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180016</v>
      </c>
      <c r="O69" s="47">
        <f t="shared" ref="O69:O79" si="13">(N69/O$81)</f>
        <v>1.1595158807350678</v>
      </c>
      <c r="P69" s="9"/>
    </row>
    <row r="70" spans="1:119">
      <c r="A70" s="12"/>
      <c r="B70" s="25">
        <v>368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7274012</v>
      </c>
      <c r="L70" s="46">
        <v>0</v>
      </c>
      <c r="M70" s="46">
        <v>0</v>
      </c>
      <c r="N70" s="46">
        <f t="shared" si="12"/>
        <v>7274012</v>
      </c>
      <c r="O70" s="47">
        <f t="shared" si="13"/>
        <v>46.853237660304927</v>
      </c>
      <c r="P70" s="9"/>
    </row>
    <row r="71" spans="1:119">
      <c r="A71" s="12"/>
      <c r="B71" s="25">
        <v>369.3</v>
      </c>
      <c r="C71" s="20" t="s">
        <v>78</v>
      </c>
      <c r="D71" s="46">
        <v>75611</v>
      </c>
      <c r="E71" s="46">
        <v>52954</v>
      </c>
      <c r="F71" s="46">
        <v>0</v>
      </c>
      <c r="G71" s="46">
        <v>0</v>
      </c>
      <c r="H71" s="46">
        <v>0</v>
      </c>
      <c r="I71" s="46">
        <v>40078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168643</v>
      </c>
      <c r="O71" s="47">
        <f t="shared" si="13"/>
        <v>1.0862603139432274</v>
      </c>
      <c r="P71" s="9"/>
    </row>
    <row r="72" spans="1:119">
      <c r="A72" s="12"/>
      <c r="B72" s="25">
        <v>369.9</v>
      </c>
      <c r="C72" s="20" t="s">
        <v>79</v>
      </c>
      <c r="D72" s="46">
        <v>1083321</v>
      </c>
      <c r="E72" s="46">
        <v>242756</v>
      </c>
      <c r="F72" s="46">
        <v>0</v>
      </c>
      <c r="G72" s="46">
        <v>64701</v>
      </c>
      <c r="H72" s="46">
        <v>0</v>
      </c>
      <c r="I72" s="46">
        <v>5374501</v>
      </c>
      <c r="J72" s="46">
        <v>0</v>
      </c>
      <c r="K72" s="46">
        <v>358815</v>
      </c>
      <c r="L72" s="46">
        <v>0</v>
      </c>
      <c r="M72" s="46">
        <v>0</v>
      </c>
      <c r="N72" s="46">
        <f t="shared" si="12"/>
        <v>7124094</v>
      </c>
      <c r="O72" s="47">
        <f t="shared" si="13"/>
        <v>45.887588485742441</v>
      </c>
      <c r="P72" s="9"/>
    </row>
    <row r="73" spans="1:119" ht="15.75">
      <c r="A73" s="29" t="s">
        <v>52</v>
      </c>
      <c r="B73" s="30"/>
      <c r="C73" s="31"/>
      <c r="D73" s="32">
        <f t="shared" ref="D73:M73" si="14">SUM(D74:D78)</f>
        <v>356195</v>
      </c>
      <c r="E73" s="32">
        <f t="shared" si="14"/>
        <v>62323564</v>
      </c>
      <c r="F73" s="32">
        <f t="shared" si="14"/>
        <v>0</v>
      </c>
      <c r="G73" s="32">
        <f t="shared" si="14"/>
        <v>51178185</v>
      </c>
      <c r="H73" s="32">
        <f t="shared" si="14"/>
        <v>0</v>
      </c>
      <c r="I73" s="32">
        <f t="shared" si="14"/>
        <v>14545983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ref="N73:N79" si="15">SUM(D73:M73)</f>
        <v>128403927</v>
      </c>
      <c r="O73" s="45">
        <f t="shared" si="13"/>
        <v>827.07310741959793</v>
      </c>
      <c r="P73" s="9"/>
    </row>
    <row r="74" spans="1:119">
      <c r="A74" s="12"/>
      <c r="B74" s="25">
        <v>381</v>
      </c>
      <c r="C74" s="20" t="s">
        <v>80</v>
      </c>
      <c r="D74" s="46">
        <v>255000</v>
      </c>
      <c r="E74" s="46">
        <v>16190867</v>
      </c>
      <c r="F74" s="46">
        <v>0</v>
      </c>
      <c r="G74" s="46">
        <v>20677380</v>
      </c>
      <c r="H74" s="46">
        <v>0</v>
      </c>
      <c r="I74" s="46">
        <v>1118090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38241337</v>
      </c>
      <c r="O74" s="47">
        <f t="shared" si="13"/>
        <v>246.31942467359309</v>
      </c>
      <c r="P74" s="9"/>
    </row>
    <row r="75" spans="1:119">
      <c r="A75" s="12"/>
      <c r="B75" s="25">
        <v>384</v>
      </c>
      <c r="C75" s="20" t="s">
        <v>81</v>
      </c>
      <c r="D75" s="46">
        <v>0</v>
      </c>
      <c r="E75" s="46">
        <v>46132697</v>
      </c>
      <c r="F75" s="46">
        <v>0</v>
      </c>
      <c r="G75" s="46">
        <v>30500805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76633502</v>
      </c>
      <c r="O75" s="47">
        <f t="shared" si="13"/>
        <v>493.6103599976812</v>
      </c>
      <c r="P75" s="9"/>
    </row>
    <row r="76" spans="1:119">
      <c r="A76" s="12"/>
      <c r="B76" s="25">
        <v>389.4</v>
      </c>
      <c r="C76" s="20" t="s">
        <v>82</v>
      </c>
      <c r="D76" s="46">
        <v>101195</v>
      </c>
      <c r="E76" s="46">
        <v>0</v>
      </c>
      <c r="F76" s="46">
        <v>0</v>
      </c>
      <c r="G76" s="46">
        <v>0</v>
      </c>
      <c r="H76" s="46">
        <v>0</v>
      </c>
      <c r="I76" s="46">
        <v>20475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121670</v>
      </c>
      <c r="O76" s="47">
        <f t="shared" si="13"/>
        <v>0.78369865572524489</v>
      </c>
      <c r="P76" s="9"/>
    </row>
    <row r="77" spans="1:119">
      <c r="A77" s="12"/>
      <c r="B77" s="25">
        <v>389.7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13376100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13376100</v>
      </c>
      <c r="O77" s="47">
        <f t="shared" si="13"/>
        <v>86.157899143966873</v>
      </c>
      <c r="P77" s="9"/>
    </row>
    <row r="78" spans="1:119" ht="15.75" thickBot="1">
      <c r="A78" s="12"/>
      <c r="B78" s="25">
        <v>389.9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31318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31318</v>
      </c>
      <c r="O78" s="47">
        <f t="shared" si="13"/>
        <v>0.20172494863157081</v>
      </c>
      <c r="P78" s="9"/>
    </row>
    <row r="79" spans="1:119" ht="16.5" thickBot="1">
      <c r="A79" s="14" t="s">
        <v>66</v>
      </c>
      <c r="B79" s="23"/>
      <c r="C79" s="22"/>
      <c r="D79" s="15">
        <f t="shared" ref="D79:M79" si="16">SUM(D5,D12,D28,D45,D59,D62,D73)</f>
        <v>57881085</v>
      </c>
      <c r="E79" s="15">
        <f t="shared" si="16"/>
        <v>102121600</v>
      </c>
      <c r="F79" s="15">
        <f t="shared" si="16"/>
        <v>10171256</v>
      </c>
      <c r="G79" s="15">
        <f t="shared" si="16"/>
        <v>69442469</v>
      </c>
      <c r="H79" s="15">
        <f t="shared" si="16"/>
        <v>0</v>
      </c>
      <c r="I79" s="15">
        <f t="shared" si="16"/>
        <v>100424446</v>
      </c>
      <c r="J79" s="15">
        <f t="shared" si="16"/>
        <v>13639195</v>
      </c>
      <c r="K79" s="15">
        <f t="shared" si="16"/>
        <v>9439573</v>
      </c>
      <c r="L79" s="15">
        <f t="shared" si="16"/>
        <v>0</v>
      </c>
      <c r="M79" s="15">
        <f t="shared" si="16"/>
        <v>0</v>
      </c>
      <c r="N79" s="15">
        <f t="shared" si="15"/>
        <v>363119624</v>
      </c>
      <c r="O79" s="38">
        <f t="shared" si="13"/>
        <v>2338.9197106620891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91</v>
      </c>
      <c r="M81" s="118"/>
      <c r="N81" s="118"/>
      <c r="O81" s="43">
        <v>155251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thickBot="1">
      <c r="A83" s="120" t="s">
        <v>108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A83:O83"/>
    <mergeCell ref="A1:O1"/>
    <mergeCell ref="D3:H3"/>
    <mergeCell ref="I3:J3"/>
    <mergeCell ref="K3:L3"/>
    <mergeCell ref="O3:O4"/>
    <mergeCell ref="A2:O2"/>
    <mergeCell ref="A3:C4"/>
    <mergeCell ref="A82:O82"/>
    <mergeCell ref="L81:N8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39390986</v>
      </c>
      <c r="E5" s="27">
        <f t="shared" si="0"/>
        <v>7794038</v>
      </c>
      <c r="F5" s="27">
        <f t="shared" si="0"/>
        <v>12587376</v>
      </c>
      <c r="G5" s="27">
        <f t="shared" si="0"/>
        <v>8989913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708340</v>
      </c>
      <c r="L5" s="27">
        <f t="shared" si="0"/>
        <v>0</v>
      </c>
      <c r="M5" s="27">
        <f t="shared" si="0"/>
        <v>0</v>
      </c>
      <c r="N5" s="28">
        <f t="shared" ref="N5:N19" si="1">SUM(D5:M5)</f>
        <v>69470653</v>
      </c>
      <c r="O5" s="33">
        <f t="shared" ref="O5:O36" si="2">(N5/O$68)</f>
        <v>439.96056414738257</v>
      </c>
      <c r="P5" s="6"/>
    </row>
    <row r="6" spans="1:133">
      <c r="A6" s="12"/>
      <c r="B6" s="25">
        <v>311</v>
      </c>
      <c r="C6" s="20" t="s">
        <v>2</v>
      </c>
      <c r="D6" s="46">
        <v>31318764</v>
      </c>
      <c r="E6" s="46">
        <v>3226429</v>
      </c>
      <c r="F6" s="46">
        <v>12587376</v>
      </c>
      <c r="G6" s="46">
        <v>5881787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53014356</v>
      </c>
      <c r="O6" s="47">
        <f t="shared" si="2"/>
        <v>335.74214386138237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4567609</v>
      </c>
      <c r="F7" s="46">
        <v>0</v>
      </c>
      <c r="G7" s="46">
        <v>3108126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7675735</v>
      </c>
      <c r="O7" s="47">
        <f t="shared" si="2"/>
        <v>48.610752238730349</v>
      </c>
      <c r="P7" s="9"/>
    </row>
    <row r="8" spans="1:133">
      <c r="A8" s="12"/>
      <c r="B8" s="25">
        <v>312.52</v>
      </c>
      <c r="C8" s="20" t="s">
        <v>92</v>
      </c>
      <c r="D8" s="46">
        <v>708340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708340</v>
      </c>
      <c r="L8" s="46">
        <v>0</v>
      </c>
      <c r="M8" s="46">
        <v>0</v>
      </c>
      <c r="N8" s="46">
        <f t="shared" si="1"/>
        <v>1416680</v>
      </c>
      <c r="O8" s="47">
        <f t="shared" si="2"/>
        <v>8.9718939595445271</v>
      </c>
      <c r="P8" s="9"/>
    </row>
    <row r="9" spans="1:133">
      <c r="A9" s="12"/>
      <c r="B9" s="25">
        <v>314.10000000000002</v>
      </c>
      <c r="C9" s="20" t="s">
        <v>11</v>
      </c>
      <c r="D9" s="46">
        <v>3937495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3937495</v>
      </c>
      <c r="O9" s="47">
        <f t="shared" si="2"/>
        <v>24.936321262555257</v>
      </c>
      <c r="P9" s="9"/>
    </row>
    <row r="10" spans="1:133">
      <c r="A10" s="12"/>
      <c r="B10" s="25">
        <v>315</v>
      </c>
      <c r="C10" s="20" t="s">
        <v>12</v>
      </c>
      <c r="D10" s="46">
        <v>1841963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1841963</v>
      </c>
      <c r="O10" s="47">
        <f t="shared" si="2"/>
        <v>11.665229066129625</v>
      </c>
      <c r="P10" s="9"/>
    </row>
    <row r="11" spans="1:133">
      <c r="A11" s="12"/>
      <c r="B11" s="25">
        <v>316</v>
      </c>
      <c r="C11" s="20" t="s">
        <v>13</v>
      </c>
      <c r="D11" s="46">
        <v>1584424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1584424</v>
      </c>
      <c r="O11" s="47">
        <f t="shared" si="2"/>
        <v>10.034223759040417</v>
      </c>
      <c r="P11" s="9"/>
    </row>
    <row r="12" spans="1:133" ht="15.75">
      <c r="A12" s="29" t="s">
        <v>145</v>
      </c>
      <c r="B12" s="30"/>
      <c r="C12" s="31"/>
      <c r="D12" s="32">
        <f t="shared" ref="D12:M12" si="3">SUM(D13:D18)</f>
        <v>9392281</v>
      </c>
      <c r="E12" s="32">
        <f t="shared" si="3"/>
        <v>3785679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13177960</v>
      </c>
      <c r="O12" s="45">
        <f t="shared" si="2"/>
        <v>83.456574330914108</v>
      </c>
      <c r="P12" s="10"/>
    </row>
    <row r="13" spans="1:133">
      <c r="A13" s="12"/>
      <c r="B13" s="25">
        <v>322</v>
      </c>
      <c r="C13" s="20" t="s">
        <v>0</v>
      </c>
      <c r="D13" s="46">
        <v>629</v>
      </c>
      <c r="E13" s="46">
        <v>3596331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3596960</v>
      </c>
      <c r="O13" s="47">
        <f t="shared" si="2"/>
        <v>22.779698800521842</v>
      </c>
      <c r="P13" s="9"/>
    </row>
    <row r="14" spans="1:133">
      <c r="A14" s="12"/>
      <c r="B14" s="25">
        <v>323.10000000000002</v>
      </c>
      <c r="C14" s="20" t="s">
        <v>15</v>
      </c>
      <c r="D14" s="46">
        <v>8363948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8363948</v>
      </c>
      <c r="O14" s="47">
        <f t="shared" si="2"/>
        <v>52.969234081898897</v>
      </c>
      <c r="P14" s="9"/>
    </row>
    <row r="15" spans="1:133">
      <c r="A15" s="12"/>
      <c r="B15" s="25">
        <v>323.3</v>
      </c>
      <c r="C15" s="20" t="s">
        <v>16</v>
      </c>
      <c r="D15" s="46">
        <v>300000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300000</v>
      </c>
      <c r="O15" s="47">
        <f t="shared" si="2"/>
        <v>1.899912604020215</v>
      </c>
      <c r="P15" s="9"/>
    </row>
    <row r="16" spans="1:133">
      <c r="A16" s="12"/>
      <c r="B16" s="25">
        <v>323.39999999999998</v>
      </c>
      <c r="C16" s="20" t="s">
        <v>17</v>
      </c>
      <c r="D16" s="46">
        <v>186697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186697</v>
      </c>
      <c r="O16" s="47">
        <f t="shared" si="2"/>
        <v>1.1823599447758737</v>
      </c>
      <c r="P16" s="9"/>
    </row>
    <row r="17" spans="1:16">
      <c r="A17" s="12"/>
      <c r="B17" s="25">
        <v>323.7</v>
      </c>
      <c r="C17" s="20" t="s">
        <v>18</v>
      </c>
      <c r="D17" s="46">
        <v>453468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453468</v>
      </c>
      <c r="O17" s="47">
        <f t="shared" si="2"/>
        <v>2.8718318957327962</v>
      </c>
      <c r="P17" s="9"/>
    </row>
    <row r="18" spans="1:16">
      <c r="A18" s="12"/>
      <c r="B18" s="25">
        <v>329</v>
      </c>
      <c r="C18" s="20" t="s">
        <v>146</v>
      </c>
      <c r="D18" s="46">
        <v>87539</v>
      </c>
      <c r="E18" s="46">
        <v>189348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276887</v>
      </c>
      <c r="O18" s="47">
        <f t="shared" si="2"/>
        <v>1.7535370039644842</v>
      </c>
      <c r="P18" s="9"/>
    </row>
    <row r="19" spans="1:16" ht="15.75">
      <c r="A19" s="29" t="s">
        <v>30</v>
      </c>
      <c r="B19" s="30"/>
      <c r="C19" s="31"/>
      <c r="D19" s="32">
        <f t="shared" ref="D19:M19" si="4">SUM(D20:D30)</f>
        <v>10074416</v>
      </c>
      <c r="E19" s="32">
        <f t="shared" si="4"/>
        <v>9774044</v>
      </c>
      <c r="F19" s="32">
        <f t="shared" si="4"/>
        <v>0</v>
      </c>
      <c r="G19" s="32">
        <f t="shared" si="4"/>
        <v>6186029</v>
      </c>
      <c r="H19" s="32">
        <f t="shared" si="4"/>
        <v>0</v>
      </c>
      <c r="I19" s="32">
        <f t="shared" si="4"/>
        <v>4356914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30391403</v>
      </c>
      <c r="O19" s="45">
        <f t="shared" si="2"/>
        <v>192.4700320451926</v>
      </c>
      <c r="P19" s="10"/>
    </row>
    <row r="20" spans="1:16">
      <c r="A20" s="12"/>
      <c r="B20" s="25">
        <v>331.2</v>
      </c>
      <c r="C20" s="20" t="s">
        <v>29</v>
      </c>
      <c r="D20" s="46">
        <v>307227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5">SUM(D20:M20)</f>
        <v>307227</v>
      </c>
      <c r="O20" s="47">
        <f t="shared" si="2"/>
        <v>1.945681498651062</v>
      </c>
      <c r="P20" s="9"/>
    </row>
    <row r="21" spans="1:16">
      <c r="A21" s="12"/>
      <c r="B21" s="25">
        <v>331.5</v>
      </c>
      <c r="C21" s="20" t="s">
        <v>31</v>
      </c>
      <c r="D21" s="46">
        <v>2146860</v>
      </c>
      <c r="E21" s="46">
        <v>2939602</v>
      </c>
      <c r="F21" s="46">
        <v>0</v>
      </c>
      <c r="G21" s="46">
        <v>7781</v>
      </c>
      <c r="H21" s="46">
        <v>0</v>
      </c>
      <c r="I21" s="46">
        <v>4034481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9128724</v>
      </c>
      <c r="O21" s="47">
        <f t="shared" si="2"/>
        <v>57.812592620739444</v>
      </c>
      <c r="P21" s="9"/>
    </row>
    <row r="22" spans="1:16">
      <c r="A22" s="12"/>
      <c r="B22" s="25">
        <v>334.39</v>
      </c>
      <c r="C22" s="20" t="s">
        <v>34</v>
      </c>
      <c r="D22" s="46">
        <v>0</v>
      </c>
      <c r="E22" s="46">
        <v>0</v>
      </c>
      <c r="F22" s="46">
        <v>0</v>
      </c>
      <c r="G22" s="46">
        <v>3386951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3386951</v>
      </c>
      <c r="O22" s="47">
        <f t="shared" si="2"/>
        <v>21.449702980329572</v>
      </c>
      <c r="P22" s="9"/>
    </row>
    <row r="23" spans="1:16">
      <c r="A23" s="12"/>
      <c r="B23" s="25">
        <v>334.5</v>
      </c>
      <c r="C23" s="20" t="s">
        <v>36</v>
      </c>
      <c r="D23" s="46">
        <v>166589</v>
      </c>
      <c r="E23" s="46">
        <v>2643449</v>
      </c>
      <c r="F23" s="46">
        <v>0</v>
      </c>
      <c r="G23" s="46">
        <v>0</v>
      </c>
      <c r="H23" s="46">
        <v>0</v>
      </c>
      <c r="I23" s="46">
        <v>322433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3132471</v>
      </c>
      <c r="O23" s="47">
        <f t="shared" si="2"/>
        <v>19.838070448759357</v>
      </c>
      <c r="P23" s="9"/>
    </row>
    <row r="24" spans="1:16">
      <c r="A24" s="12"/>
      <c r="B24" s="25">
        <v>335.12</v>
      </c>
      <c r="C24" s="20" t="s">
        <v>37</v>
      </c>
      <c r="D24" s="46">
        <v>1893855</v>
      </c>
      <c r="E24" s="46">
        <v>711259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2605114</v>
      </c>
      <c r="O24" s="47">
        <f t="shared" si="2"/>
        <v>16.498296411698394</v>
      </c>
      <c r="P24" s="9"/>
    </row>
    <row r="25" spans="1:16">
      <c r="A25" s="12"/>
      <c r="B25" s="25">
        <v>335.15</v>
      </c>
      <c r="C25" s="20" t="s">
        <v>39</v>
      </c>
      <c r="D25" s="46">
        <v>46963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46963</v>
      </c>
      <c r="O25" s="47">
        <f t="shared" si="2"/>
        <v>0.29741865207533785</v>
      </c>
      <c r="P25" s="9"/>
    </row>
    <row r="26" spans="1:16">
      <c r="A26" s="12"/>
      <c r="B26" s="25">
        <v>335.18</v>
      </c>
      <c r="C26" s="20" t="s">
        <v>40</v>
      </c>
      <c r="D26" s="46">
        <v>5357939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5357939</v>
      </c>
      <c r="O26" s="47">
        <f t="shared" si="2"/>
        <v>33.932052792238224</v>
      </c>
      <c r="P26" s="9"/>
    </row>
    <row r="27" spans="1:16">
      <c r="A27" s="12"/>
      <c r="B27" s="25">
        <v>335.5</v>
      </c>
      <c r="C27" s="20" t="s">
        <v>41</v>
      </c>
      <c r="D27" s="46">
        <v>0</v>
      </c>
      <c r="E27" s="46">
        <v>1377002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1377002</v>
      </c>
      <c r="O27" s="47">
        <f t="shared" si="2"/>
        <v>8.7206115185368134</v>
      </c>
      <c r="P27" s="9"/>
    </row>
    <row r="28" spans="1:16">
      <c r="A28" s="12"/>
      <c r="B28" s="25">
        <v>335.9</v>
      </c>
      <c r="C28" s="20" t="s">
        <v>42</v>
      </c>
      <c r="D28" s="46">
        <v>0</v>
      </c>
      <c r="E28" s="46">
        <v>138064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138064</v>
      </c>
      <c r="O28" s="47">
        <f t="shared" si="2"/>
        <v>0.87436511253815663</v>
      </c>
      <c r="P28" s="9"/>
    </row>
    <row r="29" spans="1:16">
      <c r="A29" s="12"/>
      <c r="B29" s="25">
        <v>337.5</v>
      </c>
      <c r="C29" s="20" t="s">
        <v>136</v>
      </c>
      <c r="D29" s="46">
        <v>0</v>
      </c>
      <c r="E29" s="46">
        <v>0</v>
      </c>
      <c r="F29" s="46">
        <v>0</v>
      </c>
      <c r="G29" s="46">
        <v>35000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35000</v>
      </c>
      <c r="O29" s="47">
        <f t="shared" si="2"/>
        <v>0.22165647046902509</v>
      </c>
      <c r="P29" s="9"/>
    </row>
    <row r="30" spans="1:16">
      <c r="A30" s="12"/>
      <c r="B30" s="25">
        <v>338</v>
      </c>
      <c r="C30" s="20" t="s">
        <v>45</v>
      </c>
      <c r="D30" s="46">
        <v>154983</v>
      </c>
      <c r="E30" s="46">
        <v>1964668</v>
      </c>
      <c r="F30" s="46">
        <v>0</v>
      </c>
      <c r="G30" s="46">
        <v>2756297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4875948</v>
      </c>
      <c r="O30" s="47">
        <f t="shared" si="2"/>
        <v>30.879583539157199</v>
      </c>
      <c r="P30" s="9"/>
    </row>
    <row r="31" spans="1:16" ht="15.75">
      <c r="A31" s="29" t="s">
        <v>50</v>
      </c>
      <c r="B31" s="30"/>
      <c r="C31" s="31"/>
      <c r="D31" s="32">
        <f t="shared" ref="D31:M31" si="6">SUM(D32:D42)</f>
        <v>2913038</v>
      </c>
      <c r="E31" s="32">
        <f t="shared" si="6"/>
        <v>981193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72988795</v>
      </c>
      <c r="J31" s="32">
        <f t="shared" si="6"/>
        <v>11489474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88372500</v>
      </c>
      <c r="O31" s="45">
        <f t="shared" si="2"/>
        <v>559.6667553292549</v>
      </c>
      <c r="P31" s="10"/>
    </row>
    <row r="32" spans="1:16">
      <c r="A32" s="12"/>
      <c r="B32" s="25">
        <v>341.2</v>
      </c>
      <c r="C32" s="20" t="s">
        <v>53</v>
      </c>
      <c r="D32" s="46">
        <v>1276490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11489474</v>
      </c>
      <c r="K32" s="46">
        <v>0</v>
      </c>
      <c r="L32" s="46">
        <v>0</v>
      </c>
      <c r="M32" s="46">
        <v>0</v>
      </c>
      <c r="N32" s="46">
        <f>SUM(D32:M32)</f>
        <v>12765964</v>
      </c>
      <c r="O32" s="47">
        <f t="shared" si="2"/>
        <v>80.847386353561063</v>
      </c>
      <c r="P32" s="9"/>
    </row>
    <row r="33" spans="1:16">
      <c r="A33" s="12"/>
      <c r="B33" s="25">
        <v>341.9</v>
      </c>
      <c r="C33" s="20" t="s">
        <v>55</v>
      </c>
      <c r="D33" s="46">
        <v>38654</v>
      </c>
      <c r="E33" s="46">
        <v>227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7">SUM(D33:M33)</f>
        <v>38881</v>
      </c>
      <c r="O33" s="47">
        <f t="shared" si="2"/>
        <v>0.24623500652303326</v>
      </c>
      <c r="P33" s="9"/>
    </row>
    <row r="34" spans="1:16">
      <c r="A34" s="12"/>
      <c r="B34" s="25">
        <v>342.1</v>
      </c>
      <c r="C34" s="20" t="s">
        <v>56</v>
      </c>
      <c r="D34" s="46">
        <v>20526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20526</v>
      </c>
      <c r="O34" s="47">
        <f t="shared" si="2"/>
        <v>0.12999202036706312</v>
      </c>
      <c r="P34" s="9"/>
    </row>
    <row r="35" spans="1:16">
      <c r="A35" s="12"/>
      <c r="B35" s="25">
        <v>342.9</v>
      </c>
      <c r="C35" s="20" t="s">
        <v>57</v>
      </c>
      <c r="D35" s="46">
        <v>754500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754500</v>
      </c>
      <c r="O35" s="47">
        <f t="shared" si="2"/>
        <v>4.7782801991108412</v>
      </c>
      <c r="P35" s="9"/>
    </row>
    <row r="36" spans="1:16">
      <c r="A36" s="12"/>
      <c r="B36" s="25">
        <v>343.5</v>
      </c>
      <c r="C36" s="20" t="s">
        <v>58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4393825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4393825</v>
      </c>
      <c r="O36" s="47">
        <f t="shared" si="2"/>
        <v>27.826278324530406</v>
      </c>
      <c r="P36" s="9"/>
    </row>
    <row r="37" spans="1:16">
      <c r="A37" s="12"/>
      <c r="B37" s="25">
        <v>343.6</v>
      </c>
      <c r="C37" s="20" t="s">
        <v>59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51849277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51849277</v>
      </c>
      <c r="O37" s="47">
        <f t="shared" ref="O37:O66" si="8">(N37/O$68)</f>
        <v>328.36364960545149</v>
      </c>
      <c r="P37" s="9"/>
    </row>
    <row r="38" spans="1:16">
      <c r="A38" s="12"/>
      <c r="B38" s="25">
        <v>343.7</v>
      </c>
      <c r="C38" s="20" t="s">
        <v>60</v>
      </c>
      <c r="D38" s="46">
        <v>0</v>
      </c>
      <c r="E38" s="46">
        <v>483523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483523</v>
      </c>
      <c r="O38" s="47">
        <f t="shared" si="8"/>
        <v>3.062171473445555</v>
      </c>
      <c r="P38" s="9"/>
    </row>
    <row r="39" spans="1:16">
      <c r="A39" s="12"/>
      <c r="B39" s="25">
        <v>343.9</v>
      </c>
      <c r="C39" s="20" t="s">
        <v>61</v>
      </c>
      <c r="D39" s="46">
        <v>0</v>
      </c>
      <c r="E39" s="46">
        <v>478502</v>
      </c>
      <c r="F39" s="46">
        <v>0</v>
      </c>
      <c r="G39" s="46">
        <v>0</v>
      </c>
      <c r="H39" s="46">
        <v>0</v>
      </c>
      <c r="I39" s="46">
        <v>15132862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15611364</v>
      </c>
      <c r="O39" s="47">
        <f t="shared" si="8"/>
        <v>98.867424098491469</v>
      </c>
      <c r="P39" s="9"/>
    </row>
    <row r="40" spans="1:16">
      <c r="A40" s="12"/>
      <c r="B40" s="25">
        <v>345.9</v>
      </c>
      <c r="C40" s="20" t="s">
        <v>63</v>
      </c>
      <c r="D40" s="46">
        <v>0</v>
      </c>
      <c r="E40" s="46">
        <v>18941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18941</v>
      </c>
      <c r="O40" s="47">
        <f t="shared" si="8"/>
        <v>0.11995414877582299</v>
      </c>
      <c r="P40" s="9"/>
    </row>
    <row r="41" spans="1:16">
      <c r="A41" s="12"/>
      <c r="B41" s="25">
        <v>346.4</v>
      </c>
      <c r="C41" s="20" t="s">
        <v>64</v>
      </c>
      <c r="D41" s="46">
        <v>108017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108017</v>
      </c>
      <c r="O41" s="47">
        <f t="shared" si="8"/>
        <v>0.68407619916150519</v>
      </c>
      <c r="P41" s="9"/>
    </row>
    <row r="42" spans="1:16">
      <c r="A42" s="12"/>
      <c r="B42" s="25">
        <v>347.2</v>
      </c>
      <c r="C42" s="20" t="s">
        <v>65</v>
      </c>
      <c r="D42" s="46">
        <v>714851</v>
      </c>
      <c r="E42" s="46">
        <v>0</v>
      </c>
      <c r="F42" s="46">
        <v>0</v>
      </c>
      <c r="G42" s="46">
        <v>0</v>
      </c>
      <c r="H42" s="46">
        <v>0</v>
      </c>
      <c r="I42" s="46">
        <v>1612831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2327682</v>
      </c>
      <c r="O42" s="47">
        <f t="shared" si="8"/>
        <v>14.741307899836608</v>
      </c>
      <c r="P42" s="9"/>
    </row>
    <row r="43" spans="1:16" ht="15.75">
      <c r="A43" s="29" t="s">
        <v>51</v>
      </c>
      <c r="B43" s="30"/>
      <c r="C43" s="31"/>
      <c r="D43" s="32">
        <f t="shared" ref="D43:M43" si="9">SUM(D44:D45)</f>
        <v>834145</v>
      </c>
      <c r="E43" s="32">
        <f t="shared" si="9"/>
        <v>135952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7"/>
        <v>970097</v>
      </c>
      <c r="O43" s="45">
        <f t="shared" si="8"/>
        <v>6.1436650580739949</v>
      </c>
      <c r="P43" s="10"/>
    </row>
    <row r="44" spans="1:16">
      <c r="A44" s="13"/>
      <c r="B44" s="39">
        <v>351.1</v>
      </c>
      <c r="C44" s="21" t="s">
        <v>68</v>
      </c>
      <c r="D44" s="46">
        <v>433633</v>
      </c>
      <c r="E44" s="46">
        <v>75902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509535</v>
      </c>
      <c r="O44" s="47">
        <f t="shared" si="8"/>
        <v>3.2269065622981343</v>
      </c>
      <c r="P44" s="9"/>
    </row>
    <row r="45" spans="1:16">
      <c r="A45" s="13"/>
      <c r="B45" s="39">
        <v>354</v>
      </c>
      <c r="C45" s="21" t="s">
        <v>69</v>
      </c>
      <c r="D45" s="46">
        <v>400512</v>
      </c>
      <c r="E45" s="46">
        <v>60050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460562</v>
      </c>
      <c r="O45" s="47">
        <f t="shared" si="8"/>
        <v>2.916758495775861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SUM(D47:D60)</f>
        <v>3240492</v>
      </c>
      <c r="E46" s="32">
        <f t="shared" si="10"/>
        <v>23941311</v>
      </c>
      <c r="F46" s="32">
        <f t="shared" si="10"/>
        <v>161412</v>
      </c>
      <c r="G46" s="32">
        <f t="shared" si="10"/>
        <v>11025854</v>
      </c>
      <c r="H46" s="32">
        <f t="shared" si="10"/>
        <v>0</v>
      </c>
      <c r="I46" s="32">
        <f t="shared" si="10"/>
        <v>15139928</v>
      </c>
      <c r="J46" s="32">
        <f t="shared" si="10"/>
        <v>23734</v>
      </c>
      <c r="K46" s="32">
        <f t="shared" si="10"/>
        <v>-2888784</v>
      </c>
      <c r="L46" s="32">
        <f t="shared" si="10"/>
        <v>0</v>
      </c>
      <c r="M46" s="32">
        <f t="shared" si="10"/>
        <v>0</v>
      </c>
      <c r="N46" s="32">
        <f>SUM(D46:M46)</f>
        <v>50643947</v>
      </c>
      <c r="O46" s="45">
        <f t="shared" si="8"/>
        <v>320.7302440754392</v>
      </c>
      <c r="P46" s="10"/>
    </row>
    <row r="47" spans="1:16">
      <c r="A47" s="12"/>
      <c r="B47" s="25">
        <v>361.1</v>
      </c>
      <c r="C47" s="20" t="s">
        <v>70</v>
      </c>
      <c r="D47" s="46">
        <v>693290</v>
      </c>
      <c r="E47" s="46">
        <v>12110944</v>
      </c>
      <c r="F47" s="46">
        <v>161412</v>
      </c>
      <c r="G47" s="46">
        <v>5716202</v>
      </c>
      <c r="H47" s="46">
        <v>0</v>
      </c>
      <c r="I47" s="46">
        <v>7804382</v>
      </c>
      <c r="J47" s="46">
        <v>23734</v>
      </c>
      <c r="K47" s="46">
        <v>824512</v>
      </c>
      <c r="L47" s="46">
        <v>0</v>
      </c>
      <c r="M47" s="46">
        <v>0</v>
      </c>
      <c r="N47" s="46">
        <f>SUM(D47:M47)</f>
        <v>27334476</v>
      </c>
      <c r="O47" s="47">
        <f t="shared" si="8"/>
        <v>173.11038492229358</v>
      </c>
      <c r="P47" s="9"/>
    </row>
    <row r="48" spans="1:16">
      <c r="A48" s="12"/>
      <c r="B48" s="25">
        <v>361.3</v>
      </c>
      <c r="C48" s="20" t="s">
        <v>71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-10596306</v>
      </c>
      <c r="L48" s="46">
        <v>0</v>
      </c>
      <c r="M48" s="46">
        <v>0</v>
      </c>
      <c r="N48" s="46">
        <f t="shared" ref="N48:N60" si="11">SUM(D48:M48)</f>
        <v>-10596306</v>
      </c>
      <c r="O48" s="47">
        <f t="shared" si="8"/>
        <v>-67.106851084850092</v>
      </c>
      <c r="P48" s="9"/>
    </row>
    <row r="49" spans="1:16">
      <c r="A49" s="12"/>
      <c r="B49" s="25">
        <v>361.4</v>
      </c>
      <c r="C49" s="20" t="s">
        <v>147</v>
      </c>
      <c r="D49" s="46">
        <v>39601</v>
      </c>
      <c r="E49" s="46">
        <v>20850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60451</v>
      </c>
      <c r="O49" s="47">
        <f t="shared" si="8"/>
        <v>0.38283872275208675</v>
      </c>
      <c r="P49" s="9"/>
    </row>
    <row r="50" spans="1:16">
      <c r="A50" s="12"/>
      <c r="B50" s="25">
        <v>362</v>
      </c>
      <c r="C50" s="20" t="s">
        <v>72</v>
      </c>
      <c r="D50" s="46">
        <v>589822</v>
      </c>
      <c r="E50" s="46">
        <v>212882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802704</v>
      </c>
      <c r="O50" s="47">
        <f t="shared" si="8"/>
        <v>5.0835581563248091</v>
      </c>
      <c r="P50" s="9"/>
    </row>
    <row r="51" spans="1:16">
      <c r="A51" s="12"/>
      <c r="B51" s="25">
        <v>363.12</v>
      </c>
      <c r="C51" s="20" t="s">
        <v>28</v>
      </c>
      <c r="D51" s="46">
        <v>0</v>
      </c>
      <c r="E51" s="46">
        <v>9542310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9542310</v>
      </c>
      <c r="O51" s="47">
        <f t="shared" si="8"/>
        <v>60.431850134893793</v>
      </c>
      <c r="P51" s="9"/>
    </row>
    <row r="52" spans="1:16">
      <c r="A52" s="12"/>
      <c r="B52" s="25">
        <v>363.23</v>
      </c>
      <c r="C52" s="20" t="s">
        <v>148</v>
      </c>
      <c r="D52" s="46">
        <v>312823</v>
      </c>
      <c r="E52" s="46">
        <v>1469294</v>
      </c>
      <c r="F52" s="46">
        <v>0</v>
      </c>
      <c r="G52" s="46">
        <v>0</v>
      </c>
      <c r="H52" s="46">
        <v>0</v>
      </c>
      <c r="I52" s="46">
        <v>1948336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3730453</v>
      </c>
      <c r="O52" s="47">
        <f t="shared" si="8"/>
        <v>23.625115578016743</v>
      </c>
      <c r="P52" s="9"/>
    </row>
    <row r="53" spans="1:16">
      <c r="A53" s="12"/>
      <c r="B53" s="25">
        <v>363.24</v>
      </c>
      <c r="C53" s="20" t="s">
        <v>149</v>
      </c>
      <c r="D53" s="46">
        <v>0</v>
      </c>
      <c r="E53" s="46">
        <v>0</v>
      </c>
      <c r="F53" s="46">
        <v>0</v>
      </c>
      <c r="G53" s="46">
        <v>3268600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3268600</v>
      </c>
      <c r="O53" s="47">
        <f t="shared" si="8"/>
        <v>20.700181125001585</v>
      </c>
      <c r="P53" s="9"/>
    </row>
    <row r="54" spans="1:16">
      <c r="A54" s="12"/>
      <c r="B54" s="25">
        <v>363.27</v>
      </c>
      <c r="C54" s="20" t="s">
        <v>150</v>
      </c>
      <c r="D54" s="46">
        <v>0</v>
      </c>
      <c r="E54" s="46">
        <v>0</v>
      </c>
      <c r="F54" s="46">
        <v>0</v>
      </c>
      <c r="G54" s="46">
        <v>265471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265471</v>
      </c>
      <c r="O54" s="47">
        <f t="shared" si="8"/>
        <v>1.6812389963395018</v>
      </c>
      <c r="P54" s="9"/>
    </row>
    <row r="55" spans="1:16">
      <c r="A55" s="12"/>
      <c r="B55" s="25">
        <v>364</v>
      </c>
      <c r="C55" s="20" t="s">
        <v>73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20150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20150</v>
      </c>
      <c r="O55" s="47">
        <f t="shared" si="8"/>
        <v>0.12761079657002444</v>
      </c>
      <c r="P55" s="9"/>
    </row>
    <row r="56" spans="1:16">
      <c r="A56" s="12"/>
      <c r="B56" s="25">
        <v>365</v>
      </c>
      <c r="C56" s="20" t="s">
        <v>74</v>
      </c>
      <c r="D56" s="46">
        <v>0</v>
      </c>
      <c r="E56" s="46">
        <v>3376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3376</v>
      </c>
      <c r="O56" s="47">
        <f t="shared" si="8"/>
        <v>2.1380349837240822E-2</v>
      </c>
      <c r="P56" s="9"/>
    </row>
    <row r="57" spans="1:16">
      <c r="A57" s="12"/>
      <c r="B57" s="25">
        <v>366</v>
      </c>
      <c r="C57" s="20" t="s">
        <v>75</v>
      </c>
      <c r="D57" s="46">
        <v>76320</v>
      </c>
      <c r="E57" s="46">
        <v>57917</v>
      </c>
      <c r="F57" s="46">
        <v>0</v>
      </c>
      <c r="G57" s="46">
        <v>1729815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1864052</v>
      </c>
      <c r="O57" s="47">
        <f t="shared" si="8"/>
        <v>11.805119631163633</v>
      </c>
      <c r="P57" s="9"/>
    </row>
    <row r="58" spans="1:16">
      <c r="A58" s="12"/>
      <c r="B58" s="25">
        <v>368</v>
      </c>
      <c r="C58" s="20" t="s">
        <v>77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6860589</v>
      </c>
      <c r="L58" s="46">
        <v>0</v>
      </c>
      <c r="M58" s="46">
        <v>0</v>
      </c>
      <c r="N58" s="46">
        <f t="shared" si="11"/>
        <v>6860589</v>
      </c>
      <c r="O58" s="47">
        <f t="shared" si="8"/>
        <v>43.448398373674813</v>
      </c>
      <c r="P58" s="9"/>
    </row>
    <row r="59" spans="1:16">
      <c r="A59" s="12"/>
      <c r="B59" s="25">
        <v>369.3</v>
      </c>
      <c r="C59" s="20" t="s">
        <v>78</v>
      </c>
      <c r="D59" s="46">
        <v>620373</v>
      </c>
      <c r="E59" s="46">
        <v>107415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727788</v>
      </c>
      <c r="O59" s="47">
        <f t="shared" si="8"/>
        <v>4.6091119808488807</v>
      </c>
      <c r="P59" s="9"/>
    </row>
    <row r="60" spans="1:16">
      <c r="A60" s="12"/>
      <c r="B60" s="25">
        <v>369.9</v>
      </c>
      <c r="C60" s="20" t="s">
        <v>79</v>
      </c>
      <c r="D60" s="46">
        <v>908263</v>
      </c>
      <c r="E60" s="46">
        <v>416323</v>
      </c>
      <c r="F60" s="46">
        <v>0</v>
      </c>
      <c r="G60" s="46">
        <v>45766</v>
      </c>
      <c r="H60" s="46">
        <v>0</v>
      </c>
      <c r="I60" s="46">
        <v>5367060</v>
      </c>
      <c r="J60" s="46">
        <v>0</v>
      </c>
      <c r="K60" s="46">
        <v>22421</v>
      </c>
      <c r="L60" s="46">
        <v>0</v>
      </c>
      <c r="M60" s="46">
        <v>0</v>
      </c>
      <c r="N60" s="46">
        <f t="shared" si="11"/>
        <v>6759833</v>
      </c>
      <c r="O60" s="47">
        <f t="shared" si="8"/>
        <v>42.810306392572606</v>
      </c>
      <c r="P60" s="9"/>
    </row>
    <row r="61" spans="1:16" ht="15.75">
      <c r="A61" s="29" t="s">
        <v>52</v>
      </c>
      <c r="B61" s="30"/>
      <c r="C61" s="31"/>
      <c r="D61" s="32">
        <f t="shared" ref="D61:M61" si="12">SUM(D62:D65)</f>
        <v>7781946</v>
      </c>
      <c r="E61" s="32">
        <f t="shared" si="12"/>
        <v>44338805</v>
      </c>
      <c r="F61" s="32">
        <f t="shared" si="12"/>
        <v>0</v>
      </c>
      <c r="G61" s="32">
        <f t="shared" si="12"/>
        <v>226870018</v>
      </c>
      <c r="H61" s="32">
        <f t="shared" si="12"/>
        <v>0</v>
      </c>
      <c r="I61" s="32">
        <f t="shared" si="12"/>
        <v>23027234</v>
      </c>
      <c r="J61" s="32">
        <f t="shared" si="12"/>
        <v>3956027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ref="N61:N66" si="13">SUM(D61:M61)</f>
        <v>305974030</v>
      </c>
      <c r="O61" s="45">
        <f t="shared" si="8"/>
        <v>1937.7463869995313</v>
      </c>
      <c r="P61" s="9"/>
    </row>
    <row r="62" spans="1:16">
      <c r="A62" s="12"/>
      <c r="B62" s="25">
        <v>381</v>
      </c>
      <c r="C62" s="20" t="s">
        <v>80</v>
      </c>
      <c r="D62" s="46">
        <v>2608706</v>
      </c>
      <c r="E62" s="46">
        <v>44338805</v>
      </c>
      <c r="F62" s="46">
        <v>0</v>
      </c>
      <c r="G62" s="46">
        <v>71871792</v>
      </c>
      <c r="H62" s="46">
        <v>0</v>
      </c>
      <c r="I62" s="46">
        <v>2501013</v>
      </c>
      <c r="J62" s="46">
        <v>3956027</v>
      </c>
      <c r="K62" s="46">
        <v>0</v>
      </c>
      <c r="L62" s="46">
        <v>0</v>
      </c>
      <c r="M62" s="46">
        <v>0</v>
      </c>
      <c r="N62" s="46">
        <f t="shared" si="13"/>
        <v>125276343</v>
      </c>
      <c r="O62" s="47">
        <f t="shared" si="8"/>
        <v>793.38034350419878</v>
      </c>
      <c r="P62" s="9"/>
    </row>
    <row r="63" spans="1:16">
      <c r="A63" s="12"/>
      <c r="B63" s="25">
        <v>384</v>
      </c>
      <c r="C63" s="20" t="s">
        <v>81</v>
      </c>
      <c r="D63" s="46">
        <v>5076000</v>
      </c>
      <c r="E63" s="46">
        <v>0</v>
      </c>
      <c r="F63" s="46">
        <v>0</v>
      </c>
      <c r="G63" s="46">
        <v>154998226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160074226</v>
      </c>
      <c r="O63" s="47">
        <f t="shared" si="8"/>
        <v>1013.7567985206014</v>
      </c>
      <c r="P63" s="9"/>
    </row>
    <row r="64" spans="1:16">
      <c r="A64" s="12"/>
      <c r="B64" s="25">
        <v>389.4</v>
      </c>
      <c r="C64" s="20" t="s">
        <v>82</v>
      </c>
      <c r="D64" s="46">
        <v>97240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97240</v>
      </c>
      <c r="O64" s="47">
        <f t="shared" si="8"/>
        <v>0.61582500538308571</v>
      </c>
      <c r="P64" s="9"/>
    </row>
    <row r="65" spans="1:119" ht="15.75" thickBot="1">
      <c r="A65" s="12"/>
      <c r="B65" s="25">
        <v>389.7</v>
      </c>
      <c r="C65" s="20" t="s">
        <v>83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20526221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20526221</v>
      </c>
      <c r="O65" s="47">
        <f t="shared" si="8"/>
        <v>129.99341996934808</v>
      </c>
      <c r="P65" s="9"/>
    </row>
    <row r="66" spans="1:119" ht="16.5" thickBot="1">
      <c r="A66" s="14" t="s">
        <v>66</v>
      </c>
      <c r="B66" s="23"/>
      <c r="C66" s="22"/>
      <c r="D66" s="15">
        <f t="shared" ref="D66:M66" si="14">SUM(D5,D12,D19,D31,D43,D46,D61)</f>
        <v>73627304</v>
      </c>
      <c r="E66" s="15">
        <f t="shared" si="14"/>
        <v>90751022</v>
      </c>
      <c r="F66" s="15">
        <f t="shared" si="14"/>
        <v>12748788</v>
      </c>
      <c r="G66" s="15">
        <f t="shared" si="14"/>
        <v>253071814</v>
      </c>
      <c r="H66" s="15">
        <f t="shared" si="14"/>
        <v>0</v>
      </c>
      <c r="I66" s="15">
        <f t="shared" si="14"/>
        <v>115512871</v>
      </c>
      <c r="J66" s="15">
        <f t="shared" si="14"/>
        <v>15469235</v>
      </c>
      <c r="K66" s="15">
        <f t="shared" si="14"/>
        <v>-2180444</v>
      </c>
      <c r="L66" s="15">
        <f t="shared" si="14"/>
        <v>0</v>
      </c>
      <c r="M66" s="15">
        <f t="shared" si="14"/>
        <v>0</v>
      </c>
      <c r="N66" s="15">
        <f t="shared" si="13"/>
        <v>559000590</v>
      </c>
      <c r="O66" s="38">
        <f t="shared" si="8"/>
        <v>3540.1742219857888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151</v>
      </c>
      <c r="M68" s="118"/>
      <c r="N68" s="118"/>
      <c r="O68" s="43">
        <v>157902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108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205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29"/>
      <c r="M3" s="130"/>
      <c r="N3" s="36"/>
      <c r="O3" s="37"/>
      <c r="P3" s="131" t="s">
        <v>189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190</v>
      </c>
      <c r="N4" s="35" t="s">
        <v>9</v>
      </c>
      <c r="O4" s="35" t="s">
        <v>191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192</v>
      </c>
      <c r="B5" s="26"/>
      <c r="C5" s="26"/>
      <c r="D5" s="27">
        <f t="shared" ref="D5:N5" si="0">SUM(D6:D11)</f>
        <v>83012307</v>
      </c>
      <c r="E5" s="27">
        <f t="shared" si="0"/>
        <v>11266682</v>
      </c>
      <c r="F5" s="27">
        <f t="shared" si="0"/>
        <v>9230384</v>
      </c>
      <c r="G5" s="27">
        <f t="shared" si="0"/>
        <v>17072138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120581511</v>
      </c>
      <c r="P5" s="33">
        <f t="shared" ref="P5:P36" si="1">(O5/P$83)</f>
        <v>536.11797737822121</v>
      </c>
      <c r="Q5" s="6"/>
    </row>
    <row r="6" spans="1:134">
      <c r="A6" s="12"/>
      <c r="B6" s="25">
        <v>311</v>
      </c>
      <c r="C6" s="20" t="s">
        <v>2</v>
      </c>
      <c r="D6" s="46">
        <v>57828942</v>
      </c>
      <c r="E6" s="46">
        <v>4624897</v>
      </c>
      <c r="F6" s="46">
        <v>9230384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71684223</v>
      </c>
      <c r="P6" s="47">
        <f t="shared" si="1"/>
        <v>318.71553379928508</v>
      </c>
      <c r="Q6" s="9"/>
    </row>
    <row r="7" spans="1:134">
      <c r="A7" s="12"/>
      <c r="B7" s="25">
        <v>312.41000000000003</v>
      </c>
      <c r="C7" s="20" t="s">
        <v>193</v>
      </c>
      <c r="D7" s="46">
        <v>0</v>
      </c>
      <c r="E7" s="46">
        <v>6641785</v>
      </c>
      <c r="F7" s="46">
        <v>0</v>
      </c>
      <c r="G7" s="46">
        <v>4637582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11279367</v>
      </c>
      <c r="P7" s="47">
        <f t="shared" si="1"/>
        <v>50.149242383823292</v>
      </c>
      <c r="Q7" s="9"/>
    </row>
    <row r="8" spans="1:134">
      <c r="A8" s="12"/>
      <c r="B8" s="25">
        <v>312.52</v>
      </c>
      <c r="C8" s="20" t="s">
        <v>129</v>
      </c>
      <c r="D8" s="46">
        <v>1869997</v>
      </c>
      <c r="E8" s="46">
        <v>0</v>
      </c>
      <c r="F8" s="46">
        <v>0</v>
      </c>
      <c r="G8" s="46">
        <v>12434556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14304553</v>
      </c>
      <c r="P8" s="47">
        <f t="shared" si="1"/>
        <v>63.599534937487775</v>
      </c>
      <c r="Q8" s="9"/>
    </row>
    <row r="9" spans="1:134">
      <c r="A9" s="12"/>
      <c r="B9" s="25">
        <v>314.10000000000002</v>
      </c>
      <c r="C9" s="20" t="s">
        <v>11</v>
      </c>
      <c r="D9" s="46">
        <v>15701020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15701020</v>
      </c>
      <c r="P9" s="47">
        <f t="shared" si="1"/>
        <v>69.808372903661805</v>
      </c>
      <c r="Q9" s="9"/>
    </row>
    <row r="10" spans="1:134">
      <c r="A10" s="12"/>
      <c r="B10" s="25">
        <v>315.10000000000002</v>
      </c>
      <c r="C10" s="20" t="s">
        <v>206</v>
      </c>
      <c r="D10" s="46">
        <v>5533117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5533117</v>
      </c>
      <c r="P10" s="47">
        <f t="shared" si="1"/>
        <v>24.60081541553291</v>
      </c>
      <c r="Q10" s="9"/>
    </row>
    <row r="11" spans="1:134">
      <c r="A11" s="12"/>
      <c r="B11" s="25">
        <v>316</v>
      </c>
      <c r="C11" s="20" t="s">
        <v>171</v>
      </c>
      <c r="D11" s="46">
        <v>2079231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2079231</v>
      </c>
      <c r="P11" s="47">
        <f t="shared" si="1"/>
        <v>9.2444779384303466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SUM(D13:D29)</f>
        <v>15300026</v>
      </c>
      <c r="E12" s="32">
        <f t="shared" si="3"/>
        <v>58056047</v>
      </c>
      <c r="F12" s="32">
        <f t="shared" si="3"/>
        <v>0</v>
      </c>
      <c r="G12" s="32">
        <f t="shared" si="3"/>
        <v>3960704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77316777</v>
      </c>
      <c r="P12" s="45">
        <f t="shared" si="1"/>
        <v>343.7584564904231</v>
      </c>
      <c r="Q12" s="10"/>
    </row>
    <row r="13" spans="1:134">
      <c r="A13" s="12"/>
      <c r="B13" s="25">
        <v>322</v>
      </c>
      <c r="C13" s="20" t="s">
        <v>196</v>
      </c>
      <c r="D13" s="46">
        <v>0</v>
      </c>
      <c r="E13" s="46">
        <v>19387584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19387584</v>
      </c>
      <c r="P13" s="47">
        <f t="shared" si="1"/>
        <v>86.199221042522538</v>
      </c>
      <c r="Q13" s="9"/>
    </row>
    <row r="14" spans="1:134">
      <c r="A14" s="12"/>
      <c r="B14" s="25">
        <v>323.10000000000002</v>
      </c>
      <c r="C14" s="20" t="s">
        <v>15</v>
      </c>
      <c r="D14" s="46">
        <v>12517051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9" si="4">SUM(D14:N14)</f>
        <v>12517051</v>
      </c>
      <c r="P14" s="47">
        <f t="shared" si="1"/>
        <v>55.652114567216202</v>
      </c>
      <c r="Q14" s="9"/>
    </row>
    <row r="15" spans="1:134">
      <c r="A15" s="12"/>
      <c r="B15" s="25">
        <v>323.3</v>
      </c>
      <c r="C15" s="20" t="s">
        <v>16</v>
      </c>
      <c r="D15" s="46">
        <v>455060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455060</v>
      </c>
      <c r="P15" s="47">
        <f t="shared" si="1"/>
        <v>2.0232442334026928</v>
      </c>
      <c r="Q15" s="9"/>
    </row>
    <row r="16" spans="1:134">
      <c r="A16" s="12"/>
      <c r="B16" s="25">
        <v>323.39999999999998</v>
      </c>
      <c r="C16" s="20" t="s">
        <v>17</v>
      </c>
      <c r="D16" s="46">
        <v>332757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332757</v>
      </c>
      <c r="P16" s="47">
        <f t="shared" si="1"/>
        <v>1.4794723363389</v>
      </c>
      <c r="Q16" s="9"/>
    </row>
    <row r="17" spans="1:17">
      <c r="A17" s="12"/>
      <c r="B17" s="25">
        <v>323.7</v>
      </c>
      <c r="C17" s="20" t="s">
        <v>18</v>
      </c>
      <c r="D17" s="46">
        <v>756870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756870</v>
      </c>
      <c r="P17" s="47">
        <f t="shared" si="1"/>
        <v>3.365122979245585</v>
      </c>
      <c r="Q17" s="9"/>
    </row>
    <row r="18" spans="1:17">
      <c r="A18" s="12"/>
      <c r="B18" s="25">
        <v>324.11</v>
      </c>
      <c r="C18" s="20" t="s">
        <v>19</v>
      </c>
      <c r="D18" s="46">
        <v>0</v>
      </c>
      <c r="E18" s="46">
        <v>1143099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1143099</v>
      </c>
      <c r="P18" s="47">
        <f t="shared" si="1"/>
        <v>5.0823374059648936</v>
      </c>
      <c r="Q18" s="9"/>
    </row>
    <row r="19" spans="1:17">
      <c r="A19" s="12"/>
      <c r="B19" s="25">
        <v>324.12</v>
      </c>
      <c r="C19" s="20" t="s">
        <v>20</v>
      </c>
      <c r="D19" s="46">
        <v>0</v>
      </c>
      <c r="E19" s="46">
        <v>309383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309383</v>
      </c>
      <c r="P19" s="47">
        <f t="shared" si="1"/>
        <v>1.375549093883939</v>
      </c>
      <c r="Q19" s="9"/>
    </row>
    <row r="20" spans="1:17">
      <c r="A20" s="12"/>
      <c r="B20" s="25">
        <v>324.31</v>
      </c>
      <c r="C20" s="20" t="s">
        <v>21</v>
      </c>
      <c r="D20" s="46">
        <v>0</v>
      </c>
      <c r="E20" s="46">
        <v>11458419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11458419</v>
      </c>
      <c r="P20" s="47">
        <f t="shared" si="1"/>
        <v>50.945326255135249</v>
      </c>
      <c r="Q20" s="9"/>
    </row>
    <row r="21" spans="1:17">
      <c r="A21" s="12"/>
      <c r="B21" s="25">
        <v>324.32</v>
      </c>
      <c r="C21" s="20" t="s">
        <v>22</v>
      </c>
      <c r="D21" s="46">
        <v>0</v>
      </c>
      <c r="E21" s="46">
        <v>269413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269413</v>
      </c>
      <c r="P21" s="47">
        <f t="shared" si="1"/>
        <v>1.197838304077967</v>
      </c>
      <c r="Q21" s="9"/>
    </row>
    <row r="22" spans="1:17">
      <c r="A22" s="12"/>
      <c r="B22" s="25">
        <v>324.41000000000003</v>
      </c>
      <c r="C22" s="20" t="s">
        <v>172</v>
      </c>
      <c r="D22" s="46">
        <v>0</v>
      </c>
      <c r="E22" s="46">
        <v>8472629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8472629</v>
      </c>
      <c r="P22" s="47">
        <f t="shared" si="1"/>
        <v>37.670192427395115</v>
      </c>
      <c r="Q22" s="9"/>
    </row>
    <row r="23" spans="1:17">
      <c r="A23" s="12"/>
      <c r="B23" s="25">
        <v>324.42</v>
      </c>
      <c r="C23" s="20" t="s">
        <v>173</v>
      </c>
      <c r="D23" s="46">
        <v>0</v>
      </c>
      <c r="E23" s="46">
        <v>978676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978676</v>
      </c>
      <c r="P23" s="47">
        <f t="shared" si="1"/>
        <v>4.3512955947998364</v>
      </c>
      <c r="Q23" s="9"/>
    </row>
    <row r="24" spans="1:17">
      <c r="A24" s="12"/>
      <c r="B24" s="25">
        <v>324.61</v>
      </c>
      <c r="C24" s="20" t="s">
        <v>23</v>
      </c>
      <c r="D24" s="46">
        <v>0</v>
      </c>
      <c r="E24" s="46">
        <v>0</v>
      </c>
      <c r="F24" s="46">
        <v>0</v>
      </c>
      <c r="G24" s="46">
        <v>2960328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2960328</v>
      </c>
      <c r="P24" s="47">
        <f t="shared" si="1"/>
        <v>13.16192711945793</v>
      </c>
      <c r="Q24" s="9"/>
    </row>
    <row r="25" spans="1:17">
      <c r="A25" s="12"/>
      <c r="B25" s="25">
        <v>324.62</v>
      </c>
      <c r="C25" s="20" t="s">
        <v>24</v>
      </c>
      <c r="D25" s="46">
        <v>0</v>
      </c>
      <c r="E25" s="46">
        <v>0</v>
      </c>
      <c r="F25" s="46">
        <v>0</v>
      </c>
      <c r="G25" s="46">
        <v>1000376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1000376</v>
      </c>
      <c r="P25" s="47">
        <f t="shared" si="1"/>
        <v>4.4477760586174391</v>
      </c>
      <c r="Q25" s="9"/>
    </row>
    <row r="26" spans="1:17">
      <c r="A26" s="12"/>
      <c r="B26" s="25">
        <v>324.91000000000003</v>
      </c>
      <c r="C26" s="20" t="s">
        <v>25</v>
      </c>
      <c r="D26" s="46">
        <v>826132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826132</v>
      </c>
      <c r="P26" s="47">
        <f t="shared" si="1"/>
        <v>3.6730690568923507</v>
      </c>
      <c r="Q26" s="9"/>
    </row>
    <row r="27" spans="1:17">
      <c r="A27" s="12"/>
      <c r="B27" s="25">
        <v>324.92</v>
      </c>
      <c r="C27" s="20" t="s">
        <v>26</v>
      </c>
      <c r="D27" s="46">
        <v>412156</v>
      </c>
      <c r="E27" s="46">
        <v>413063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825219</v>
      </c>
      <c r="P27" s="47">
        <f t="shared" si="1"/>
        <v>3.6690097636450942</v>
      </c>
      <c r="Q27" s="9"/>
    </row>
    <row r="28" spans="1:17">
      <c r="A28" s="12"/>
      <c r="B28" s="25">
        <v>325.10000000000002</v>
      </c>
      <c r="C28" s="20" t="s">
        <v>27</v>
      </c>
      <c r="D28" s="46">
        <v>0</v>
      </c>
      <c r="E28" s="46">
        <v>11052949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11052949</v>
      </c>
      <c r="P28" s="47">
        <f t="shared" si="1"/>
        <v>49.142564335129556</v>
      </c>
      <c r="Q28" s="9"/>
    </row>
    <row r="29" spans="1:17">
      <c r="A29" s="12"/>
      <c r="B29" s="25">
        <v>325.2</v>
      </c>
      <c r="C29" s="20" t="s">
        <v>28</v>
      </c>
      <c r="D29" s="46">
        <v>0</v>
      </c>
      <c r="E29" s="46">
        <v>4570832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4570832</v>
      </c>
      <c r="P29" s="47">
        <f t="shared" si="1"/>
        <v>20.32239591669779</v>
      </c>
      <c r="Q29" s="9"/>
    </row>
    <row r="30" spans="1:17" ht="15.75">
      <c r="A30" s="29" t="s">
        <v>198</v>
      </c>
      <c r="B30" s="30"/>
      <c r="C30" s="31"/>
      <c r="D30" s="32">
        <f t="shared" ref="D30:N30" si="5">SUM(D31:D46)</f>
        <v>23371957</v>
      </c>
      <c r="E30" s="32">
        <f t="shared" si="5"/>
        <v>8889319</v>
      </c>
      <c r="F30" s="32">
        <f t="shared" si="5"/>
        <v>0</v>
      </c>
      <c r="G30" s="32">
        <f t="shared" si="5"/>
        <v>3548642</v>
      </c>
      <c r="H30" s="32">
        <f t="shared" si="5"/>
        <v>0</v>
      </c>
      <c r="I30" s="32">
        <f t="shared" si="5"/>
        <v>1848871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37658789</v>
      </c>
      <c r="P30" s="45">
        <f t="shared" si="1"/>
        <v>167.43490458660122</v>
      </c>
      <c r="Q30" s="10"/>
    </row>
    <row r="31" spans="1:17">
      <c r="A31" s="12"/>
      <c r="B31" s="25">
        <v>331.1</v>
      </c>
      <c r="C31" s="20" t="s">
        <v>174</v>
      </c>
      <c r="D31" s="46">
        <v>3923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3923</v>
      </c>
      <c r="P31" s="47">
        <f t="shared" si="1"/>
        <v>1.7442067260666206E-2</v>
      </c>
      <c r="Q31" s="9"/>
    </row>
    <row r="32" spans="1:17">
      <c r="A32" s="12"/>
      <c r="B32" s="25">
        <v>331.2</v>
      </c>
      <c r="C32" s="20" t="s">
        <v>29</v>
      </c>
      <c r="D32" s="46">
        <v>2277720</v>
      </c>
      <c r="E32" s="46">
        <v>1716085</v>
      </c>
      <c r="F32" s="46">
        <v>0</v>
      </c>
      <c r="G32" s="46">
        <v>180870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4174675</v>
      </c>
      <c r="P32" s="47">
        <f t="shared" si="1"/>
        <v>18.561040566255848</v>
      </c>
      <c r="Q32" s="9"/>
    </row>
    <row r="33" spans="1:17">
      <c r="A33" s="12"/>
      <c r="B33" s="25">
        <v>331.5</v>
      </c>
      <c r="C33" s="20" t="s">
        <v>31</v>
      </c>
      <c r="D33" s="46">
        <v>0</v>
      </c>
      <c r="E33" s="46">
        <v>552198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3" si="6">SUM(D33:N33)</f>
        <v>552198</v>
      </c>
      <c r="P33" s="47">
        <f t="shared" si="1"/>
        <v>2.4551299151683295</v>
      </c>
      <c r="Q33" s="9"/>
    </row>
    <row r="34" spans="1:17">
      <c r="A34" s="12"/>
      <c r="B34" s="25">
        <v>331.69</v>
      </c>
      <c r="C34" s="20" t="s">
        <v>176</v>
      </c>
      <c r="D34" s="46">
        <v>0</v>
      </c>
      <c r="E34" s="46">
        <v>828044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828044</v>
      </c>
      <c r="P34" s="47">
        <f t="shared" si="1"/>
        <v>3.6815700083586762</v>
      </c>
      <c r="Q34" s="9"/>
    </row>
    <row r="35" spans="1:17">
      <c r="A35" s="12"/>
      <c r="B35" s="25">
        <v>331.7</v>
      </c>
      <c r="C35" s="20" t="s">
        <v>207</v>
      </c>
      <c r="D35" s="46">
        <v>60000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60000</v>
      </c>
      <c r="P35" s="47">
        <f t="shared" si="1"/>
        <v>0.26676625940351062</v>
      </c>
      <c r="Q35" s="9"/>
    </row>
    <row r="36" spans="1:17">
      <c r="A36" s="12"/>
      <c r="B36" s="25">
        <v>334.1</v>
      </c>
      <c r="C36" s="20" t="s">
        <v>177</v>
      </c>
      <c r="D36" s="46">
        <v>218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218</v>
      </c>
      <c r="P36" s="47">
        <f t="shared" si="1"/>
        <v>9.6925074249942203E-4</v>
      </c>
      <c r="Q36" s="9"/>
    </row>
    <row r="37" spans="1:17">
      <c r="A37" s="12"/>
      <c r="B37" s="25">
        <v>334.31</v>
      </c>
      <c r="C37" s="20" t="s">
        <v>178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797101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797101</v>
      </c>
      <c r="P37" s="47">
        <f t="shared" ref="P37:P68" si="7">(O37/P$83)</f>
        <v>3.5439942022799622</v>
      </c>
      <c r="Q37" s="9"/>
    </row>
    <row r="38" spans="1:17">
      <c r="A38" s="12"/>
      <c r="B38" s="25">
        <v>334.49</v>
      </c>
      <c r="C38" s="20" t="s">
        <v>35</v>
      </c>
      <c r="D38" s="46">
        <v>0</v>
      </c>
      <c r="E38" s="46">
        <v>0</v>
      </c>
      <c r="F38" s="46">
        <v>0</v>
      </c>
      <c r="G38" s="46">
        <v>568770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568770</v>
      </c>
      <c r="P38" s="47">
        <f t="shared" si="7"/>
        <v>2.528810756015579</v>
      </c>
      <c r="Q38" s="9"/>
    </row>
    <row r="39" spans="1:17">
      <c r="A39" s="12"/>
      <c r="B39" s="25">
        <v>334.9</v>
      </c>
      <c r="C39" s="20" t="s">
        <v>98</v>
      </c>
      <c r="D39" s="46">
        <v>6720</v>
      </c>
      <c r="E39" s="46">
        <v>0</v>
      </c>
      <c r="F39" s="46">
        <v>0</v>
      </c>
      <c r="G39" s="46">
        <v>0</v>
      </c>
      <c r="H39" s="46">
        <v>0</v>
      </c>
      <c r="I39" s="46">
        <v>1051770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1058490</v>
      </c>
      <c r="P39" s="47">
        <f t="shared" si="7"/>
        <v>4.7061569652670334</v>
      </c>
      <c r="Q39" s="9"/>
    </row>
    <row r="40" spans="1:17">
      <c r="A40" s="12"/>
      <c r="B40" s="25">
        <v>335.125</v>
      </c>
      <c r="C40" s="20" t="s">
        <v>200</v>
      </c>
      <c r="D40" s="46">
        <v>7275501</v>
      </c>
      <c r="E40" s="46">
        <v>2261137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9536638</v>
      </c>
      <c r="P40" s="47">
        <f t="shared" si="7"/>
        <v>42.400887442422949</v>
      </c>
      <c r="Q40" s="9"/>
    </row>
    <row r="41" spans="1:17">
      <c r="A41" s="12"/>
      <c r="B41" s="25">
        <v>335.14</v>
      </c>
      <c r="C41" s="20" t="s">
        <v>133</v>
      </c>
      <c r="D41" s="46">
        <v>61002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61002</v>
      </c>
      <c r="P41" s="47">
        <f t="shared" si="7"/>
        <v>0.2712212559355493</v>
      </c>
      <c r="Q41" s="9"/>
    </row>
    <row r="42" spans="1:17">
      <c r="A42" s="12"/>
      <c r="B42" s="25">
        <v>335.15</v>
      </c>
      <c r="C42" s="20" t="s">
        <v>134</v>
      </c>
      <c r="D42" s="46">
        <v>74598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74598</v>
      </c>
      <c r="P42" s="47">
        <f t="shared" si="7"/>
        <v>0.33167049031638479</v>
      </c>
      <c r="Q42" s="9"/>
    </row>
    <row r="43" spans="1:17">
      <c r="A43" s="12"/>
      <c r="B43" s="25">
        <v>335.18</v>
      </c>
      <c r="C43" s="20" t="s">
        <v>201</v>
      </c>
      <c r="D43" s="46">
        <v>12712886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12712886</v>
      </c>
      <c r="P43" s="47">
        <f t="shared" si="7"/>
        <v>56.522817407387649</v>
      </c>
      <c r="Q43" s="9"/>
    </row>
    <row r="44" spans="1:17">
      <c r="A44" s="12"/>
      <c r="B44" s="25">
        <v>335.45</v>
      </c>
      <c r="C44" s="20" t="s">
        <v>202</v>
      </c>
      <c r="D44" s="46">
        <v>0</v>
      </c>
      <c r="E44" s="46">
        <v>107588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5" si="8">SUM(D44:N44)</f>
        <v>107588</v>
      </c>
      <c r="P44" s="47">
        <f t="shared" si="7"/>
        <v>0.4783474719450817</v>
      </c>
      <c r="Q44" s="9"/>
    </row>
    <row r="45" spans="1:17">
      <c r="A45" s="12"/>
      <c r="B45" s="25">
        <v>335.62</v>
      </c>
      <c r="C45" s="20" t="s">
        <v>180</v>
      </c>
      <c r="D45" s="46">
        <v>0</v>
      </c>
      <c r="E45" s="46">
        <v>531833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531833</v>
      </c>
      <c r="P45" s="47">
        <f t="shared" si="7"/>
        <v>2.3645850006224545</v>
      </c>
      <c r="Q45" s="9"/>
    </row>
    <row r="46" spans="1:17">
      <c r="A46" s="12"/>
      <c r="B46" s="25">
        <v>338</v>
      </c>
      <c r="C46" s="20" t="s">
        <v>45</v>
      </c>
      <c r="D46" s="46">
        <v>899389</v>
      </c>
      <c r="E46" s="46">
        <v>2892434</v>
      </c>
      <c r="F46" s="46">
        <v>0</v>
      </c>
      <c r="G46" s="46">
        <v>2799002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6590825</v>
      </c>
      <c r="P46" s="47">
        <f t="shared" si="7"/>
        <v>29.303495527219052</v>
      </c>
      <c r="Q46" s="9"/>
    </row>
    <row r="47" spans="1:17" ht="15.75">
      <c r="A47" s="29" t="s">
        <v>50</v>
      </c>
      <c r="B47" s="30"/>
      <c r="C47" s="31"/>
      <c r="D47" s="32">
        <f t="shared" ref="D47:N47" si="9">SUM(D48:D60)</f>
        <v>4974373</v>
      </c>
      <c r="E47" s="32">
        <f t="shared" si="9"/>
        <v>28286640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126966743</v>
      </c>
      <c r="J47" s="32">
        <f t="shared" si="9"/>
        <v>20337663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180565419</v>
      </c>
      <c r="P47" s="45">
        <f t="shared" si="7"/>
        <v>802.81269007095977</v>
      </c>
      <c r="Q47" s="10"/>
    </row>
    <row r="48" spans="1:17">
      <c r="A48" s="12"/>
      <c r="B48" s="25">
        <v>341.2</v>
      </c>
      <c r="C48" s="20" t="s">
        <v>137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20337663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0" si="10">SUM(D48:N48)</f>
        <v>20337663</v>
      </c>
      <c r="P48" s="47">
        <f t="shared" si="7"/>
        <v>90.423371391986336</v>
      </c>
      <c r="Q48" s="9"/>
    </row>
    <row r="49" spans="1:17">
      <c r="A49" s="12"/>
      <c r="B49" s="25">
        <v>341.9</v>
      </c>
      <c r="C49" s="20" t="s">
        <v>139</v>
      </c>
      <c r="D49" s="46">
        <v>2170396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2170396</v>
      </c>
      <c r="P49" s="47">
        <f t="shared" si="7"/>
        <v>9.649807039072364</v>
      </c>
      <c r="Q49" s="9"/>
    </row>
    <row r="50" spans="1:17">
      <c r="A50" s="12"/>
      <c r="B50" s="25">
        <v>342.1</v>
      </c>
      <c r="C50" s="20" t="s">
        <v>56</v>
      </c>
      <c r="D50" s="46">
        <v>674237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674237</v>
      </c>
      <c r="P50" s="47">
        <f t="shared" si="7"/>
        <v>2.9977280406907467</v>
      </c>
      <c r="Q50" s="9"/>
    </row>
    <row r="51" spans="1:17">
      <c r="A51" s="12"/>
      <c r="B51" s="25">
        <v>343.4</v>
      </c>
      <c r="C51" s="20" t="s">
        <v>120</v>
      </c>
      <c r="D51" s="46">
        <v>0</v>
      </c>
      <c r="E51" s="46">
        <v>26525241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26525241</v>
      </c>
      <c r="P51" s="47">
        <f t="shared" si="7"/>
        <v>117.93398868911061</v>
      </c>
      <c r="Q51" s="9"/>
    </row>
    <row r="52" spans="1:17">
      <c r="A52" s="12"/>
      <c r="B52" s="25">
        <v>343.6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97605026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97605026</v>
      </c>
      <c r="P52" s="47">
        <f t="shared" si="7"/>
        <v>433.96212808337333</v>
      </c>
      <c r="Q52" s="9"/>
    </row>
    <row r="53" spans="1:17">
      <c r="A53" s="12"/>
      <c r="B53" s="25">
        <v>343.7</v>
      </c>
      <c r="C53" s="20" t="s">
        <v>60</v>
      </c>
      <c r="D53" s="46">
        <v>0</v>
      </c>
      <c r="E53" s="46">
        <v>132166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132166</v>
      </c>
      <c r="P53" s="47">
        <f t="shared" si="7"/>
        <v>0.58762382400540647</v>
      </c>
      <c r="Q53" s="9"/>
    </row>
    <row r="54" spans="1:17">
      <c r="A54" s="12"/>
      <c r="B54" s="25">
        <v>343.9</v>
      </c>
      <c r="C54" s="20" t="s">
        <v>61</v>
      </c>
      <c r="D54" s="46">
        <v>0</v>
      </c>
      <c r="E54" s="46">
        <v>212678</v>
      </c>
      <c r="F54" s="46">
        <v>0</v>
      </c>
      <c r="G54" s="46">
        <v>0</v>
      </c>
      <c r="H54" s="46">
        <v>0</v>
      </c>
      <c r="I54" s="46">
        <v>27101250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27313928</v>
      </c>
      <c r="P54" s="47">
        <f t="shared" si="7"/>
        <v>121.44057336961355</v>
      </c>
      <c r="Q54" s="9"/>
    </row>
    <row r="55" spans="1:17">
      <c r="A55" s="12"/>
      <c r="B55" s="25">
        <v>344.9</v>
      </c>
      <c r="C55" s="20" t="s">
        <v>181</v>
      </c>
      <c r="D55" s="46">
        <v>0</v>
      </c>
      <c r="E55" s="46">
        <v>1416555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1416555</v>
      </c>
      <c r="P55" s="47">
        <f t="shared" si="7"/>
        <v>6.2981513098223338</v>
      </c>
      <c r="Q55" s="9"/>
    </row>
    <row r="56" spans="1:17">
      <c r="A56" s="12"/>
      <c r="B56" s="25">
        <v>346.4</v>
      </c>
      <c r="C56" s="20" t="s">
        <v>64</v>
      </c>
      <c r="D56" s="46">
        <v>11280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11280</v>
      </c>
      <c r="P56" s="47">
        <f t="shared" si="7"/>
        <v>5.0152056767859998E-2</v>
      </c>
      <c r="Q56" s="9"/>
    </row>
    <row r="57" spans="1:17">
      <c r="A57" s="12"/>
      <c r="B57" s="25">
        <v>347.2</v>
      </c>
      <c r="C57" s="20" t="s">
        <v>65</v>
      </c>
      <c r="D57" s="46">
        <v>1295701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1295701</v>
      </c>
      <c r="P57" s="47">
        <f t="shared" si="7"/>
        <v>5.7608218179231354</v>
      </c>
      <c r="Q57" s="9"/>
    </row>
    <row r="58" spans="1:17">
      <c r="A58" s="12"/>
      <c r="B58" s="25">
        <v>347.3</v>
      </c>
      <c r="C58" s="20" t="s">
        <v>182</v>
      </c>
      <c r="D58" s="46">
        <v>573689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573689</v>
      </c>
      <c r="P58" s="47">
        <f t="shared" si="7"/>
        <v>2.5506811431823437</v>
      </c>
      <c r="Q58" s="9"/>
    </row>
    <row r="59" spans="1:17">
      <c r="A59" s="12"/>
      <c r="B59" s="25">
        <v>347.4</v>
      </c>
      <c r="C59" s="20" t="s">
        <v>100</v>
      </c>
      <c r="D59" s="46">
        <v>41931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41931</v>
      </c>
      <c r="P59" s="47">
        <f t="shared" si="7"/>
        <v>0.18642960038414341</v>
      </c>
      <c r="Q59" s="9"/>
    </row>
    <row r="60" spans="1:17">
      <c r="A60" s="12"/>
      <c r="B60" s="25">
        <v>347.9</v>
      </c>
      <c r="C60" s="20" t="s">
        <v>102</v>
      </c>
      <c r="D60" s="46">
        <v>207139</v>
      </c>
      <c r="E60" s="46">
        <v>0</v>
      </c>
      <c r="F60" s="46">
        <v>0</v>
      </c>
      <c r="G60" s="46">
        <v>0</v>
      </c>
      <c r="H60" s="46">
        <v>0</v>
      </c>
      <c r="I60" s="46">
        <v>2260467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2467606</v>
      </c>
      <c r="P60" s="47">
        <f t="shared" si="7"/>
        <v>10.971233705027656</v>
      </c>
      <c r="Q60" s="9"/>
    </row>
    <row r="61" spans="1:17" ht="15.75">
      <c r="A61" s="29" t="s">
        <v>51</v>
      </c>
      <c r="B61" s="30"/>
      <c r="C61" s="31"/>
      <c r="D61" s="32">
        <f t="shared" ref="D61:N61" si="11">SUM(D62:D66)</f>
        <v>1022725</v>
      </c>
      <c r="E61" s="32">
        <f t="shared" si="11"/>
        <v>415045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1"/>
        <v>0</v>
      </c>
      <c r="O61" s="32">
        <f>SUM(D61:N61)</f>
        <v>1437770</v>
      </c>
      <c r="P61" s="45">
        <f t="shared" si="7"/>
        <v>6.3924754130430914</v>
      </c>
      <c r="Q61" s="10"/>
    </row>
    <row r="62" spans="1:17">
      <c r="A62" s="13"/>
      <c r="B62" s="39">
        <v>351.1</v>
      </c>
      <c r="C62" s="21" t="s">
        <v>68</v>
      </c>
      <c r="D62" s="46">
        <v>185406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185406</v>
      </c>
      <c r="P62" s="47">
        <f t="shared" si="7"/>
        <v>0.82433441818278819</v>
      </c>
      <c r="Q62" s="9"/>
    </row>
    <row r="63" spans="1:17">
      <c r="A63" s="13"/>
      <c r="B63" s="39">
        <v>351.2</v>
      </c>
      <c r="C63" s="21" t="s">
        <v>104</v>
      </c>
      <c r="D63" s="46">
        <v>61432</v>
      </c>
      <c r="E63" s="46">
        <v>138319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6" si="12">SUM(D63:N63)</f>
        <v>199751</v>
      </c>
      <c r="P63" s="47">
        <f t="shared" si="7"/>
        <v>0.88811378470184421</v>
      </c>
      <c r="Q63" s="9"/>
    </row>
    <row r="64" spans="1:17">
      <c r="A64" s="13"/>
      <c r="B64" s="39">
        <v>351.3</v>
      </c>
      <c r="C64" s="21" t="s">
        <v>122</v>
      </c>
      <c r="D64" s="46">
        <v>65377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65377</v>
      </c>
      <c r="P64" s="47">
        <f t="shared" si="7"/>
        <v>0.29067296235038859</v>
      </c>
      <c r="Q64" s="9"/>
    </row>
    <row r="65" spans="1:17">
      <c r="A65" s="13"/>
      <c r="B65" s="39">
        <v>354</v>
      </c>
      <c r="C65" s="21" t="s">
        <v>69</v>
      </c>
      <c r="D65" s="46">
        <v>702035</v>
      </c>
      <c r="E65" s="46">
        <v>276726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978761</v>
      </c>
      <c r="P65" s="47">
        <f t="shared" si="7"/>
        <v>4.3516735136673246</v>
      </c>
      <c r="Q65" s="9"/>
    </row>
    <row r="66" spans="1:17">
      <c r="A66" s="13"/>
      <c r="B66" s="39">
        <v>359</v>
      </c>
      <c r="C66" s="21" t="s">
        <v>105</v>
      </c>
      <c r="D66" s="46">
        <v>8475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8475</v>
      </c>
      <c r="P66" s="47">
        <f t="shared" si="7"/>
        <v>3.7680734140745881E-2</v>
      </c>
      <c r="Q66" s="9"/>
    </row>
    <row r="67" spans="1:17" ht="15.75">
      <c r="A67" s="29" t="s">
        <v>3</v>
      </c>
      <c r="B67" s="30"/>
      <c r="C67" s="31"/>
      <c r="D67" s="32">
        <f t="shared" ref="D67:N67" si="13">SUM(D68:D77)</f>
        <v>3263531</v>
      </c>
      <c r="E67" s="32">
        <f t="shared" si="13"/>
        <v>16387475</v>
      </c>
      <c r="F67" s="32">
        <f t="shared" si="13"/>
        <v>-215952</v>
      </c>
      <c r="G67" s="32">
        <f t="shared" si="13"/>
        <v>-2912103</v>
      </c>
      <c r="H67" s="32">
        <f t="shared" si="13"/>
        <v>0</v>
      </c>
      <c r="I67" s="32">
        <f t="shared" si="13"/>
        <v>-5993082</v>
      </c>
      <c r="J67" s="32">
        <f t="shared" si="13"/>
        <v>15870</v>
      </c>
      <c r="K67" s="32">
        <f t="shared" si="13"/>
        <v>-16247836</v>
      </c>
      <c r="L67" s="32">
        <f t="shared" si="13"/>
        <v>0</v>
      </c>
      <c r="M67" s="32">
        <f t="shared" si="13"/>
        <v>0</v>
      </c>
      <c r="N67" s="32">
        <f t="shared" si="13"/>
        <v>0</v>
      </c>
      <c r="O67" s="32">
        <f>SUM(D67:N67)</f>
        <v>-5702097</v>
      </c>
      <c r="P67" s="45">
        <f t="shared" si="7"/>
        <v>-25.352118124099665</v>
      </c>
      <c r="Q67" s="10"/>
    </row>
    <row r="68" spans="1:17">
      <c r="A68" s="12"/>
      <c r="B68" s="25">
        <v>361.1</v>
      </c>
      <c r="C68" s="20" t="s">
        <v>70</v>
      </c>
      <c r="D68" s="46">
        <v>558469</v>
      </c>
      <c r="E68" s="46">
        <v>827099</v>
      </c>
      <c r="F68" s="46">
        <v>61743</v>
      </c>
      <c r="G68" s="46">
        <v>532878</v>
      </c>
      <c r="H68" s="46">
        <v>0</v>
      </c>
      <c r="I68" s="46">
        <v>1171047</v>
      </c>
      <c r="J68" s="46">
        <v>55411</v>
      </c>
      <c r="K68" s="46">
        <v>3895792</v>
      </c>
      <c r="L68" s="46">
        <v>0</v>
      </c>
      <c r="M68" s="46">
        <v>0</v>
      </c>
      <c r="N68" s="46">
        <v>0</v>
      </c>
      <c r="O68" s="46">
        <f>SUM(D68:N68)</f>
        <v>7102439</v>
      </c>
      <c r="P68" s="47">
        <f t="shared" si="7"/>
        <v>31.578184744526844</v>
      </c>
      <c r="Q68" s="9"/>
    </row>
    <row r="69" spans="1:17">
      <c r="A69" s="12"/>
      <c r="B69" s="25">
        <v>361.3</v>
      </c>
      <c r="C69" s="20" t="s">
        <v>71</v>
      </c>
      <c r="D69" s="46">
        <v>-850063</v>
      </c>
      <c r="E69" s="46">
        <v>-3996728</v>
      </c>
      <c r="F69" s="46">
        <v>-277695</v>
      </c>
      <c r="G69" s="46">
        <v>-3579652</v>
      </c>
      <c r="H69" s="46">
        <v>0</v>
      </c>
      <c r="I69" s="46">
        <v>-7440415</v>
      </c>
      <c r="J69" s="46">
        <v>-297742</v>
      </c>
      <c r="K69" s="46">
        <v>-30946077</v>
      </c>
      <c r="L69" s="46">
        <v>0</v>
      </c>
      <c r="M69" s="46">
        <v>0</v>
      </c>
      <c r="N69" s="46">
        <v>0</v>
      </c>
      <c r="O69" s="46">
        <f t="shared" ref="O69:O80" si="14">SUM(D69:N69)</f>
        <v>-47388372</v>
      </c>
      <c r="P69" s="47">
        <f t="shared" ref="P69:P81" si="15">(O69/P$83)</f>
        <v>-210.69364562770102</v>
      </c>
      <c r="Q69" s="9"/>
    </row>
    <row r="70" spans="1:17">
      <c r="A70" s="12"/>
      <c r="B70" s="25">
        <v>362</v>
      </c>
      <c r="C70" s="20" t="s">
        <v>72</v>
      </c>
      <c r="D70" s="46">
        <v>446005</v>
      </c>
      <c r="E70" s="46">
        <v>57893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503898</v>
      </c>
      <c r="P70" s="47">
        <f t="shared" si="15"/>
        <v>2.2403830763485035</v>
      </c>
      <c r="Q70" s="9"/>
    </row>
    <row r="71" spans="1:17">
      <c r="A71" s="12"/>
      <c r="B71" s="25">
        <v>364</v>
      </c>
      <c r="C71" s="20" t="s">
        <v>140</v>
      </c>
      <c r="D71" s="46">
        <v>315000</v>
      </c>
      <c r="E71" s="46">
        <v>1800000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2115000</v>
      </c>
      <c r="P71" s="47">
        <f t="shared" si="15"/>
        <v>9.4035106439737497</v>
      </c>
      <c r="Q71" s="9"/>
    </row>
    <row r="72" spans="1:17">
      <c r="A72" s="12"/>
      <c r="B72" s="25">
        <v>365</v>
      </c>
      <c r="C72" s="20" t="s">
        <v>141</v>
      </c>
      <c r="D72" s="46">
        <v>1867986</v>
      </c>
      <c r="E72" s="46">
        <v>15922119</v>
      </c>
      <c r="F72" s="46">
        <v>0</v>
      </c>
      <c r="G72" s="46">
        <v>0</v>
      </c>
      <c r="H72" s="46">
        <v>0</v>
      </c>
      <c r="I72" s="46">
        <v>87419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17877524</v>
      </c>
      <c r="P72" s="47">
        <f t="shared" si="15"/>
        <v>79.48533674794146</v>
      </c>
      <c r="Q72" s="9"/>
    </row>
    <row r="73" spans="1:17">
      <c r="A73" s="12"/>
      <c r="B73" s="25">
        <v>366</v>
      </c>
      <c r="C73" s="20" t="s">
        <v>75</v>
      </c>
      <c r="D73" s="46">
        <v>138840</v>
      </c>
      <c r="E73" s="46">
        <v>0</v>
      </c>
      <c r="F73" s="46">
        <v>0</v>
      </c>
      <c r="G73" s="46">
        <v>200</v>
      </c>
      <c r="H73" s="46">
        <v>0</v>
      </c>
      <c r="I73" s="46">
        <v>0</v>
      </c>
      <c r="J73" s="46">
        <v>75000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214040</v>
      </c>
      <c r="P73" s="47">
        <f t="shared" si="15"/>
        <v>0.95164416937879026</v>
      </c>
      <c r="Q73" s="9"/>
    </row>
    <row r="74" spans="1:17">
      <c r="A74" s="12"/>
      <c r="B74" s="25">
        <v>367</v>
      </c>
      <c r="C74" s="20" t="s">
        <v>76</v>
      </c>
      <c r="D74" s="46">
        <v>39457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39457</v>
      </c>
      <c r="P74" s="47">
        <f t="shared" si="15"/>
        <v>0.17542993828807199</v>
      </c>
      <c r="Q74" s="9"/>
    </row>
    <row r="75" spans="1:17">
      <c r="A75" s="12"/>
      <c r="B75" s="25">
        <v>368</v>
      </c>
      <c r="C75" s="20" t="s">
        <v>77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10802449</v>
      </c>
      <c r="L75" s="46">
        <v>0</v>
      </c>
      <c r="M75" s="46">
        <v>0</v>
      </c>
      <c r="N75" s="46">
        <v>0</v>
      </c>
      <c r="O75" s="46">
        <f t="shared" si="14"/>
        <v>10802449</v>
      </c>
      <c r="P75" s="47">
        <f t="shared" si="15"/>
        <v>48.028815202119901</v>
      </c>
      <c r="Q75" s="9"/>
    </row>
    <row r="76" spans="1:17">
      <c r="A76" s="12"/>
      <c r="B76" s="25">
        <v>369.3</v>
      </c>
      <c r="C76" s="20" t="s">
        <v>78</v>
      </c>
      <c r="D76" s="46">
        <v>201231</v>
      </c>
      <c r="E76" s="46">
        <v>0</v>
      </c>
      <c r="F76" s="46">
        <v>0</v>
      </c>
      <c r="G76" s="46">
        <v>0</v>
      </c>
      <c r="H76" s="46">
        <v>0</v>
      </c>
      <c r="I76" s="46">
        <v>100166</v>
      </c>
      <c r="J76" s="46">
        <v>183201</v>
      </c>
      <c r="K76" s="46">
        <v>0</v>
      </c>
      <c r="L76" s="46">
        <v>0</v>
      </c>
      <c r="M76" s="46">
        <v>0</v>
      </c>
      <c r="N76" s="46">
        <v>0</v>
      </c>
      <c r="O76" s="46">
        <f>SUM(D76:N76)</f>
        <v>484598</v>
      </c>
      <c r="P76" s="47">
        <f t="shared" si="15"/>
        <v>2.1545732629070407</v>
      </c>
      <c r="Q76" s="9"/>
    </row>
    <row r="77" spans="1:17">
      <c r="A77" s="12"/>
      <c r="B77" s="25">
        <v>369.9</v>
      </c>
      <c r="C77" s="20" t="s">
        <v>79</v>
      </c>
      <c r="D77" s="46">
        <v>546606</v>
      </c>
      <c r="E77" s="46">
        <v>1777092</v>
      </c>
      <c r="F77" s="46">
        <v>0</v>
      </c>
      <c r="G77" s="46">
        <v>134471</v>
      </c>
      <c r="H77" s="46">
        <v>0</v>
      </c>
      <c r="I77" s="46">
        <v>88701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2546870</v>
      </c>
      <c r="P77" s="47">
        <f t="shared" si="15"/>
        <v>11.323649718116986</v>
      </c>
      <c r="Q77" s="9"/>
    </row>
    <row r="78" spans="1:17" ht="15.75">
      <c r="A78" s="29" t="s">
        <v>52</v>
      </c>
      <c r="B78" s="30"/>
      <c r="C78" s="31"/>
      <c r="D78" s="32">
        <f t="shared" ref="D78:N78" si="16">SUM(D79:D80)</f>
        <v>11777067</v>
      </c>
      <c r="E78" s="32">
        <f t="shared" si="16"/>
        <v>12137742</v>
      </c>
      <c r="F78" s="32">
        <f t="shared" si="16"/>
        <v>0</v>
      </c>
      <c r="G78" s="32">
        <f t="shared" si="16"/>
        <v>79684656</v>
      </c>
      <c r="H78" s="32">
        <f t="shared" si="16"/>
        <v>0</v>
      </c>
      <c r="I78" s="32">
        <f t="shared" si="16"/>
        <v>60949293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si="16"/>
        <v>0</v>
      </c>
      <c r="O78" s="32">
        <f t="shared" si="14"/>
        <v>164548758</v>
      </c>
      <c r="P78" s="45">
        <f t="shared" si="15"/>
        <v>731.60094435255826</v>
      </c>
      <c r="Q78" s="9"/>
    </row>
    <row r="79" spans="1:17">
      <c r="A79" s="12"/>
      <c r="B79" s="25">
        <v>381</v>
      </c>
      <c r="C79" s="20" t="s">
        <v>80</v>
      </c>
      <c r="D79" s="46">
        <v>11777067</v>
      </c>
      <c r="E79" s="46">
        <v>12137742</v>
      </c>
      <c r="F79" s="46">
        <v>0</v>
      </c>
      <c r="G79" s="46">
        <v>79684656</v>
      </c>
      <c r="H79" s="46">
        <v>0</v>
      </c>
      <c r="I79" s="46">
        <v>2862322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106461787</v>
      </c>
      <c r="P79" s="47">
        <f t="shared" si="15"/>
        <v>473.34021145672165</v>
      </c>
      <c r="Q79" s="9"/>
    </row>
    <row r="80" spans="1:17" ht="15.75" thickBot="1">
      <c r="A80" s="12"/>
      <c r="B80" s="25">
        <v>389.8</v>
      </c>
      <c r="C80" s="20" t="s">
        <v>204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58086971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4"/>
        <v>58086971</v>
      </c>
      <c r="P80" s="47">
        <f t="shared" si="15"/>
        <v>258.26073289583667</v>
      </c>
      <c r="Q80" s="9"/>
    </row>
    <row r="81" spans="1:120" ht="16.5" thickBot="1">
      <c r="A81" s="14" t="s">
        <v>66</v>
      </c>
      <c r="B81" s="23"/>
      <c r="C81" s="22"/>
      <c r="D81" s="15">
        <f t="shared" ref="D81:N81" si="17">SUM(D5,D12,D30,D47,D61,D67,D78)</f>
        <v>142721986</v>
      </c>
      <c r="E81" s="15">
        <f t="shared" si="17"/>
        <v>135438950</v>
      </c>
      <c r="F81" s="15">
        <f t="shared" si="17"/>
        <v>9014432</v>
      </c>
      <c r="G81" s="15">
        <f t="shared" si="17"/>
        <v>101354037</v>
      </c>
      <c r="H81" s="15">
        <f t="shared" si="17"/>
        <v>0</v>
      </c>
      <c r="I81" s="15">
        <f t="shared" si="17"/>
        <v>183771825</v>
      </c>
      <c r="J81" s="15">
        <f t="shared" si="17"/>
        <v>20353533</v>
      </c>
      <c r="K81" s="15">
        <f t="shared" si="17"/>
        <v>-16247836</v>
      </c>
      <c r="L81" s="15">
        <f t="shared" si="17"/>
        <v>0</v>
      </c>
      <c r="M81" s="15">
        <f t="shared" si="17"/>
        <v>0</v>
      </c>
      <c r="N81" s="15">
        <f t="shared" si="17"/>
        <v>0</v>
      </c>
      <c r="O81" s="15">
        <f>SUM(D81:N81)</f>
        <v>576406927</v>
      </c>
      <c r="P81" s="38">
        <f t="shared" si="15"/>
        <v>2562.7653301677069</v>
      </c>
      <c r="Q81" s="6"/>
      <c r="R81" s="2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</row>
    <row r="82" spans="1:120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9"/>
    </row>
    <row r="83" spans="1:120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42"/>
      <c r="M83" s="118" t="s">
        <v>208</v>
      </c>
      <c r="N83" s="118"/>
      <c r="O83" s="118"/>
      <c r="P83" s="43">
        <v>224916</v>
      </c>
    </row>
    <row r="84" spans="1:120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7"/>
    </row>
    <row r="85" spans="1:120" ht="15.75" customHeight="1" thickBot="1">
      <c r="A85" s="120" t="s">
        <v>108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100"/>
    </row>
  </sheetData>
  <mergeCells count="10">
    <mergeCell ref="M83:O83"/>
    <mergeCell ref="A84:P84"/>
    <mergeCell ref="A85:P8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29"/>
      <c r="M3" s="130"/>
      <c r="N3" s="36"/>
      <c r="O3" s="37"/>
      <c r="P3" s="131" t="s">
        <v>189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190</v>
      </c>
      <c r="N4" s="35" t="s">
        <v>9</v>
      </c>
      <c r="O4" s="35" t="s">
        <v>191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192</v>
      </c>
      <c r="B5" s="26"/>
      <c r="C5" s="26"/>
      <c r="D5" s="27">
        <f t="shared" ref="D5:N5" si="0">SUM(D6:D12)</f>
        <v>75908363</v>
      </c>
      <c r="E5" s="27">
        <f t="shared" si="0"/>
        <v>10369352</v>
      </c>
      <c r="F5" s="27">
        <f t="shared" si="0"/>
        <v>10487702</v>
      </c>
      <c r="G5" s="27">
        <f t="shared" si="0"/>
        <v>4346035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1659851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102771303</v>
      </c>
      <c r="P5" s="33">
        <f t="shared" ref="P5:P36" si="1">(O5/P$91)</f>
        <v>479.08902449257391</v>
      </c>
      <c r="Q5" s="6"/>
    </row>
    <row r="6" spans="1:134">
      <c r="A6" s="12"/>
      <c r="B6" s="25">
        <v>311</v>
      </c>
      <c r="C6" s="20" t="s">
        <v>2</v>
      </c>
      <c r="D6" s="46">
        <v>52525117</v>
      </c>
      <c r="E6" s="46">
        <v>4109055</v>
      </c>
      <c r="F6" s="46">
        <v>10487702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67121874</v>
      </c>
      <c r="P6" s="47">
        <f t="shared" si="1"/>
        <v>312.90206699795817</v>
      </c>
      <c r="Q6" s="9"/>
    </row>
    <row r="7" spans="1:134">
      <c r="A7" s="12"/>
      <c r="B7" s="25">
        <v>312.41000000000003</v>
      </c>
      <c r="C7" s="20" t="s">
        <v>193</v>
      </c>
      <c r="D7" s="46">
        <v>0</v>
      </c>
      <c r="E7" s="46">
        <v>6260297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6260297</v>
      </c>
      <c r="P7" s="47">
        <f t="shared" si="1"/>
        <v>29.183629040528825</v>
      </c>
      <c r="Q7" s="9"/>
    </row>
    <row r="8" spans="1:134">
      <c r="A8" s="12"/>
      <c r="B8" s="25">
        <v>312.43</v>
      </c>
      <c r="C8" s="20" t="s">
        <v>194</v>
      </c>
      <c r="D8" s="46">
        <v>0</v>
      </c>
      <c r="E8" s="46">
        <v>0</v>
      </c>
      <c r="F8" s="46">
        <v>0</v>
      </c>
      <c r="G8" s="46">
        <v>4346035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4346035</v>
      </c>
      <c r="P8" s="47">
        <f t="shared" si="1"/>
        <v>20.259913105904509</v>
      </c>
      <c r="Q8" s="9"/>
    </row>
    <row r="9" spans="1:134">
      <c r="A9" s="12"/>
      <c r="B9" s="25">
        <v>312.52</v>
      </c>
      <c r="C9" s="20" t="s">
        <v>129</v>
      </c>
      <c r="D9" s="46">
        <v>1659851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1659851</v>
      </c>
      <c r="L9" s="46">
        <v>0</v>
      </c>
      <c r="M9" s="46">
        <v>0</v>
      </c>
      <c r="N9" s="46">
        <v>0</v>
      </c>
      <c r="O9" s="46">
        <f t="shared" si="2"/>
        <v>3319702</v>
      </c>
      <c r="P9" s="47">
        <f t="shared" si="1"/>
        <v>15.475456147384319</v>
      </c>
      <c r="Q9" s="9"/>
    </row>
    <row r="10" spans="1:134">
      <c r="A10" s="12"/>
      <c r="B10" s="25">
        <v>314.10000000000002</v>
      </c>
      <c r="C10" s="20" t="s">
        <v>11</v>
      </c>
      <c r="D10" s="46">
        <v>14466176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14466176</v>
      </c>
      <c r="P10" s="47">
        <f t="shared" si="1"/>
        <v>67.43697847226754</v>
      </c>
      <c r="Q10" s="9"/>
    </row>
    <row r="11" spans="1:134">
      <c r="A11" s="12"/>
      <c r="B11" s="25">
        <v>315.2</v>
      </c>
      <c r="C11" s="20" t="s">
        <v>195</v>
      </c>
      <c r="D11" s="46">
        <v>5117309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5117309</v>
      </c>
      <c r="P11" s="47">
        <f t="shared" si="1"/>
        <v>23.855361421632153</v>
      </c>
      <c r="Q11" s="9"/>
    </row>
    <row r="12" spans="1:134">
      <c r="A12" s="12"/>
      <c r="B12" s="25">
        <v>316</v>
      </c>
      <c r="C12" s="20" t="s">
        <v>171</v>
      </c>
      <c r="D12" s="46">
        <v>2139910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2139910</v>
      </c>
      <c r="P12" s="47">
        <f t="shared" si="1"/>
        <v>9.9756193068983841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SUM(D14:D29)</f>
        <v>11996821</v>
      </c>
      <c r="E13" s="32">
        <f t="shared" si="3"/>
        <v>53139900</v>
      </c>
      <c r="F13" s="32">
        <f t="shared" si="3"/>
        <v>0</v>
      </c>
      <c r="G13" s="32">
        <f t="shared" si="3"/>
        <v>4268497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69405218</v>
      </c>
      <c r="P13" s="45">
        <f t="shared" si="1"/>
        <v>323.54633264029388</v>
      </c>
      <c r="Q13" s="10"/>
    </row>
    <row r="14" spans="1:134">
      <c r="A14" s="12"/>
      <c r="B14" s="25">
        <v>322</v>
      </c>
      <c r="C14" s="20" t="s">
        <v>196</v>
      </c>
      <c r="D14" s="46">
        <v>0</v>
      </c>
      <c r="E14" s="46">
        <v>16631594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16631594</v>
      </c>
      <c r="P14" s="47">
        <f t="shared" si="1"/>
        <v>77.531508433016029</v>
      </c>
      <c r="Q14" s="9"/>
    </row>
    <row r="15" spans="1:134">
      <c r="A15" s="12"/>
      <c r="B15" s="25">
        <v>323.10000000000002</v>
      </c>
      <c r="C15" s="20" t="s">
        <v>15</v>
      </c>
      <c r="D15" s="46">
        <v>10503329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9" si="4">SUM(D15:N15)</f>
        <v>10503329</v>
      </c>
      <c r="P15" s="47">
        <f t="shared" si="1"/>
        <v>48.963373019942757</v>
      </c>
      <c r="Q15" s="9"/>
    </row>
    <row r="16" spans="1:134">
      <c r="A16" s="12"/>
      <c r="B16" s="25">
        <v>323.3</v>
      </c>
      <c r="C16" s="20" t="s">
        <v>16</v>
      </c>
      <c r="D16" s="46">
        <v>438252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438252</v>
      </c>
      <c r="P16" s="47">
        <f t="shared" si="1"/>
        <v>2.0429995245065591</v>
      </c>
      <c r="Q16" s="9"/>
    </row>
    <row r="17" spans="1:17">
      <c r="A17" s="12"/>
      <c r="B17" s="25">
        <v>323.39999999999998</v>
      </c>
      <c r="C17" s="20" t="s">
        <v>17</v>
      </c>
      <c r="D17" s="46">
        <v>283140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283140</v>
      </c>
      <c r="P17" s="47">
        <f t="shared" si="1"/>
        <v>1.3199138517765741</v>
      </c>
      <c r="Q17" s="9"/>
    </row>
    <row r="18" spans="1:17">
      <c r="A18" s="12"/>
      <c r="B18" s="25">
        <v>323.7</v>
      </c>
      <c r="C18" s="20" t="s">
        <v>18</v>
      </c>
      <c r="D18" s="46">
        <v>744923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744923</v>
      </c>
      <c r="P18" s="47">
        <f t="shared" si="1"/>
        <v>3.4726078484387966</v>
      </c>
      <c r="Q18" s="9"/>
    </row>
    <row r="19" spans="1:17">
      <c r="A19" s="12"/>
      <c r="B19" s="25">
        <v>324.11</v>
      </c>
      <c r="C19" s="20" t="s">
        <v>19</v>
      </c>
      <c r="D19" s="46">
        <v>0</v>
      </c>
      <c r="E19" s="46">
        <v>1099165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1099165</v>
      </c>
      <c r="P19" s="47">
        <f t="shared" si="1"/>
        <v>5.1239779221868966</v>
      </c>
      <c r="Q19" s="9"/>
    </row>
    <row r="20" spans="1:17">
      <c r="A20" s="12"/>
      <c r="B20" s="25">
        <v>324.12</v>
      </c>
      <c r="C20" s="20" t="s">
        <v>20</v>
      </c>
      <c r="D20" s="46">
        <v>0</v>
      </c>
      <c r="E20" s="46">
        <v>208316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208316</v>
      </c>
      <c r="P20" s="47">
        <f t="shared" si="1"/>
        <v>0.9711067809094045</v>
      </c>
      <c r="Q20" s="9"/>
    </row>
    <row r="21" spans="1:17">
      <c r="A21" s="12"/>
      <c r="B21" s="25">
        <v>324.31</v>
      </c>
      <c r="C21" s="20" t="s">
        <v>21</v>
      </c>
      <c r="D21" s="46">
        <v>0</v>
      </c>
      <c r="E21" s="46">
        <v>4720672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4720672</v>
      </c>
      <c r="P21" s="47">
        <f t="shared" si="1"/>
        <v>22.006358559348108</v>
      </c>
      <c r="Q21" s="9"/>
    </row>
    <row r="22" spans="1:17">
      <c r="A22" s="12"/>
      <c r="B22" s="25">
        <v>324.32</v>
      </c>
      <c r="C22" s="20" t="s">
        <v>22</v>
      </c>
      <c r="D22" s="46">
        <v>0</v>
      </c>
      <c r="E22" s="46">
        <v>1682749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1682749</v>
      </c>
      <c r="P22" s="47">
        <f t="shared" si="1"/>
        <v>7.8444716894934601</v>
      </c>
      <c r="Q22" s="9"/>
    </row>
    <row r="23" spans="1:17">
      <c r="A23" s="12"/>
      <c r="B23" s="25">
        <v>324.41000000000003</v>
      </c>
      <c r="C23" s="20" t="s">
        <v>172</v>
      </c>
      <c r="D23" s="46">
        <v>0</v>
      </c>
      <c r="E23" s="46">
        <v>9295349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9295349</v>
      </c>
      <c r="P23" s="47">
        <f t="shared" si="1"/>
        <v>43.332132168529796</v>
      </c>
      <c r="Q23" s="9"/>
    </row>
    <row r="24" spans="1:17">
      <c r="A24" s="12"/>
      <c r="B24" s="25">
        <v>324.42</v>
      </c>
      <c r="C24" s="20" t="s">
        <v>173</v>
      </c>
      <c r="D24" s="46">
        <v>0</v>
      </c>
      <c r="E24" s="46">
        <v>1353704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1353704</v>
      </c>
      <c r="P24" s="47">
        <f t="shared" si="1"/>
        <v>6.3105624807704856</v>
      </c>
      <c r="Q24" s="9"/>
    </row>
    <row r="25" spans="1:17">
      <c r="A25" s="12"/>
      <c r="B25" s="25">
        <v>324.61</v>
      </c>
      <c r="C25" s="20" t="s">
        <v>23</v>
      </c>
      <c r="D25" s="46">
        <v>0</v>
      </c>
      <c r="E25" s="46">
        <v>0</v>
      </c>
      <c r="F25" s="46">
        <v>0</v>
      </c>
      <c r="G25" s="46">
        <v>3537399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3537399</v>
      </c>
      <c r="P25" s="47">
        <f t="shared" si="1"/>
        <v>16.490294339763373</v>
      </c>
      <c r="Q25" s="9"/>
    </row>
    <row r="26" spans="1:17">
      <c r="A26" s="12"/>
      <c r="B26" s="25">
        <v>324.62</v>
      </c>
      <c r="C26" s="20" t="s">
        <v>24</v>
      </c>
      <c r="D26" s="46">
        <v>0</v>
      </c>
      <c r="E26" s="46">
        <v>0</v>
      </c>
      <c r="F26" s="46">
        <v>0</v>
      </c>
      <c r="G26" s="46">
        <v>731098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731098</v>
      </c>
      <c r="P26" s="47">
        <f t="shared" si="1"/>
        <v>3.4081598403833784</v>
      </c>
      <c r="Q26" s="9"/>
    </row>
    <row r="27" spans="1:17">
      <c r="A27" s="12"/>
      <c r="B27" s="25">
        <v>325.10000000000002</v>
      </c>
      <c r="C27" s="20" t="s">
        <v>27</v>
      </c>
      <c r="D27" s="46">
        <v>27177</v>
      </c>
      <c r="E27" s="46">
        <v>12997073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13024250</v>
      </c>
      <c r="P27" s="47">
        <f t="shared" si="1"/>
        <v>60.715151458646055</v>
      </c>
      <c r="Q27" s="9"/>
    </row>
    <row r="28" spans="1:17">
      <c r="A28" s="12"/>
      <c r="B28" s="25">
        <v>325.2</v>
      </c>
      <c r="C28" s="20" t="s">
        <v>28</v>
      </c>
      <c r="D28" s="46">
        <v>0</v>
      </c>
      <c r="E28" s="46">
        <v>4949528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4949528</v>
      </c>
      <c r="P28" s="47">
        <f t="shared" si="1"/>
        <v>23.073216666511275</v>
      </c>
      <c r="Q28" s="9"/>
    </row>
    <row r="29" spans="1:17">
      <c r="A29" s="12"/>
      <c r="B29" s="25">
        <v>329.2</v>
      </c>
      <c r="C29" s="20" t="s">
        <v>197</v>
      </c>
      <c r="D29" s="46">
        <v>0</v>
      </c>
      <c r="E29" s="46">
        <v>201750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201750</v>
      </c>
      <c r="P29" s="47">
        <f t="shared" si="1"/>
        <v>0.9404980560709324</v>
      </c>
      <c r="Q29" s="9"/>
    </row>
    <row r="30" spans="1:17" ht="15.75">
      <c r="A30" s="29" t="s">
        <v>198</v>
      </c>
      <c r="B30" s="30"/>
      <c r="C30" s="31"/>
      <c r="D30" s="32">
        <f t="shared" ref="D30:N30" si="5">SUM(D31:D51)</f>
        <v>20893999</v>
      </c>
      <c r="E30" s="32">
        <f t="shared" si="5"/>
        <v>10785490</v>
      </c>
      <c r="F30" s="32">
        <f t="shared" si="5"/>
        <v>0</v>
      </c>
      <c r="G30" s="32">
        <f t="shared" si="5"/>
        <v>14373412</v>
      </c>
      <c r="H30" s="32">
        <f t="shared" si="5"/>
        <v>0</v>
      </c>
      <c r="I30" s="32">
        <f t="shared" si="5"/>
        <v>2684604</v>
      </c>
      <c r="J30" s="32">
        <f t="shared" si="5"/>
        <v>1676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48739181</v>
      </c>
      <c r="P30" s="45">
        <f t="shared" si="1"/>
        <v>227.20745965298303</v>
      </c>
      <c r="Q30" s="10"/>
    </row>
    <row r="31" spans="1:17">
      <c r="A31" s="12"/>
      <c r="B31" s="25">
        <v>331.1</v>
      </c>
      <c r="C31" s="20" t="s">
        <v>174</v>
      </c>
      <c r="D31" s="46">
        <v>208858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208858</v>
      </c>
      <c r="P31" s="47">
        <f t="shared" si="1"/>
        <v>0.97363342252720098</v>
      </c>
      <c r="Q31" s="9"/>
    </row>
    <row r="32" spans="1:17">
      <c r="A32" s="12"/>
      <c r="B32" s="25">
        <v>331.2</v>
      </c>
      <c r="C32" s="20" t="s">
        <v>29</v>
      </c>
      <c r="D32" s="46">
        <v>3557163</v>
      </c>
      <c r="E32" s="46">
        <v>2849977</v>
      </c>
      <c r="F32" s="46">
        <v>0</v>
      </c>
      <c r="G32" s="46">
        <v>0</v>
      </c>
      <c r="H32" s="46">
        <v>0</v>
      </c>
      <c r="I32" s="46">
        <v>0</v>
      </c>
      <c r="J32" s="46">
        <v>1676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6408816</v>
      </c>
      <c r="P32" s="47">
        <f t="shared" si="1"/>
        <v>29.875980122509485</v>
      </c>
      <c r="Q32" s="9"/>
    </row>
    <row r="33" spans="1:17">
      <c r="A33" s="12"/>
      <c r="B33" s="25">
        <v>331.31</v>
      </c>
      <c r="C33" s="20" t="s">
        <v>175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732387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8" si="6">SUM(D33:N33)</f>
        <v>732387</v>
      </c>
      <c r="P33" s="47">
        <f t="shared" si="1"/>
        <v>3.4141687722013483</v>
      </c>
      <c r="Q33" s="9"/>
    </row>
    <row r="34" spans="1:17">
      <c r="A34" s="12"/>
      <c r="B34" s="25">
        <v>331.49</v>
      </c>
      <c r="C34" s="20" t="s">
        <v>110</v>
      </c>
      <c r="D34" s="46">
        <v>0</v>
      </c>
      <c r="E34" s="46">
        <v>43195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43195</v>
      </c>
      <c r="P34" s="47">
        <f t="shared" si="1"/>
        <v>0.20136214885741724</v>
      </c>
      <c r="Q34" s="9"/>
    </row>
    <row r="35" spans="1:17">
      <c r="A35" s="12"/>
      <c r="B35" s="25">
        <v>331.5</v>
      </c>
      <c r="C35" s="20" t="s">
        <v>31</v>
      </c>
      <c r="D35" s="46">
        <v>0</v>
      </c>
      <c r="E35" s="46">
        <v>368313</v>
      </c>
      <c r="F35" s="46">
        <v>0</v>
      </c>
      <c r="G35" s="46">
        <v>0</v>
      </c>
      <c r="H35" s="46">
        <v>0</v>
      </c>
      <c r="I35" s="46">
        <v>50089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418402</v>
      </c>
      <c r="P35" s="47">
        <f t="shared" si="1"/>
        <v>1.9504647715300634</v>
      </c>
      <c r="Q35" s="9"/>
    </row>
    <row r="36" spans="1:17">
      <c r="A36" s="12"/>
      <c r="B36" s="25">
        <v>331.69</v>
      </c>
      <c r="C36" s="20" t="s">
        <v>176</v>
      </c>
      <c r="D36" s="46">
        <v>0</v>
      </c>
      <c r="E36" s="46">
        <v>2379759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2379759</v>
      </c>
      <c r="P36" s="47">
        <f t="shared" si="1"/>
        <v>11.093723486578964</v>
      </c>
      <c r="Q36" s="9"/>
    </row>
    <row r="37" spans="1:17">
      <c r="A37" s="12"/>
      <c r="B37" s="25">
        <v>334.1</v>
      </c>
      <c r="C37" s="20" t="s">
        <v>177</v>
      </c>
      <c r="D37" s="46">
        <v>17223</v>
      </c>
      <c r="E37" s="46">
        <v>817</v>
      </c>
      <c r="F37" s="46">
        <v>0</v>
      </c>
      <c r="G37" s="46">
        <v>250000</v>
      </c>
      <c r="H37" s="46">
        <v>0</v>
      </c>
      <c r="I37" s="46">
        <v>2993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271033</v>
      </c>
      <c r="P37" s="47">
        <f t="shared" ref="P37:P68" si="7">(O37/P$91)</f>
        <v>1.2634746450115144</v>
      </c>
      <c r="Q37" s="9"/>
    </row>
    <row r="38" spans="1:17">
      <c r="A38" s="12"/>
      <c r="B38" s="25">
        <v>334.2</v>
      </c>
      <c r="C38" s="20" t="s">
        <v>199</v>
      </c>
      <c r="D38" s="46">
        <v>0</v>
      </c>
      <c r="E38" s="46">
        <v>0</v>
      </c>
      <c r="F38" s="46">
        <v>0</v>
      </c>
      <c r="G38" s="46">
        <v>632778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632778</v>
      </c>
      <c r="P38" s="47">
        <f t="shared" si="7"/>
        <v>2.9498214568746097</v>
      </c>
      <c r="Q38" s="9"/>
    </row>
    <row r="39" spans="1:17">
      <c r="A39" s="12"/>
      <c r="B39" s="25">
        <v>334.31</v>
      </c>
      <c r="C39" s="20" t="s">
        <v>178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1899135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1899135</v>
      </c>
      <c r="P39" s="47">
        <f t="shared" si="7"/>
        <v>8.8531983926457016</v>
      </c>
      <c r="Q39" s="9"/>
    </row>
    <row r="40" spans="1:17">
      <c r="A40" s="12"/>
      <c r="B40" s="25">
        <v>334.39</v>
      </c>
      <c r="C40" s="20" t="s">
        <v>34</v>
      </c>
      <c r="D40" s="46">
        <v>15685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15685</v>
      </c>
      <c r="P40" s="47">
        <f t="shared" si="7"/>
        <v>7.3118770802838046E-2</v>
      </c>
      <c r="Q40" s="9"/>
    </row>
    <row r="41" spans="1:17">
      <c r="A41" s="12"/>
      <c r="B41" s="25">
        <v>334.49</v>
      </c>
      <c r="C41" s="20" t="s">
        <v>35</v>
      </c>
      <c r="D41" s="46">
        <v>0</v>
      </c>
      <c r="E41" s="46">
        <v>935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935</v>
      </c>
      <c r="P41" s="47">
        <f t="shared" si="7"/>
        <v>4.3586898757190674E-3</v>
      </c>
      <c r="Q41" s="9"/>
    </row>
    <row r="42" spans="1:17">
      <c r="A42" s="12"/>
      <c r="B42" s="25">
        <v>334.69</v>
      </c>
      <c r="C42" s="20" t="s">
        <v>179</v>
      </c>
      <c r="D42" s="46">
        <v>0</v>
      </c>
      <c r="E42" s="46">
        <v>0</v>
      </c>
      <c r="F42" s="46">
        <v>0</v>
      </c>
      <c r="G42" s="46">
        <v>400000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400000</v>
      </c>
      <c r="P42" s="47">
        <f t="shared" si="7"/>
        <v>1.8646801607354297</v>
      </c>
      <c r="Q42" s="9"/>
    </row>
    <row r="43" spans="1:17">
      <c r="A43" s="12"/>
      <c r="B43" s="25">
        <v>334.7</v>
      </c>
      <c r="C43" s="20" t="s">
        <v>112</v>
      </c>
      <c r="D43" s="46">
        <v>0</v>
      </c>
      <c r="E43" s="46">
        <v>0</v>
      </c>
      <c r="F43" s="46">
        <v>0</v>
      </c>
      <c r="G43" s="46">
        <v>400000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400000</v>
      </c>
      <c r="P43" s="47">
        <f t="shared" si="7"/>
        <v>1.8646801607354297</v>
      </c>
      <c r="Q43" s="9"/>
    </row>
    <row r="44" spans="1:17">
      <c r="A44" s="12"/>
      <c r="B44" s="25">
        <v>334.9</v>
      </c>
      <c r="C44" s="20" t="s">
        <v>98</v>
      </c>
      <c r="D44" s="46">
        <v>8349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8349</v>
      </c>
      <c r="P44" s="47">
        <f t="shared" si="7"/>
        <v>3.8920536654950259E-2</v>
      </c>
      <c r="Q44" s="9"/>
    </row>
    <row r="45" spans="1:17">
      <c r="A45" s="12"/>
      <c r="B45" s="25">
        <v>335.125</v>
      </c>
      <c r="C45" s="20" t="s">
        <v>200</v>
      </c>
      <c r="D45" s="46">
        <v>5395446</v>
      </c>
      <c r="E45" s="46">
        <v>1667636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7063082</v>
      </c>
      <c r="P45" s="47">
        <f t="shared" si="7"/>
        <v>32.925972197618805</v>
      </c>
      <c r="Q45" s="9"/>
    </row>
    <row r="46" spans="1:17">
      <c r="A46" s="12"/>
      <c r="B46" s="25">
        <v>335.14</v>
      </c>
      <c r="C46" s="20" t="s">
        <v>133</v>
      </c>
      <c r="D46" s="46">
        <v>58842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58842</v>
      </c>
      <c r="P46" s="47">
        <f t="shared" si="7"/>
        <v>0.27430377504498543</v>
      </c>
      <c r="Q46" s="9"/>
    </row>
    <row r="47" spans="1:17">
      <c r="A47" s="12"/>
      <c r="B47" s="25">
        <v>335.15</v>
      </c>
      <c r="C47" s="20" t="s">
        <v>134</v>
      </c>
      <c r="D47" s="46">
        <v>68928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68928</v>
      </c>
      <c r="P47" s="47">
        <f t="shared" si="7"/>
        <v>0.32132168529792926</v>
      </c>
      <c r="Q47" s="9"/>
    </row>
    <row r="48" spans="1:17">
      <c r="A48" s="12"/>
      <c r="B48" s="25">
        <v>335.18</v>
      </c>
      <c r="C48" s="20" t="s">
        <v>201</v>
      </c>
      <c r="D48" s="46">
        <v>10659814</v>
      </c>
      <c r="E48" s="46">
        <v>0</v>
      </c>
      <c r="F48" s="46">
        <v>0</v>
      </c>
      <c r="G48" s="46">
        <v>9973258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20633072</v>
      </c>
      <c r="P48" s="47">
        <f t="shared" si="7"/>
        <v>96.185200033564243</v>
      </c>
      <c r="Q48" s="9"/>
    </row>
    <row r="49" spans="1:17">
      <c r="A49" s="12"/>
      <c r="B49" s="25">
        <v>335.45</v>
      </c>
      <c r="C49" s="20" t="s">
        <v>202</v>
      </c>
      <c r="D49" s="46">
        <v>0</v>
      </c>
      <c r="E49" s="46">
        <v>120598</v>
      </c>
      <c r="F49" s="46">
        <v>0</v>
      </c>
      <c r="G49" s="46">
        <v>153613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274211</v>
      </c>
      <c r="P49" s="47">
        <f t="shared" si="7"/>
        <v>1.2782895288885574</v>
      </c>
      <c r="Q49" s="9"/>
    </row>
    <row r="50" spans="1:17">
      <c r="A50" s="12"/>
      <c r="B50" s="25">
        <v>335.62</v>
      </c>
      <c r="C50" s="20" t="s">
        <v>180</v>
      </c>
      <c r="D50" s="46">
        <v>0</v>
      </c>
      <c r="E50" s="46">
        <v>663563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663563</v>
      </c>
      <c r="P50" s="47">
        <f t="shared" si="7"/>
        <v>3.0933319037452103</v>
      </c>
      <c r="Q50" s="9"/>
    </row>
    <row r="51" spans="1:17">
      <c r="A51" s="12"/>
      <c r="B51" s="25">
        <v>338</v>
      </c>
      <c r="C51" s="20" t="s">
        <v>45</v>
      </c>
      <c r="D51" s="46">
        <v>903691</v>
      </c>
      <c r="E51" s="46">
        <v>2690697</v>
      </c>
      <c r="F51" s="46">
        <v>0</v>
      </c>
      <c r="G51" s="46">
        <v>2563763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6158151</v>
      </c>
      <c r="P51" s="47">
        <f t="shared" si="7"/>
        <v>28.707454991282621</v>
      </c>
      <c r="Q51" s="9"/>
    </row>
    <row r="52" spans="1:17" ht="15.75">
      <c r="A52" s="29" t="s">
        <v>50</v>
      </c>
      <c r="B52" s="30"/>
      <c r="C52" s="31"/>
      <c r="D52" s="32">
        <f t="shared" ref="D52:N52" si="8">SUM(D53:D66)</f>
        <v>4403717</v>
      </c>
      <c r="E52" s="32">
        <f t="shared" si="8"/>
        <v>21733414</v>
      </c>
      <c r="F52" s="32">
        <f t="shared" si="8"/>
        <v>0</v>
      </c>
      <c r="G52" s="32">
        <f t="shared" si="8"/>
        <v>0</v>
      </c>
      <c r="H52" s="32">
        <f t="shared" si="8"/>
        <v>0</v>
      </c>
      <c r="I52" s="32">
        <f t="shared" si="8"/>
        <v>117439134</v>
      </c>
      <c r="J52" s="32">
        <f t="shared" si="8"/>
        <v>19849507</v>
      </c>
      <c r="K52" s="32">
        <f t="shared" si="8"/>
        <v>0</v>
      </c>
      <c r="L52" s="32">
        <f t="shared" si="8"/>
        <v>0</v>
      </c>
      <c r="M52" s="32">
        <f t="shared" si="8"/>
        <v>0</v>
      </c>
      <c r="N52" s="32">
        <f t="shared" si="8"/>
        <v>0</v>
      </c>
      <c r="O52" s="32">
        <f>SUM(D52:N52)</f>
        <v>163425772</v>
      </c>
      <c r="P52" s="45">
        <f t="shared" si="7"/>
        <v>761.84198700317927</v>
      </c>
      <c r="Q52" s="10"/>
    </row>
    <row r="53" spans="1:17">
      <c r="A53" s="12"/>
      <c r="B53" s="25">
        <v>341.2</v>
      </c>
      <c r="C53" s="20" t="s">
        <v>137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19849507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6" si="9">SUM(D53:N53)</f>
        <v>19849507</v>
      </c>
      <c r="P53" s="47">
        <f t="shared" si="7"/>
        <v>92.532454758197602</v>
      </c>
      <c r="Q53" s="9"/>
    </row>
    <row r="54" spans="1:17">
      <c r="A54" s="12"/>
      <c r="B54" s="25">
        <v>341.9</v>
      </c>
      <c r="C54" s="20" t="s">
        <v>139</v>
      </c>
      <c r="D54" s="46">
        <v>2335363</v>
      </c>
      <c r="E54" s="46">
        <v>12750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2348113</v>
      </c>
      <c r="P54" s="47">
        <f t="shared" si="7"/>
        <v>10.946199315662382</v>
      </c>
      <c r="Q54" s="9"/>
    </row>
    <row r="55" spans="1:17">
      <c r="A55" s="12"/>
      <c r="B55" s="25">
        <v>342.1</v>
      </c>
      <c r="C55" s="20" t="s">
        <v>56</v>
      </c>
      <c r="D55" s="46">
        <v>487234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487234</v>
      </c>
      <c r="P55" s="47">
        <f t="shared" si="7"/>
        <v>2.2713389335894161</v>
      </c>
      <c r="Q55" s="9"/>
    </row>
    <row r="56" spans="1:17">
      <c r="A56" s="12"/>
      <c r="B56" s="25">
        <v>343.4</v>
      </c>
      <c r="C56" s="20" t="s">
        <v>120</v>
      </c>
      <c r="D56" s="46">
        <v>0</v>
      </c>
      <c r="E56" s="46">
        <v>20478887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20478887</v>
      </c>
      <c r="P56" s="47">
        <f t="shared" si="7"/>
        <v>95.466435757106765</v>
      </c>
      <c r="Q56" s="9"/>
    </row>
    <row r="57" spans="1:17">
      <c r="A57" s="12"/>
      <c r="B57" s="25">
        <v>343.6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89607646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89607646</v>
      </c>
      <c r="P57" s="47">
        <f t="shared" si="7"/>
        <v>417.72399936600874</v>
      </c>
      <c r="Q57" s="9"/>
    </row>
    <row r="58" spans="1:17">
      <c r="A58" s="12"/>
      <c r="B58" s="25">
        <v>343.7</v>
      </c>
      <c r="C58" s="20" t="s">
        <v>60</v>
      </c>
      <c r="D58" s="46">
        <v>0</v>
      </c>
      <c r="E58" s="46">
        <v>74001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74001</v>
      </c>
      <c r="P58" s="47">
        <f t="shared" si="7"/>
        <v>0.34497049143645636</v>
      </c>
      <c r="Q58" s="9"/>
    </row>
    <row r="59" spans="1:17">
      <c r="A59" s="12"/>
      <c r="B59" s="25">
        <v>343.9</v>
      </c>
      <c r="C59" s="20" t="s">
        <v>61</v>
      </c>
      <c r="D59" s="46">
        <v>0</v>
      </c>
      <c r="E59" s="46">
        <v>311545</v>
      </c>
      <c r="F59" s="46">
        <v>0</v>
      </c>
      <c r="G59" s="46">
        <v>0</v>
      </c>
      <c r="H59" s="46">
        <v>0</v>
      </c>
      <c r="I59" s="46">
        <v>26004360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26315905</v>
      </c>
      <c r="P59" s="47">
        <f t="shared" si="7"/>
        <v>122.67686491324575</v>
      </c>
      <c r="Q59" s="9"/>
    </row>
    <row r="60" spans="1:17">
      <c r="A60" s="12"/>
      <c r="B60" s="25">
        <v>344.9</v>
      </c>
      <c r="C60" s="20" t="s">
        <v>181</v>
      </c>
      <c r="D60" s="46">
        <v>0</v>
      </c>
      <c r="E60" s="46">
        <v>856231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856231</v>
      </c>
      <c r="P60" s="47">
        <f t="shared" si="7"/>
        <v>3.9914923967666445</v>
      </c>
      <c r="Q60" s="9"/>
    </row>
    <row r="61" spans="1:17">
      <c r="A61" s="12"/>
      <c r="B61" s="25">
        <v>345.1</v>
      </c>
      <c r="C61" s="20" t="s">
        <v>121</v>
      </c>
      <c r="D61" s="46">
        <v>17850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9"/>
        <v>17850</v>
      </c>
      <c r="P61" s="47">
        <f t="shared" si="7"/>
        <v>8.3211352172818553E-2</v>
      </c>
      <c r="Q61" s="9"/>
    </row>
    <row r="62" spans="1:17">
      <c r="A62" s="12"/>
      <c r="B62" s="25">
        <v>346.4</v>
      </c>
      <c r="C62" s="20" t="s">
        <v>64</v>
      </c>
      <c r="D62" s="46">
        <v>44830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9"/>
        <v>44830</v>
      </c>
      <c r="P62" s="47">
        <f t="shared" si="7"/>
        <v>0.20898402901442331</v>
      </c>
      <c r="Q62" s="9"/>
    </row>
    <row r="63" spans="1:17">
      <c r="A63" s="12"/>
      <c r="B63" s="25">
        <v>347.2</v>
      </c>
      <c r="C63" s="20" t="s">
        <v>65</v>
      </c>
      <c r="D63" s="46">
        <v>819230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9"/>
        <v>819230</v>
      </c>
      <c r="P63" s="47">
        <f t="shared" si="7"/>
        <v>3.8190048201982156</v>
      </c>
      <c r="Q63" s="9"/>
    </row>
    <row r="64" spans="1:17">
      <c r="A64" s="12"/>
      <c r="B64" s="25">
        <v>347.3</v>
      </c>
      <c r="C64" s="20" t="s">
        <v>182</v>
      </c>
      <c r="D64" s="46">
        <v>450811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9"/>
        <v>450811</v>
      </c>
      <c r="P64" s="47">
        <f t="shared" si="7"/>
        <v>2.1015458198532495</v>
      </c>
      <c r="Q64" s="9"/>
    </row>
    <row r="65" spans="1:17">
      <c r="A65" s="12"/>
      <c r="B65" s="25">
        <v>347.4</v>
      </c>
      <c r="C65" s="20" t="s">
        <v>100</v>
      </c>
      <c r="D65" s="46">
        <v>23619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9"/>
        <v>23619</v>
      </c>
      <c r="P65" s="47">
        <f t="shared" si="7"/>
        <v>0.1101047017910253</v>
      </c>
      <c r="Q65" s="9"/>
    </row>
    <row r="66" spans="1:17">
      <c r="A66" s="12"/>
      <c r="B66" s="25">
        <v>347.9</v>
      </c>
      <c r="C66" s="20" t="s">
        <v>102</v>
      </c>
      <c r="D66" s="46">
        <v>224780</v>
      </c>
      <c r="E66" s="46">
        <v>0</v>
      </c>
      <c r="F66" s="46">
        <v>0</v>
      </c>
      <c r="G66" s="46">
        <v>0</v>
      </c>
      <c r="H66" s="46">
        <v>0</v>
      </c>
      <c r="I66" s="46">
        <v>1827128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9"/>
        <v>2051908</v>
      </c>
      <c r="P66" s="47">
        <f t="shared" si="7"/>
        <v>9.5653803481357862</v>
      </c>
      <c r="Q66" s="9"/>
    </row>
    <row r="67" spans="1:17" ht="15.75">
      <c r="A67" s="29" t="s">
        <v>51</v>
      </c>
      <c r="B67" s="30"/>
      <c r="C67" s="31"/>
      <c r="D67" s="32">
        <f t="shared" ref="D67:N67" si="10">SUM(D68:D72)</f>
        <v>1044878</v>
      </c>
      <c r="E67" s="32">
        <f t="shared" si="10"/>
        <v>2073311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0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si="10"/>
        <v>0</v>
      </c>
      <c r="O67" s="32">
        <f t="shared" ref="O67:O74" si="11">SUM(D67:N67)</f>
        <v>3118189</v>
      </c>
      <c r="P67" s="45">
        <f t="shared" si="7"/>
        <v>14.536062914308623</v>
      </c>
      <c r="Q67" s="10"/>
    </row>
    <row r="68" spans="1:17">
      <c r="A68" s="13"/>
      <c r="B68" s="39">
        <v>351.1</v>
      </c>
      <c r="C68" s="21" t="s">
        <v>68</v>
      </c>
      <c r="D68" s="46">
        <v>268163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1"/>
        <v>268163</v>
      </c>
      <c r="P68" s="47">
        <f t="shared" si="7"/>
        <v>1.2500955648582377</v>
      </c>
      <c r="Q68" s="9"/>
    </row>
    <row r="69" spans="1:17">
      <c r="A69" s="13"/>
      <c r="B69" s="39">
        <v>351.2</v>
      </c>
      <c r="C69" s="21" t="s">
        <v>104</v>
      </c>
      <c r="D69" s="46">
        <v>0</v>
      </c>
      <c r="E69" s="46">
        <v>111517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1"/>
        <v>111517</v>
      </c>
      <c r="P69" s="47">
        <f t="shared" ref="P69:P89" si="12">(O69/P$91)</f>
        <v>0.51985884371183233</v>
      </c>
      <c r="Q69" s="9"/>
    </row>
    <row r="70" spans="1:17">
      <c r="A70" s="13"/>
      <c r="B70" s="39">
        <v>351.3</v>
      </c>
      <c r="C70" s="21" t="s">
        <v>122</v>
      </c>
      <c r="D70" s="46">
        <v>76413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1"/>
        <v>76413</v>
      </c>
      <c r="P70" s="47">
        <f t="shared" si="12"/>
        <v>0.356214512805691</v>
      </c>
      <c r="Q70" s="9"/>
    </row>
    <row r="71" spans="1:17">
      <c r="A71" s="13"/>
      <c r="B71" s="39">
        <v>354</v>
      </c>
      <c r="C71" s="21" t="s">
        <v>69</v>
      </c>
      <c r="D71" s="46">
        <v>694470</v>
      </c>
      <c r="E71" s="46">
        <v>1961794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1"/>
        <v>2656264</v>
      </c>
      <c r="P71" s="47">
        <f t="shared" si="12"/>
        <v>12.38270695618934</v>
      </c>
      <c r="Q71" s="9"/>
    </row>
    <row r="72" spans="1:17">
      <c r="A72" s="13"/>
      <c r="B72" s="39">
        <v>359</v>
      </c>
      <c r="C72" s="21" t="s">
        <v>105</v>
      </c>
      <c r="D72" s="46">
        <v>5832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1"/>
        <v>5832</v>
      </c>
      <c r="P72" s="47">
        <f t="shared" si="12"/>
        <v>2.7187036743522568E-2</v>
      </c>
      <c r="Q72" s="9"/>
    </row>
    <row r="73" spans="1:17" ht="15.75">
      <c r="A73" s="29" t="s">
        <v>3</v>
      </c>
      <c r="B73" s="30"/>
      <c r="C73" s="31"/>
      <c r="D73" s="32">
        <f t="shared" ref="D73:N73" si="13">SUM(D74:D84)</f>
        <v>4413325</v>
      </c>
      <c r="E73" s="32">
        <f t="shared" si="13"/>
        <v>10821846</v>
      </c>
      <c r="F73" s="32">
        <f t="shared" si="13"/>
        <v>14314</v>
      </c>
      <c r="G73" s="32">
        <f t="shared" si="13"/>
        <v>233127</v>
      </c>
      <c r="H73" s="32">
        <f t="shared" si="13"/>
        <v>0</v>
      </c>
      <c r="I73" s="32">
        <f t="shared" si="13"/>
        <v>483486</v>
      </c>
      <c r="J73" s="32">
        <f t="shared" si="13"/>
        <v>99509</v>
      </c>
      <c r="K73" s="32">
        <f t="shared" si="13"/>
        <v>35705098</v>
      </c>
      <c r="L73" s="32">
        <f t="shared" si="13"/>
        <v>7678580</v>
      </c>
      <c r="M73" s="32">
        <f t="shared" si="13"/>
        <v>0</v>
      </c>
      <c r="N73" s="32">
        <f t="shared" si="13"/>
        <v>0</v>
      </c>
      <c r="O73" s="32">
        <f t="shared" si="11"/>
        <v>59449285</v>
      </c>
      <c r="P73" s="45">
        <f t="shared" si="12"/>
        <v>277.13475577351596</v>
      </c>
      <c r="Q73" s="10"/>
    </row>
    <row r="74" spans="1:17">
      <c r="A74" s="12"/>
      <c r="B74" s="25">
        <v>361.1</v>
      </c>
      <c r="C74" s="20" t="s">
        <v>70</v>
      </c>
      <c r="D74" s="46">
        <v>83278</v>
      </c>
      <c r="E74" s="46">
        <v>150241</v>
      </c>
      <c r="F74" s="46">
        <v>14314</v>
      </c>
      <c r="G74" s="46">
        <v>33684</v>
      </c>
      <c r="H74" s="46">
        <v>0</v>
      </c>
      <c r="I74" s="46">
        <v>195940</v>
      </c>
      <c r="J74" s="46">
        <v>12931</v>
      </c>
      <c r="K74" s="46">
        <v>0</v>
      </c>
      <c r="L74" s="46">
        <v>4057044</v>
      </c>
      <c r="M74" s="46">
        <v>0</v>
      </c>
      <c r="N74" s="46">
        <v>0</v>
      </c>
      <c r="O74" s="46">
        <f t="shared" si="11"/>
        <v>4547432</v>
      </c>
      <c r="P74" s="47">
        <f t="shared" si="12"/>
        <v>21.198765581733593</v>
      </c>
      <c r="Q74" s="9"/>
    </row>
    <row r="75" spans="1:17">
      <c r="A75" s="12"/>
      <c r="B75" s="25">
        <v>361.2</v>
      </c>
      <c r="C75" s="20" t="s">
        <v>183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2146974</v>
      </c>
      <c r="L75" s="46">
        <v>0</v>
      </c>
      <c r="M75" s="46">
        <v>0</v>
      </c>
      <c r="N75" s="46">
        <v>0</v>
      </c>
      <c r="O75" s="46">
        <f t="shared" ref="O75:O84" si="14">SUM(D75:N75)</f>
        <v>2146974</v>
      </c>
      <c r="P75" s="47">
        <f t="shared" si="12"/>
        <v>10.008549558536972</v>
      </c>
      <c r="Q75" s="9"/>
    </row>
    <row r="76" spans="1:17">
      <c r="A76" s="12"/>
      <c r="B76" s="25">
        <v>361.3</v>
      </c>
      <c r="C76" s="20" t="s">
        <v>71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26182185</v>
      </c>
      <c r="L76" s="46">
        <v>0</v>
      </c>
      <c r="M76" s="46">
        <v>0</v>
      </c>
      <c r="N76" s="46">
        <v>0</v>
      </c>
      <c r="O76" s="46">
        <f t="shared" si="14"/>
        <v>26182185</v>
      </c>
      <c r="P76" s="47">
        <f t="shared" si="12"/>
        <v>122.05350233551191</v>
      </c>
      <c r="Q76" s="9"/>
    </row>
    <row r="77" spans="1:17">
      <c r="A77" s="12"/>
      <c r="B77" s="25">
        <v>362</v>
      </c>
      <c r="C77" s="20" t="s">
        <v>72</v>
      </c>
      <c r="D77" s="46">
        <v>498987</v>
      </c>
      <c r="E77" s="46">
        <v>172621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671608</v>
      </c>
      <c r="P77" s="47">
        <f t="shared" si="12"/>
        <v>3.1308352834780013</v>
      </c>
      <c r="Q77" s="9"/>
    </row>
    <row r="78" spans="1:17">
      <c r="A78" s="12"/>
      <c r="B78" s="25">
        <v>364</v>
      </c>
      <c r="C78" s="20" t="s">
        <v>140</v>
      </c>
      <c r="D78" s="46">
        <v>105000</v>
      </c>
      <c r="E78" s="46">
        <v>1800000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1905000</v>
      </c>
      <c r="P78" s="47">
        <f t="shared" si="12"/>
        <v>8.8805392655024846</v>
      </c>
      <c r="Q78" s="9"/>
    </row>
    <row r="79" spans="1:17">
      <c r="A79" s="12"/>
      <c r="B79" s="25">
        <v>365</v>
      </c>
      <c r="C79" s="20" t="s">
        <v>141</v>
      </c>
      <c r="D79" s="46">
        <v>196075</v>
      </c>
      <c r="E79" s="46">
        <v>6244056</v>
      </c>
      <c r="F79" s="46">
        <v>0</v>
      </c>
      <c r="G79" s="46">
        <v>0</v>
      </c>
      <c r="H79" s="46">
        <v>0</v>
      </c>
      <c r="I79" s="46">
        <v>129637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6569768</v>
      </c>
      <c r="P79" s="47">
        <f t="shared" si="12"/>
        <v>30.626290125586209</v>
      </c>
      <c r="Q79" s="9"/>
    </row>
    <row r="80" spans="1:17">
      <c r="A80" s="12"/>
      <c r="B80" s="25">
        <v>366</v>
      </c>
      <c r="C80" s="20" t="s">
        <v>75</v>
      </c>
      <c r="D80" s="46">
        <v>139533</v>
      </c>
      <c r="E80" s="46">
        <v>170000</v>
      </c>
      <c r="F80" s="46">
        <v>0</v>
      </c>
      <c r="G80" s="46">
        <v>0</v>
      </c>
      <c r="H80" s="46">
        <v>0</v>
      </c>
      <c r="I80" s="46">
        <v>0</v>
      </c>
      <c r="J80" s="46">
        <v>75000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4"/>
        <v>384533</v>
      </c>
      <c r="P80" s="47">
        <f t="shared" si="12"/>
        <v>1.7925776406201925</v>
      </c>
      <c r="Q80" s="9"/>
    </row>
    <row r="81" spans="1:120">
      <c r="A81" s="12"/>
      <c r="B81" s="25">
        <v>367</v>
      </c>
      <c r="C81" s="20" t="s">
        <v>76</v>
      </c>
      <c r="D81" s="46">
        <v>12647</v>
      </c>
      <c r="E81" s="46">
        <v>251241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4"/>
        <v>263888</v>
      </c>
      <c r="P81" s="47">
        <f t="shared" si="12"/>
        <v>1.2301667956403777</v>
      </c>
      <c r="Q81" s="9"/>
    </row>
    <row r="82" spans="1:120">
      <c r="A82" s="12"/>
      <c r="B82" s="25">
        <v>368</v>
      </c>
      <c r="C82" s="20" t="s">
        <v>77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7375939</v>
      </c>
      <c r="L82" s="46">
        <v>3621536</v>
      </c>
      <c r="M82" s="46">
        <v>0</v>
      </c>
      <c r="N82" s="46">
        <v>0</v>
      </c>
      <c r="O82" s="46">
        <f t="shared" si="14"/>
        <v>10997475</v>
      </c>
      <c r="P82" s="47">
        <f t="shared" si="12"/>
        <v>51.26693362670968</v>
      </c>
      <c r="Q82" s="9"/>
    </row>
    <row r="83" spans="1:120">
      <c r="A83" s="12"/>
      <c r="B83" s="25">
        <v>369.3</v>
      </c>
      <c r="C83" s="20" t="s">
        <v>78</v>
      </c>
      <c r="D83" s="46">
        <v>58736</v>
      </c>
      <c r="E83" s="46">
        <v>179720</v>
      </c>
      <c r="F83" s="46">
        <v>0</v>
      </c>
      <c r="G83" s="46">
        <v>0</v>
      </c>
      <c r="H83" s="46">
        <v>0</v>
      </c>
      <c r="I83" s="46">
        <v>59308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4"/>
        <v>297764</v>
      </c>
      <c r="P83" s="47">
        <f t="shared" si="12"/>
        <v>1.3880865584530613</v>
      </c>
      <c r="Q83" s="9"/>
    </row>
    <row r="84" spans="1:120">
      <c r="A84" s="12"/>
      <c r="B84" s="25">
        <v>369.9</v>
      </c>
      <c r="C84" s="20" t="s">
        <v>79</v>
      </c>
      <c r="D84" s="46">
        <v>3319069</v>
      </c>
      <c r="E84" s="46">
        <v>1853967</v>
      </c>
      <c r="F84" s="46">
        <v>0</v>
      </c>
      <c r="G84" s="46">
        <v>199443</v>
      </c>
      <c r="H84" s="46">
        <v>0</v>
      </c>
      <c r="I84" s="46">
        <v>98601</v>
      </c>
      <c r="J84" s="46">
        <v>11578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4"/>
        <v>5482658</v>
      </c>
      <c r="P84" s="47">
        <f t="shared" si="12"/>
        <v>25.558509001743477</v>
      </c>
      <c r="Q84" s="9"/>
    </row>
    <row r="85" spans="1:120" ht="15.75">
      <c r="A85" s="29" t="s">
        <v>52</v>
      </c>
      <c r="B85" s="30"/>
      <c r="C85" s="31"/>
      <c r="D85" s="32">
        <f t="shared" ref="D85:N85" si="15">SUM(D86:D88)</f>
        <v>62731586</v>
      </c>
      <c r="E85" s="32">
        <f t="shared" si="15"/>
        <v>8997688</v>
      </c>
      <c r="F85" s="32">
        <f t="shared" si="15"/>
        <v>0</v>
      </c>
      <c r="G85" s="32">
        <f t="shared" si="15"/>
        <v>14009917</v>
      </c>
      <c r="H85" s="32">
        <f t="shared" si="15"/>
        <v>0</v>
      </c>
      <c r="I85" s="32">
        <f t="shared" si="15"/>
        <v>72059548</v>
      </c>
      <c r="J85" s="32">
        <f t="shared" si="15"/>
        <v>0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si="15"/>
        <v>0</v>
      </c>
      <c r="O85" s="32">
        <f>SUM(D85:N85)</f>
        <v>157798739</v>
      </c>
      <c r="P85" s="45">
        <f t="shared" si="12"/>
        <v>735.61044500592038</v>
      </c>
      <c r="Q85" s="9"/>
    </row>
    <row r="86" spans="1:120">
      <c r="A86" s="12"/>
      <c r="B86" s="25">
        <v>381</v>
      </c>
      <c r="C86" s="20" t="s">
        <v>80</v>
      </c>
      <c r="D86" s="46">
        <v>8313101</v>
      </c>
      <c r="E86" s="46">
        <v>8997688</v>
      </c>
      <c r="F86" s="46">
        <v>0</v>
      </c>
      <c r="G86" s="46">
        <v>14009917</v>
      </c>
      <c r="H86" s="46">
        <v>0</v>
      </c>
      <c r="I86" s="46">
        <v>14694566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>SUM(D86:N86)</f>
        <v>46015272</v>
      </c>
      <c r="P86" s="47">
        <f t="shared" si="12"/>
        <v>214.5094119731113</v>
      </c>
      <c r="Q86" s="9"/>
    </row>
    <row r="87" spans="1:120">
      <c r="A87" s="12"/>
      <c r="B87" s="25">
        <v>384</v>
      </c>
      <c r="C87" s="20" t="s">
        <v>81</v>
      </c>
      <c r="D87" s="46">
        <v>54418485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>SUM(D87:N87)</f>
        <v>54418485</v>
      </c>
      <c r="P87" s="47">
        <f t="shared" si="12"/>
        <v>253.68267339194645</v>
      </c>
      <c r="Q87" s="9"/>
    </row>
    <row r="88" spans="1:120" ht="15.75" thickBot="1">
      <c r="A88" s="12"/>
      <c r="B88" s="25">
        <v>389.8</v>
      </c>
      <c r="C88" s="20" t="s">
        <v>204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57364982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>SUM(D88:N88)</f>
        <v>57364982</v>
      </c>
      <c r="P88" s="47">
        <f t="shared" si="12"/>
        <v>267.4183596408626</v>
      </c>
      <c r="Q88" s="9"/>
    </row>
    <row r="89" spans="1:120" ht="16.5" thickBot="1">
      <c r="A89" s="14" t="s">
        <v>66</v>
      </c>
      <c r="B89" s="23"/>
      <c r="C89" s="22"/>
      <c r="D89" s="15">
        <f t="shared" ref="D89:N89" si="16">SUM(D5,D13,D30,D52,D67,D73,D85)</f>
        <v>181392689</v>
      </c>
      <c r="E89" s="15">
        <f t="shared" si="16"/>
        <v>117921001</v>
      </c>
      <c r="F89" s="15">
        <f t="shared" si="16"/>
        <v>10502016</v>
      </c>
      <c r="G89" s="15">
        <f t="shared" si="16"/>
        <v>37230988</v>
      </c>
      <c r="H89" s="15">
        <f t="shared" si="16"/>
        <v>0</v>
      </c>
      <c r="I89" s="15">
        <f t="shared" si="16"/>
        <v>192666772</v>
      </c>
      <c r="J89" s="15">
        <f t="shared" si="16"/>
        <v>19950692</v>
      </c>
      <c r="K89" s="15">
        <f t="shared" si="16"/>
        <v>37364949</v>
      </c>
      <c r="L89" s="15">
        <f t="shared" si="16"/>
        <v>7678580</v>
      </c>
      <c r="M89" s="15">
        <f t="shared" si="16"/>
        <v>0</v>
      </c>
      <c r="N89" s="15">
        <f t="shared" si="16"/>
        <v>0</v>
      </c>
      <c r="O89" s="15">
        <f>SUM(D89:N89)</f>
        <v>604707687</v>
      </c>
      <c r="P89" s="38">
        <f t="shared" si="12"/>
        <v>2818.9660674827751</v>
      </c>
      <c r="Q89" s="6"/>
      <c r="R89" s="2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</row>
    <row r="90" spans="1:120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9"/>
    </row>
    <row r="91" spans="1:120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42"/>
      <c r="M91" s="118" t="s">
        <v>203</v>
      </c>
      <c r="N91" s="118"/>
      <c r="O91" s="118"/>
      <c r="P91" s="43">
        <v>214514</v>
      </c>
    </row>
    <row r="92" spans="1:120">
      <c r="A92" s="119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7"/>
    </row>
    <row r="93" spans="1:120" ht="15.75" customHeight="1" thickBot="1">
      <c r="A93" s="120" t="s">
        <v>108</v>
      </c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100"/>
    </row>
  </sheetData>
  <mergeCells count="10">
    <mergeCell ref="M91:O91"/>
    <mergeCell ref="A92:P92"/>
    <mergeCell ref="A93:P9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71119089</v>
      </c>
      <c r="E5" s="27">
        <f t="shared" si="0"/>
        <v>9457834</v>
      </c>
      <c r="F5" s="27">
        <f t="shared" si="0"/>
        <v>10590055</v>
      </c>
      <c r="G5" s="27">
        <f t="shared" si="0"/>
        <v>12101603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1646819</v>
      </c>
      <c r="L5" s="27">
        <f t="shared" si="0"/>
        <v>0</v>
      </c>
      <c r="M5" s="27">
        <f t="shared" si="0"/>
        <v>0</v>
      </c>
      <c r="N5" s="28">
        <f>SUM(D5:M5)</f>
        <v>104915400</v>
      </c>
      <c r="O5" s="33">
        <f t="shared" ref="O5:O36" si="1">(N5/O$91)</f>
        <v>517.04367367456166</v>
      </c>
      <c r="P5" s="6"/>
    </row>
    <row r="6" spans="1:133">
      <c r="A6" s="12"/>
      <c r="B6" s="25">
        <v>311</v>
      </c>
      <c r="C6" s="20" t="s">
        <v>2</v>
      </c>
      <c r="D6" s="46">
        <v>48751095</v>
      </c>
      <c r="E6" s="46">
        <v>3752474</v>
      </c>
      <c r="F6" s="46">
        <v>10590055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63093624</v>
      </c>
      <c r="O6" s="47">
        <f t="shared" si="1"/>
        <v>310.93775688222598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5705360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5705360</v>
      </c>
      <c r="O7" s="47">
        <f t="shared" si="1"/>
        <v>28.117133366845067</v>
      </c>
      <c r="P7" s="9"/>
    </row>
    <row r="8" spans="1:133">
      <c r="A8" s="12"/>
      <c r="B8" s="25">
        <v>312.42</v>
      </c>
      <c r="C8" s="20" t="s">
        <v>168</v>
      </c>
      <c r="D8" s="46">
        <v>0</v>
      </c>
      <c r="E8" s="46">
        <v>0</v>
      </c>
      <c r="F8" s="46">
        <v>0</v>
      </c>
      <c r="G8" s="46">
        <v>3959019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3959019</v>
      </c>
      <c r="O8" s="47">
        <f t="shared" si="1"/>
        <v>19.510822318814867</v>
      </c>
      <c r="P8" s="9"/>
    </row>
    <row r="9" spans="1:133">
      <c r="A9" s="12"/>
      <c r="B9" s="25">
        <v>312.52</v>
      </c>
      <c r="C9" s="20" t="s">
        <v>129</v>
      </c>
      <c r="D9" s="46">
        <v>1646819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1646819</v>
      </c>
      <c r="L9" s="46">
        <v>0</v>
      </c>
      <c r="M9" s="46">
        <v>0</v>
      </c>
      <c r="N9" s="46">
        <f>SUM(D9:M9)</f>
        <v>3293638</v>
      </c>
      <c r="O9" s="47">
        <f t="shared" si="1"/>
        <v>16.231694215283323</v>
      </c>
      <c r="P9" s="9"/>
    </row>
    <row r="10" spans="1:133">
      <c r="A10" s="12"/>
      <c r="B10" s="25">
        <v>312.60000000000002</v>
      </c>
      <c r="C10" s="20" t="s">
        <v>169</v>
      </c>
      <c r="D10" s="46">
        <v>0</v>
      </c>
      <c r="E10" s="46">
        <v>0</v>
      </c>
      <c r="F10" s="46">
        <v>0</v>
      </c>
      <c r="G10" s="46">
        <v>8142584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8142584</v>
      </c>
      <c r="O10" s="47">
        <f t="shared" si="1"/>
        <v>40.128251377430836</v>
      </c>
      <c r="P10" s="9"/>
    </row>
    <row r="11" spans="1:133">
      <c r="A11" s="12"/>
      <c r="B11" s="25">
        <v>314.10000000000002</v>
      </c>
      <c r="C11" s="20" t="s">
        <v>11</v>
      </c>
      <c r="D11" s="46">
        <v>13776865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13776865</v>
      </c>
      <c r="O11" s="47">
        <f t="shared" si="1"/>
        <v>67.895093487881567</v>
      </c>
      <c r="P11" s="9"/>
    </row>
    <row r="12" spans="1:133">
      <c r="A12" s="12"/>
      <c r="B12" s="25">
        <v>315</v>
      </c>
      <c r="C12" s="20" t="s">
        <v>170</v>
      </c>
      <c r="D12" s="46">
        <v>4889792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4889792</v>
      </c>
      <c r="O12" s="47">
        <f t="shared" si="1"/>
        <v>24.097854263382516</v>
      </c>
      <c r="P12" s="9"/>
    </row>
    <row r="13" spans="1:133">
      <c r="A13" s="12"/>
      <c r="B13" s="25">
        <v>316</v>
      </c>
      <c r="C13" s="20" t="s">
        <v>171</v>
      </c>
      <c r="D13" s="46">
        <v>2054518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2054518</v>
      </c>
      <c r="O13" s="47">
        <f t="shared" si="1"/>
        <v>10.125067762697498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SUM(D15:D33)</f>
        <v>12215249</v>
      </c>
      <c r="E14" s="32">
        <f t="shared" si="3"/>
        <v>36129533</v>
      </c>
      <c r="F14" s="32">
        <f t="shared" si="3"/>
        <v>0</v>
      </c>
      <c r="G14" s="32">
        <f t="shared" si="3"/>
        <v>5587043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53931825</v>
      </c>
      <c r="O14" s="45">
        <f t="shared" si="1"/>
        <v>265.78661403353146</v>
      </c>
      <c r="P14" s="10"/>
    </row>
    <row r="15" spans="1:133">
      <c r="A15" s="12"/>
      <c r="B15" s="25">
        <v>322</v>
      </c>
      <c r="C15" s="20" t="s">
        <v>0</v>
      </c>
      <c r="D15" s="46">
        <v>700</v>
      </c>
      <c r="E15" s="46">
        <v>11131398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11132098</v>
      </c>
      <c r="O15" s="47">
        <f t="shared" si="1"/>
        <v>54.861162857171017</v>
      </c>
      <c r="P15" s="9"/>
    </row>
    <row r="16" spans="1:133">
      <c r="A16" s="12"/>
      <c r="B16" s="25">
        <v>323.10000000000002</v>
      </c>
      <c r="C16" s="20" t="s">
        <v>15</v>
      </c>
      <c r="D16" s="46">
        <v>9659765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32" si="4">SUM(D16:M16)</f>
        <v>9659765</v>
      </c>
      <c r="O16" s="47">
        <f t="shared" si="1"/>
        <v>47.605216988477878</v>
      </c>
      <c r="P16" s="9"/>
    </row>
    <row r="17" spans="1:16">
      <c r="A17" s="12"/>
      <c r="B17" s="25">
        <v>323.2</v>
      </c>
      <c r="C17" s="20" t="s">
        <v>161</v>
      </c>
      <c r="D17" s="46">
        <v>8555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8555</v>
      </c>
      <c r="O17" s="47">
        <f t="shared" si="1"/>
        <v>4.2160718333875434E-2</v>
      </c>
      <c r="P17" s="9"/>
    </row>
    <row r="18" spans="1:16">
      <c r="A18" s="12"/>
      <c r="B18" s="25">
        <v>323.3</v>
      </c>
      <c r="C18" s="20" t="s">
        <v>16</v>
      </c>
      <c r="D18" s="46">
        <v>383675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383675</v>
      </c>
      <c r="O18" s="47">
        <f t="shared" si="1"/>
        <v>1.8908256699882708</v>
      </c>
      <c r="P18" s="9"/>
    </row>
    <row r="19" spans="1:16">
      <c r="A19" s="12"/>
      <c r="B19" s="25">
        <v>323.39999999999998</v>
      </c>
      <c r="C19" s="20" t="s">
        <v>17</v>
      </c>
      <c r="D19" s="46">
        <v>242670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242670</v>
      </c>
      <c r="O19" s="47">
        <f t="shared" si="1"/>
        <v>1.1959253673970254</v>
      </c>
      <c r="P19" s="9"/>
    </row>
    <row r="20" spans="1:16">
      <c r="A20" s="12"/>
      <c r="B20" s="25">
        <v>323.7</v>
      </c>
      <c r="C20" s="20" t="s">
        <v>18</v>
      </c>
      <c r="D20" s="46">
        <v>737889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737889</v>
      </c>
      <c r="O20" s="47">
        <f t="shared" si="1"/>
        <v>3.6364617522694345</v>
      </c>
      <c r="P20" s="9"/>
    </row>
    <row r="21" spans="1:16">
      <c r="A21" s="12"/>
      <c r="B21" s="25">
        <v>324.11</v>
      </c>
      <c r="C21" s="20" t="s">
        <v>19</v>
      </c>
      <c r="D21" s="46">
        <v>0</v>
      </c>
      <c r="E21" s="46">
        <v>841752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841752</v>
      </c>
      <c r="O21" s="47">
        <f t="shared" si="1"/>
        <v>4.1483189922824444</v>
      </c>
      <c r="P21" s="9"/>
    </row>
    <row r="22" spans="1:16">
      <c r="A22" s="12"/>
      <c r="B22" s="25">
        <v>324.12</v>
      </c>
      <c r="C22" s="20" t="s">
        <v>20</v>
      </c>
      <c r="D22" s="46">
        <v>0</v>
      </c>
      <c r="E22" s="46">
        <v>27590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27590</v>
      </c>
      <c r="O22" s="47">
        <f t="shared" si="1"/>
        <v>0.13596893265127097</v>
      </c>
      <c r="P22" s="9"/>
    </row>
    <row r="23" spans="1:16">
      <c r="A23" s="12"/>
      <c r="B23" s="25">
        <v>324.31</v>
      </c>
      <c r="C23" s="20" t="s">
        <v>21</v>
      </c>
      <c r="D23" s="46">
        <v>0</v>
      </c>
      <c r="E23" s="46">
        <v>0</v>
      </c>
      <c r="F23" s="46">
        <v>0</v>
      </c>
      <c r="G23" s="46">
        <v>2942377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2942377</v>
      </c>
      <c r="O23" s="47">
        <f t="shared" si="1"/>
        <v>14.500611096326523</v>
      </c>
      <c r="P23" s="9"/>
    </row>
    <row r="24" spans="1:16">
      <c r="A24" s="12"/>
      <c r="B24" s="25">
        <v>324.32</v>
      </c>
      <c r="C24" s="20" t="s">
        <v>22</v>
      </c>
      <c r="D24" s="46">
        <v>0</v>
      </c>
      <c r="E24" s="46">
        <v>0</v>
      </c>
      <c r="F24" s="46">
        <v>0</v>
      </c>
      <c r="G24" s="46">
        <v>337706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337706</v>
      </c>
      <c r="O24" s="47">
        <f t="shared" si="1"/>
        <v>1.664281419714756</v>
      </c>
      <c r="P24" s="9"/>
    </row>
    <row r="25" spans="1:16">
      <c r="A25" s="12"/>
      <c r="B25" s="25">
        <v>324.41000000000003</v>
      </c>
      <c r="C25" s="20" t="s">
        <v>172</v>
      </c>
      <c r="D25" s="46">
        <v>0</v>
      </c>
      <c r="E25" s="46">
        <v>6576240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6576240</v>
      </c>
      <c r="O25" s="47">
        <f t="shared" si="1"/>
        <v>32.409000857506136</v>
      </c>
      <c r="P25" s="9"/>
    </row>
    <row r="26" spans="1:16">
      <c r="A26" s="12"/>
      <c r="B26" s="25">
        <v>324.42</v>
      </c>
      <c r="C26" s="20" t="s">
        <v>173</v>
      </c>
      <c r="D26" s="46">
        <v>0</v>
      </c>
      <c r="E26" s="46">
        <v>98834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98834</v>
      </c>
      <c r="O26" s="47">
        <f t="shared" si="1"/>
        <v>0.48707334141557507</v>
      </c>
      <c r="P26" s="9"/>
    </row>
    <row r="27" spans="1:16">
      <c r="A27" s="12"/>
      <c r="B27" s="25">
        <v>324.61</v>
      </c>
      <c r="C27" s="20" t="s">
        <v>23</v>
      </c>
      <c r="D27" s="46">
        <v>0</v>
      </c>
      <c r="E27" s="46">
        <v>0</v>
      </c>
      <c r="F27" s="46">
        <v>0</v>
      </c>
      <c r="G27" s="46">
        <v>2282062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2282062</v>
      </c>
      <c r="O27" s="47">
        <f t="shared" si="1"/>
        <v>11.246449234651132</v>
      </c>
      <c r="P27" s="9"/>
    </row>
    <row r="28" spans="1:16">
      <c r="A28" s="12"/>
      <c r="B28" s="25">
        <v>324.62</v>
      </c>
      <c r="C28" s="20" t="s">
        <v>24</v>
      </c>
      <c r="D28" s="46">
        <v>0</v>
      </c>
      <c r="E28" s="46">
        <v>0</v>
      </c>
      <c r="F28" s="46">
        <v>0</v>
      </c>
      <c r="G28" s="46">
        <v>24898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24898</v>
      </c>
      <c r="O28" s="47">
        <f t="shared" si="1"/>
        <v>0.12270222853031333</v>
      </c>
      <c r="P28" s="9"/>
    </row>
    <row r="29" spans="1:16">
      <c r="A29" s="12"/>
      <c r="B29" s="25">
        <v>324.91000000000003</v>
      </c>
      <c r="C29" s="20" t="s">
        <v>25</v>
      </c>
      <c r="D29" s="46">
        <v>787942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787942</v>
      </c>
      <c r="O29" s="47">
        <f t="shared" si="1"/>
        <v>3.8831327557487407</v>
      </c>
      <c r="P29" s="9"/>
    </row>
    <row r="30" spans="1:16">
      <c r="A30" s="12"/>
      <c r="B30" s="25">
        <v>324.92</v>
      </c>
      <c r="C30" s="20" t="s">
        <v>26</v>
      </c>
      <c r="D30" s="46">
        <v>393823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393823</v>
      </c>
      <c r="O30" s="47">
        <f t="shared" si="1"/>
        <v>1.9408370048394887</v>
      </c>
      <c r="P30" s="9"/>
    </row>
    <row r="31" spans="1:16">
      <c r="A31" s="12"/>
      <c r="B31" s="25">
        <v>325.10000000000002</v>
      </c>
      <c r="C31" s="20" t="s">
        <v>27</v>
      </c>
      <c r="D31" s="46">
        <v>0</v>
      </c>
      <c r="E31" s="46">
        <v>12065335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12065335</v>
      </c>
      <c r="O31" s="47">
        <f t="shared" si="1"/>
        <v>59.460337877130215</v>
      </c>
      <c r="P31" s="9"/>
    </row>
    <row r="32" spans="1:16">
      <c r="A32" s="12"/>
      <c r="B32" s="25">
        <v>325.2</v>
      </c>
      <c r="C32" s="20" t="s">
        <v>28</v>
      </c>
      <c r="D32" s="46">
        <v>0</v>
      </c>
      <c r="E32" s="46">
        <v>5210134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5210134</v>
      </c>
      <c r="O32" s="47">
        <f t="shared" si="1"/>
        <v>25.676562484599387</v>
      </c>
      <c r="P32" s="9"/>
    </row>
    <row r="33" spans="1:16">
      <c r="A33" s="12"/>
      <c r="B33" s="25">
        <v>329</v>
      </c>
      <c r="C33" s="20" t="s">
        <v>131</v>
      </c>
      <c r="D33" s="46">
        <v>230</v>
      </c>
      <c r="E33" s="46">
        <v>178250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178480</v>
      </c>
      <c r="O33" s="47">
        <f t="shared" si="1"/>
        <v>0.87958445449796463</v>
      </c>
      <c r="P33" s="9"/>
    </row>
    <row r="34" spans="1:16" ht="15.75">
      <c r="A34" s="29" t="s">
        <v>30</v>
      </c>
      <c r="B34" s="30"/>
      <c r="C34" s="31"/>
      <c r="D34" s="32">
        <f t="shared" ref="D34:M34" si="5">SUM(D35:D52)</f>
        <v>16902647</v>
      </c>
      <c r="E34" s="32">
        <f t="shared" si="5"/>
        <v>7391175</v>
      </c>
      <c r="F34" s="32">
        <f t="shared" si="5"/>
        <v>0</v>
      </c>
      <c r="G34" s="32">
        <f t="shared" si="5"/>
        <v>4891919</v>
      </c>
      <c r="H34" s="32">
        <f t="shared" si="5"/>
        <v>0</v>
      </c>
      <c r="I34" s="32">
        <f t="shared" si="5"/>
        <v>2134664</v>
      </c>
      <c r="J34" s="32">
        <f t="shared" si="5"/>
        <v>0</v>
      </c>
      <c r="K34" s="32">
        <f t="shared" si="5"/>
        <v>0</v>
      </c>
      <c r="L34" s="32">
        <f t="shared" si="5"/>
        <v>0</v>
      </c>
      <c r="M34" s="32">
        <f t="shared" si="5"/>
        <v>0</v>
      </c>
      <c r="N34" s="44">
        <f>SUM(D34:M34)</f>
        <v>31320405</v>
      </c>
      <c r="O34" s="45">
        <f t="shared" si="1"/>
        <v>154.35310032821786</v>
      </c>
      <c r="P34" s="10"/>
    </row>
    <row r="35" spans="1:16">
      <c r="A35" s="12"/>
      <c r="B35" s="25">
        <v>331.1</v>
      </c>
      <c r="C35" s="20" t="s">
        <v>174</v>
      </c>
      <c r="D35" s="46">
        <v>2115780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2115780</v>
      </c>
      <c r="O35" s="47">
        <f t="shared" si="1"/>
        <v>10.426978917176735</v>
      </c>
      <c r="P35" s="9"/>
    </row>
    <row r="36" spans="1:16">
      <c r="A36" s="12"/>
      <c r="B36" s="25">
        <v>331.2</v>
      </c>
      <c r="C36" s="20" t="s">
        <v>29</v>
      </c>
      <c r="D36" s="46">
        <v>826257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826257</v>
      </c>
      <c r="O36" s="47">
        <f t="shared" si="1"/>
        <v>4.0719565924480321</v>
      </c>
      <c r="P36" s="9"/>
    </row>
    <row r="37" spans="1:16">
      <c r="A37" s="12"/>
      <c r="B37" s="25">
        <v>331.31</v>
      </c>
      <c r="C37" s="20" t="s">
        <v>175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1712127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6">SUM(D37:M37)</f>
        <v>1712127</v>
      </c>
      <c r="O37" s="47">
        <f t="shared" ref="O37:O68" si="7">(N37/O$91)</f>
        <v>8.4376977438717873</v>
      </c>
      <c r="P37" s="9"/>
    </row>
    <row r="38" spans="1:16">
      <c r="A38" s="12"/>
      <c r="B38" s="25">
        <v>331.49</v>
      </c>
      <c r="C38" s="20" t="s">
        <v>110</v>
      </c>
      <c r="D38" s="46">
        <v>0</v>
      </c>
      <c r="E38" s="46">
        <v>364750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364750</v>
      </c>
      <c r="O38" s="47">
        <f t="shared" si="7"/>
        <v>1.7975595572508551</v>
      </c>
      <c r="P38" s="9"/>
    </row>
    <row r="39" spans="1:16">
      <c r="A39" s="12"/>
      <c r="B39" s="25">
        <v>331.5</v>
      </c>
      <c r="C39" s="20" t="s">
        <v>31</v>
      </c>
      <c r="D39" s="46">
        <v>0</v>
      </c>
      <c r="E39" s="46">
        <v>633875</v>
      </c>
      <c r="F39" s="46">
        <v>0</v>
      </c>
      <c r="G39" s="46">
        <v>0</v>
      </c>
      <c r="H39" s="46">
        <v>0</v>
      </c>
      <c r="I39" s="46">
        <v>389986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1023861</v>
      </c>
      <c r="O39" s="47">
        <f t="shared" si="7"/>
        <v>5.0457878707235579</v>
      </c>
      <c r="P39" s="9"/>
    </row>
    <row r="40" spans="1:16">
      <c r="A40" s="12"/>
      <c r="B40" s="25">
        <v>331.69</v>
      </c>
      <c r="C40" s="20" t="s">
        <v>176</v>
      </c>
      <c r="D40" s="46">
        <v>0</v>
      </c>
      <c r="E40" s="46">
        <v>1382446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1382446</v>
      </c>
      <c r="O40" s="47">
        <f t="shared" si="7"/>
        <v>6.8129650985146419</v>
      </c>
      <c r="P40" s="9"/>
    </row>
    <row r="41" spans="1:16">
      <c r="A41" s="12"/>
      <c r="B41" s="25">
        <v>334.1</v>
      </c>
      <c r="C41" s="20" t="s">
        <v>177</v>
      </c>
      <c r="D41" s="46">
        <v>114121</v>
      </c>
      <c r="E41" s="46">
        <v>2103</v>
      </c>
      <c r="F41" s="46">
        <v>0</v>
      </c>
      <c r="G41" s="46">
        <v>0</v>
      </c>
      <c r="H41" s="46">
        <v>0</v>
      </c>
      <c r="I41" s="46">
        <v>22291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138515</v>
      </c>
      <c r="O41" s="47">
        <f t="shared" si="7"/>
        <v>0.68262909409897787</v>
      </c>
      <c r="P41" s="9"/>
    </row>
    <row r="42" spans="1:16">
      <c r="A42" s="12"/>
      <c r="B42" s="25">
        <v>334.31</v>
      </c>
      <c r="C42" s="20" t="s">
        <v>178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10260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10260</v>
      </c>
      <c r="O42" s="47">
        <f t="shared" si="7"/>
        <v>5.0563292823560722E-2</v>
      </c>
      <c r="P42" s="9"/>
    </row>
    <row r="43" spans="1:16">
      <c r="A43" s="12"/>
      <c r="B43" s="25">
        <v>334.39</v>
      </c>
      <c r="C43" s="20" t="s">
        <v>34</v>
      </c>
      <c r="D43" s="46">
        <v>15993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1" si="8">SUM(D43:M43)</f>
        <v>15993</v>
      </c>
      <c r="O43" s="47">
        <f t="shared" si="7"/>
        <v>7.8816641532866147E-2</v>
      </c>
      <c r="P43" s="9"/>
    </row>
    <row r="44" spans="1:16">
      <c r="A44" s="12"/>
      <c r="B44" s="25">
        <v>334.49</v>
      </c>
      <c r="C44" s="20" t="s">
        <v>35</v>
      </c>
      <c r="D44" s="46">
        <v>0</v>
      </c>
      <c r="E44" s="46">
        <v>6256</v>
      </c>
      <c r="F44" s="46">
        <v>0</v>
      </c>
      <c r="G44" s="46">
        <v>2318311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2324567</v>
      </c>
      <c r="O44" s="47">
        <f t="shared" si="7"/>
        <v>11.455922213351469</v>
      </c>
      <c r="P44" s="9"/>
    </row>
    <row r="45" spans="1:16">
      <c r="A45" s="12"/>
      <c r="B45" s="25">
        <v>334.5</v>
      </c>
      <c r="C45" s="20" t="s">
        <v>36</v>
      </c>
      <c r="D45" s="46">
        <v>0</v>
      </c>
      <c r="E45" s="46">
        <v>0</v>
      </c>
      <c r="F45" s="46">
        <v>0</v>
      </c>
      <c r="G45" s="46">
        <v>64442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64442</v>
      </c>
      <c r="O45" s="47">
        <f t="shared" si="7"/>
        <v>0.31758281833683233</v>
      </c>
      <c r="P45" s="9"/>
    </row>
    <row r="46" spans="1:16">
      <c r="A46" s="12"/>
      <c r="B46" s="25">
        <v>335.12</v>
      </c>
      <c r="C46" s="20" t="s">
        <v>132</v>
      </c>
      <c r="D46" s="46">
        <v>4127853</v>
      </c>
      <c r="E46" s="46">
        <v>1282886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5410739</v>
      </c>
      <c r="O46" s="47">
        <f t="shared" si="7"/>
        <v>26.665183279615995</v>
      </c>
      <c r="P46" s="9"/>
    </row>
    <row r="47" spans="1:16">
      <c r="A47" s="12"/>
      <c r="B47" s="25">
        <v>335.14</v>
      </c>
      <c r="C47" s="20" t="s">
        <v>133</v>
      </c>
      <c r="D47" s="46">
        <v>50303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50303</v>
      </c>
      <c r="O47" s="47">
        <f t="shared" si="7"/>
        <v>0.2479030525247149</v>
      </c>
      <c r="P47" s="9"/>
    </row>
    <row r="48" spans="1:16">
      <c r="A48" s="12"/>
      <c r="B48" s="25">
        <v>335.15</v>
      </c>
      <c r="C48" s="20" t="s">
        <v>134</v>
      </c>
      <c r="D48" s="46">
        <v>72104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72104</v>
      </c>
      <c r="O48" s="47">
        <f t="shared" si="7"/>
        <v>0.35534265748050897</v>
      </c>
      <c r="P48" s="9"/>
    </row>
    <row r="49" spans="1:16">
      <c r="A49" s="12"/>
      <c r="B49" s="25">
        <v>335.18</v>
      </c>
      <c r="C49" s="20" t="s">
        <v>135</v>
      </c>
      <c r="D49" s="46">
        <v>8679297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8679297</v>
      </c>
      <c r="O49" s="47">
        <f t="shared" si="7"/>
        <v>42.773278334663949</v>
      </c>
      <c r="P49" s="9"/>
    </row>
    <row r="50" spans="1:16">
      <c r="A50" s="12"/>
      <c r="B50" s="25">
        <v>335.49</v>
      </c>
      <c r="C50" s="20" t="s">
        <v>117</v>
      </c>
      <c r="D50" s="46">
        <v>0</v>
      </c>
      <c r="E50" s="46">
        <v>113772</v>
      </c>
      <c r="F50" s="46">
        <v>0</v>
      </c>
      <c r="G50" s="46">
        <v>274369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388141</v>
      </c>
      <c r="O50" s="47">
        <f t="shared" si="7"/>
        <v>1.9128349941354466</v>
      </c>
      <c r="P50" s="9"/>
    </row>
    <row r="51" spans="1:16">
      <c r="A51" s="12"/>
      <c r="B51" s="25">
        <v>335.62</v>
      </c>
      <c r="C51" s="20" t="s">
        <v>180</v>
      </c>
      <c r="D51" s="46">
        <v>0</v>
      </c>
      <c r="E51" s="46">
        <v>1175602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1175602</v>
      </c>
      <c r="O51" s="47">
        <f t="shared" si="7"/>
        <v>5.7935972875208215</v>
      </c>
      <c r="P51" s="9"/>
    </row>
    <row r="52" spans="1:16">
      <c r="A52" s="12"/>
      <c r="B52" s="25">
        <v>338</v>
      </c>
      <c r="C52" s="20" t="s">
        <v>45</v>
      </c>
      <c r="D52" s="46">
        <v>900939</v>
      </c>
      <c r="E52" s="46">
        <v>2429485</v>
      </c>
      <c r="F52" s="46">
        <v>0</v>
      </c>
      <c r="G52" s="46">
        <v>2234797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5565221</v>
      </c>
      <c r="O52" s="47">
        <f t="shared" si="7"/>
        <v>27.426500882147117</v>
      </c>
      <c r="P52" s="9"/>
    </row>
    <row r="53" spans="1:16" ht="15.75">
      <c r="A53" s="29" t="s">
        <v>50</v>
      </c>
      <c r="B53" s="30"/>
      <c r="C53" s="31"/>
      <c r="D53" s="32">
        <f t="shared" ref="D53:M53" si="9">SUM(D54:D67)</f>
        <v>3859995</v>
      </c>
      <c r="E53" s="32">
        <f t="shared" si="9"/>
        <v>20726799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108706679</v>
      </c>
      <c r="J53" s="32">
        <f t="shared" si="9"/>
        <v>20900838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154194311</v>
      </c>
      <c r="O53" s="45">
        <f t="shared" si="7"/>
        <v>759.89981469982354</v>
      </c>
      <c r="P53" s="10"/>
    </row>
    <row r="54" spans="1:16">
      <c r="A54" s="12"/>
      <c r="B54" s="25">
        <v>341.2</v>
      </c>
      <c r="C54" s="20" t="s">
        <v>137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20900838</v>
      </c>
      <c r="K54" s="46">
        <v>0</v>
      </c>
      <c r="L54" s="46">
        <v>0</v>
      </c>
      <c r="M54" s="46">
        <v>0</v>
      </c>
      <c r="N54" s="46">
        <f t="shared" ref="N54:N67" si="10">SUM(D54:M54)</f>
        <v>20900838</v>
      </c>
      <c r="O54" s="47">
        <f t="shared" si="7"/>
        <v>103.00343002454241</v>
      </c>
      <c r="P54" s="9"/>
    </row>
    <row r="55" spans="1:16">
      <c r="A55" s="12"/>
      <c r="B55" s="25">
        <v>341.9</v>
      </c>
      <c r="C55" s="20" t="s">
        <v>139</v>
      </c>
      <c r="D55" s="46">
        <v>1247070</v>
      </c>
      <c r="E55" s="46">
        <v>1030</v>
      </c>
      <c r="F55" s="46">
        <v>0</v>
      </c>
      <c r="G55" s="46">
        <v>0</v>
      </c>
      <c r="H55" s="46">
        <v>0</v>
      </c>
      <c r="I55" s="46">
        <v>268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1248368</v>
      </c>
      <c r="O55" s="47">
        <f t="shared" si="7"/>
        <v>6.1522024108735724</v>
      </c>
      <c r="P55" s="9"/>
    </row>
    <row r="56" spans="1:16">
      <c r="A56" s="12"/>
      <c r="B56" s="25">
        <v>342.1</v>
      </c>
      <c r="C56" s="20" t="s">
        <v>56</v>
      </c>
      <c r="D56" s="46">
        <v>728445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728445</v>
      </c>
      <c r="O56" s="47">
        <f t="shared" si="7"/>
        <v>3.5899198675300865</v>
      </c>
      <c r="P56" s="9"/>
    </row>
    <row r="57" spans="1:16">
      <c r="A57" s="12"/>
      <c r="B57" s="25">
        <v>343.4</v>
      </c>
      <c r="C57" s="20" t="s">
        <v>120</v>
      </c>
      <c r="D57" s="46">
        <v>200351</v>
      </c>
      <c r="E57" s="46">
        <v>19623565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19823916</v>
      </c>
      <c r="O57" s="47">
        <f t="shared" si="7"/>
        <v>97.696147136225193</v>
      </c>
      <c r="P57" s="9"/>
    </row>
    <row r="58" spans="1:16">
      <c r="A58" s="12"/>
      <c r="B58" s="25">
        <v>343.6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82959535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82959535</v>
      </c>
      <c r="O58" s="47">
        <f t="shared" si="7"/>
        <v>408.84086361709888</v>
      </c>
      <c r="P58" s="9"/>
    </row>
    <row r="59" spans="1:16">
      <c r="A59" s="12"/>
      <c r="B59" s="25">
        <v>343.7</v>
      </c>
      <c r="C59" s="20" t="s">
        <v>60</v>
      </c>
      <c r="D59" s="46">
        <v>0</v>
      </c>
      <c r="E59" s="46">
        <v>263092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263092</v>
      </c>
      <c r="O59" s="47">
        <f t="shared" si="7"/>
        <v>1.2965689898183468</v>
      </c>
      <c r="P59" s="9"/>
    </row>
    <row r="60" spans="1:16">
      <c r="A60" s="12"/>
      <c r="B60" s="25">
        <v>343.9</v>
      </c>
      <c r="C60" s="20" t="s">
        <v>61</v>
      </c>
      <c r="D60" s="46">
        <v>0</v>
      </c>
      <c r="E60" s="46">
        <v>180447</v>
      </c>
      <c r="F60" s="46">
        <v>0</v>
      </c>
      <c r="G60" s="46">
        <v>0</v>
      </c>
      <c r="H60" s="46">
        <v>0</v>
      </c>
      <c r="I60" s="46">
        <v>24283938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24464385</v>
      </c>
      <c r="O60" s="47">
        <f t="shared" si="7"/>
        <v>120.56528874301428</v>
      </c>
      <c r="P60" s="9"/>
    </row>
    <row r="61" spans="1:16">
      <c r="A61" s="12"/>
      <c r="B61" s="25">
        <v>344.9</v>
      </c>
      <c r="C61" s="20" t="s">
        <v>181</v>
      </c>
      <c r="D61" s="46">
        <v>0</v>
      </c>
      <c r="E61" s="46">
        <v>658665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658665</v>
      </c>
      <c r="O61" s="47">
        <f t="shared" si="7"/>
        <v>3.2460303379756943</v>
      </c>
      <c r="P61" s="9"/>
    </row>
    <row r="62" spans="1:16">
      <c r="A62" s="12"/>
      <c r="B62" s="25">
        <v>345.1</v>
      </c>
      <c r="C62" s="20" t="s">
        <v>121</v>
      </c>
      <c r="D62" s="46">
        <v>28650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28650</v>
      </c>
      <c r="O62" s="47">
        <f t="shared" si="7"/>
        <v>0.14119282060380259</v>
      </c>
      <c r="P62" s="9"/>
    </row>
    <row r="63" spans="1:16">
      <c r="A63" s="12"/>
      <c r="B63" s="25">
        <v>346.4</v>
      </c>
      <c r="C63" s="20" t="s">
        <v>64</v>
      </c>
      <c r="D63" s="46">
        <v>39214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39214</v>
      </c>
      <c r="O63" s="47">
        <f t="shared" si="7"/>
        <v>0.19325428506657993</v>
      </c>
      <c r="P63" s="9"/>
    </row>
    <row r="64" spans="1:16">
      <c r="A64" s="12"/>
      <c r="B64" s="25">
        <v>347.2</v>
      </c>
      <c r="C64" s="20" t="s">
        <v>65</v>
      </c>
      <c r="D64" s="46">
        <v>756084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756084</v>
      </c>
      <c r="O64" s="47">
        <f t="shared" si="7"/>
        <v>3.7261302817942576</v>
      </c>
      <c r="P64" s="9"/>
    </row>
    <row r="65" spans="1:16">
      <c r="A65" s="12"/>
      <c r="B65" s="25">
        <v>347.3</v>
      </c>
      <c r="C65" s="20" t="s">
        <v>182</v>
      </c>
      <c r="D65" s="46">
        <v>635572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635572</v>
      </c>
      <c r="O65" s="47">
        <f t="shared" si="7"/>
        <v>3.1322235035532295</v>
      </c>
      <c r="P65" s="9"/>
    </row>
    <row r="66" spans="1:16">
      <c r="A66" s="12"/>
      <c r="B66" s="25">
        <v>347.4</v>
      </c>
      <c r="C66" s="20" t="s">
        <v>100</v>
      </c>
      <c r="D66" s="46">
        <v>26224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26224</v>
      </c>
      <c r="O66" s="47">
        <f t="shared" si="7"/>
        <v>0.12923701666715948</v>
      </c>
      <c r="P66" s="9"/>
    </row>
    <row r="67" spans="1:16">
      <c r="A67" s="12"/>
      <c r="B67" s="25">
        <v>347.9</v>
      </c>
      <c r="C67" s="20" t="s">
        <v>102</v>
      </c>
      <c r="D67" s="46">
        <v>198385</v>
      </c>
      <c r="E67" s="46">
        <v>0</v>
      </c>
      <c r="F67" s="46">
        <v>0</v>
      </c>
      <c r="G67" s="46">
        <v>0</v>
      </c>
      <c r="H67" s="46">
        <v>0</v>
      </c>
      <c r="I67" s="46">
        <v>1462938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1661323</v>
      </c>
      <c r="O67" s="47">
        <f t="shared" si="7"/>
        <v>8.1873256650600741</v>
      </c>
      <c r="P67" s="9"/>
    </row>
    <row r="68" spans="1:16" ht="15.75">
      <c r="A68" s="29" t="s">
        <v>51</v>
      </c>
      <c r="B68" s="30"/>
      <c r="C68" s="31"/>
      <c r="D68" s="32">
        <f t="shared" ref="D68:M68" si="11">SUM(D69:D73)</f>
        <v>1123941</v>
      </c>
      <c r="E68" s="32">
        <f t="shared" si="11"/>
        <v>610946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5" si="12">SUM(D68:M68)</f>
        <v>1734887</v>
      </c>
      <c r="O68" s="45">
        <f t="shared" si="7"/>
        <v>8.5498634889657694</v>
      </c>
      <c r="P68" s="10"/>
    </row>
    <row r="69" spans="1:16">
      <c r="A69" s="13"/>
      <c r="B69" s="39">
        <v>351.1</v>
      </c>
      <c r="C69" s="21" t="s">
        <v>68</v>
      </c>
      <c r="D69" s="46">
        <v>248149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248149</v>
      </c>
      <c r="O69" s="47">
        <f t="shared" ref="O69:O89" si="13">(N69/O$91)</f>
        <v>1.2229269542761958</v>
      </c>
      <c r="P69" s="9"/>
    </row>
    <row r="70" spans="1:16">
      <c r="A70" s="13"/>
      <c r="B70" s="39">
        <v>351.2</v>
      </c>
      <c r="C70" s="21" t="s">
        <v>104</v>
      </c>
      <c r="D70" s="46">
        <v>3324</v>
      </c>
      <c r="E70" s="46">
        <v>107368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110692</v>
      </c>
      <c r="O70" s="47">
        <f t="shared" si="13"/>
        <v>0.54551189173738623</v>
      </c>
      <c r="P70" s="9"/>
    </row>
    <row r="71" spans="1:16">
      <c r="A71" s="13"/>
      <c r="B71" s="39">
        <v>351.3</v>
      </c>
      <c r="C71" s="21" t="s">
        <v>122</v>
      </c>
      <c r="D71" s="46">
        <v>75417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75417</v>
      </c>
      <c r="O71" s="47">
        <f t="shared" si="13"/>
        <v>0.37166977143026109</v>
      </c>
      <c r="P71" s="9"/>
    </row>
    <row r="72" spans="1:16">
      <c r="A72" s="13"/>
      <c r="B72" s="39">
        <v>354</v>
      </c>
      <c r="C72" s="21" t="s">
        <v>69</v>
      </c>
      <c r="D72" s="46">
        <v>791464</v>
      </c>
      <c r="E72" s="46">
        <v>503578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1295042</v>
      </c>
      <c r="O72" s="47">
        <f t="shared" si="13"/>
        <v>6.3822210394551382</v>
      </c>
      <c r="P72" s="9"/>
    </row>
    <row r="73" spans="1:16">
      <c r="A73" s="13"/>
      <c r="B73" s="39">
        <v>359</v>
      </c>
      <c r="C73" s="21" t="s">
        <v>105</v>
      </c>
      <c r="D73" s="46">
        <v>5587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5587</v>
      </c>
      <c r="O73" s="47">
        <f t="shared" si="13"/>
        <v>2.7533832066786914E-2</v>
      </c>
      <c r="P73" s="9"/>
    </row>
    <row r="74" spans="1:16" ht="15.75">
      <c r="A74" s="29" t="s">
        <v>3</v>
      </c>
      <c r="B74" s="30"/>
      <c r="C74" s="31"/>
      <c r="D74" s="32">
        <f t="shared" ref="D74:M74" si="14">SUM(D75:D85)</f>
        <v>3861692</v>
      </c>
      <c r="E74" s="32">
        <f t="shared" si="14"/>
        <v>9342755</v>
      </c>
      <c r="F74" s="32">
        <f t="shared" si="14"/>
        <v>187840</v>
      </c>
      <c r="G74" s="32">
        <f t="shared" si="14"/>
        <v>677649</v>
      </c>
      <c r="H74" s="32">
        <f t="shared" si="14"/>
        <v>0</v>
      </c>
      <c r="I74" s="32">
        <f t="shared" si="14"/>
        <v>2498149</v>
      </c>
      <c r="J74" s="32">
        <f t="shared" si="14"/>
        <v>202468</v>
      </c>
      <c r="K74" s="32">
        <f t="shared" si="14"/>
        <v>17459100</v>
      </c>
      <c r="L74" s="32">
        <f t="shared" si="14"/>
        <v>4935144</v>
      </c>
      <c r="M74" s="32">
        <f t="shared" si="14"/>
        <v>0</v>
      </c>
      <c r="N74" s="32">
        <f t="shared" si="12"/>
        <v>39164797</v>
      </c>
      <c r="O74" s="45">
        <f t="shared" si="13"/>
        <v>193.011803029855</v>
      </c>
      <c r="P74" s="10"/>
    </row>
    <row r="75" spans="1:16">
      <c r="A75" s="12"/>
      <c r="B75" s="25">
        <v>361.1</v>
      </c>
      <c r="C75" s="20" t="s">
        <v>70</v>
      </c>
      <c r="D75" s="46">
        <v>919914</v>
      </c>
      <c r="E75" s="46">
        <v>1877393</v>
      </c>
      <c r="F75" s="46">
        <v>187840</v>
      </c>
      <c r="G75" s="46">
        <v>480695</v>
      </c>
      <c r="H75" s="46">
        <v>0</v>
      </c>
      <c r="I75" s="46">
        <v>2244334</v>
      </c>
      <c r="J75" s="46">
        <v>202418</v>
      </c>
      <c r="K75" s="46">
        <v>652265</v>
      </c>
      <c r="L75" s="46">
        <v>2334675</v>
      </c>
      <c r="M75" s="46">
        <v>0</v>
      </c>
      <c r="N75" s="46">
        <f t="shared" si="12"/>
        <v>8899534</v>
      </c>
      <c r="O75" s="47">
        <f t="shared" si="13"/>
        <v>43.858649477118384</v>
      </c>
      <c r="P75" s="9"/>
    </row>
    <row r="76" spans="1:16">
      <c r="A76" s="12"/>
      <c r="B76" s="25">
        <v>361.2</v>
      </c>
      <c r="C76" s="20" t="s">
        <v>183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1582436</v>
      </c>
      <c r="L76" s="46">
        <v>0</v>
      </c>
      <c r="M76" s="46">
        <v>0</v>
      </c>
      <c r="N76" s="46">
        <f t="shared" ref="N76:N85" si="15">SUM(D76:M76)</f>
        <v>1582436</v>
      </c>
      <c r="O76" s="47">
        <f t="shared" si="13"/>
        <v>7.7985550528795446</v>
      </c>
      <c r="P76" s="9"/>
    </row>
    <row r="77" spans="1:16">
      <c r="A77" s="12"/>
      <c r="B77" s="25">
        <v>361.3</v>
      </c>
      <c r="C77" s="20" t="s">
        <v>71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8037962</v>
      </c>
      <c r="L77" s="46">
        <v>0</v>
      </c>
      <c r="M77" s="46">
        <v>0</v>
      </c>
      <c r="N77" s="46">
        <f t="shared" si="15"/>
        <v>8037962</v>
      </c>
      <c r="O77" s="47">
        <f t="shared" si="13"/>
        <v>39.612653636515965</v>
      </c>
      <c r="P77" s="9"/>
    </row>
    <row r="78" spans="1:16">
      <c r="A78" s="12"/>
      <c r="B78" s="25">
        <v>362</v>
      </c>
      <c r="C78" s="20" t="s">
        <v>72</v>
      </c>
      <c r="D78" s="46">
        <v>355359</v>
      </c>
      <c r="E78" s="46">
        <v>207038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562397</v>
      </c>
      <c r="O78" s="47">
        <f t="shared" si="13"/>
        <v>2.771602747962191</v>
      </c>
      <c r="P78" s="9"/>
    </row>
    <row r="79" spans="1:16">
      <c r="A79" s="12"/>
      <c r="B79" s="25">
        <v>364</v>
      </c>
      <c r="C79" s="20" t="s">
        <v>140</v>
      </c>
      <c r="D79" s="46">
        <v>0</v>
      </c>
      <c r="E79" s="46">
        <v>1700000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1700000</v>
      </c>
      <c r="O79" s="47">
        <f t="shared" si="13"/>
        <v>8.377933508777117</v>
      </c>
      <c r="P79" s="9"/>
    </row>
    <row r="80" spans="1:16">
      <c r="A80" s="12"/>
      <c r="B80" s="25">
        <v>365</v>
      </c>
      <c r="C80" s="20" t="s">
        <v>141</v>
      </c>
      <c r="D80" s="46">
        <v>49647</v>
      </c>
      <c r="E80" s="46">
        <v>4212327</v>
      </c>
      <c r="F80" s="46">
        <v>0</v>
      </c>
      <c r="G80" s="46">
        <v>0</v>
      </c>
      <c r="H80" s="46">
        <v>0</v>
      </c>
      <c r="I80" s="46">
        <v>101932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4363906</v>
      </c>
      <c r="O80" s="47">
        <f t="shared" si="13"/>
        <v>21.506184886207951</v>
      </c>
      <c r="P80" s="9"/>
    </row>
    <row r="81" spans="1:119">
      <c r="A81" s="12"/>
      <c r="B81" s="25">
        <v>366</v>
      </c>
      <c r="C81" s="20" t="s">
        <v>75</v>
      </c>
      <c r="D81" s="46">
        <v>270170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270170</v>
      </c>
      <c r="O81" s="47">
        <f t="shared" si="13"/>
        <v>1.3314507623919494</v>
      </c>
      <c r="P81" s="9"/>
    </row>
    <row r="82" spans="1:119">
      <c r="A82" s="12"/>
      <c r="B82" s="25">
        <v>367</v>
      </c>
      <c r="C82" s="20" t="s">
        <v>76</v>
      </c>
      <c r="D82" s="46">
        <v>10435</v>
      </c>
      <c r="E82" s="46">
        <v>228796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239231</v>
      </c>
      <c r="O82" s="47">
        <f t="shared" si="13"/>
        <v>1.1789773007283875</v>
      </c>
      <c r="P82" s="9"/>
    </row>
    <row r="83" spans="1:119">
      <c r="A83" s="12"/>
      <c r="B83" s="25">
        <v>368</v>
      </c>
      <c r="C83" s="20" t="s">
        <v>77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7186437</v>
      </c>
      <c r="L83" s="46">
        <v>2600469</v>
      </c>
      <c r="M83" s="46">
        <v>0</v>
      </c>
      <c r="N83" s="46">
        <f t="shared" si="15"/>
        <v>9786906</v>
      </c>
      <c r="O83" s="47">
        <f t="shared" si="13"/>
        <v>48.231792779206955</v>
      </c>
      <c r="P83" s="9"/>
    </row>
    <row r="84" spans="1:119">
      <c r="A84" s="12"/>
      <c r="B84" s="25">
        <v>369.3</v>
      </c>
      <c r="C84" s="20" t="s">
        <v>78</v>
      </c>
      <c r="D84" s="46">
        <v>554628</v>
      </c>
      <c r="E84" s="46">
        <v>140515</v>
      </c>
      <c r="F84" s="46">
        <v>0</v>
      </c>
      <c r="G84" s="46">
        <v>0</v>
      </c>
      <c r="H84" s="46">
        <v>0</v>
      </c>
      <c r="I84" s="46">
        <v>63026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5"/>
        <v>758169</v>
      </c>
      <c r="O84" s="47">
        <f t="shared" si="13"/>
        <v>3.7364055708329635</v>
      </c>
      <c r="P84" s="9"/>
    </row>
    <row r="85" spans="1:119">
      <c r="A85" s="12"/>
      <c r="B85" s="25">
        <v>369.9</v>
      </c>
      <c r="C85" s="20" t="s">
        <v>79</v>
      </c>
      <c r="D85" s="46">
        <v>1701539</v>
      </c>
      <c r="E85" s="46">
        <v>976686</v>
      </c>
      <c r="F85" s="46">
        <v>0</v>
      </c>
      <c r="G85" s="46">
        <v>196954</v>
      </c>
      <c r="H85" s="46">
        <v>0</v>
      </c>
      <c r="I85" s="46">
        <v>88857</v>
      </c>
      <c r="J85" s="46">
        <v>50</v>
      </c>
      <c r="K85" s="46">
        <v>0</v>
      </c>
      <c r="L85" s="46">
        <v>0</v>
      </c>
      <c r="M85" s="46">
        <v>0</v>
      </c>
      <c r="N85" s="46">
        <f t="shared" si="15"/>
        <v>2964086</v>
      </c>
      <c r="O85" s="47">
        <f t="shared" si="13"/>
        <v>14.607597307233606</v>
      </c>
      <c r="P85" s="9"/>
    </row>
    <row r="86" spans="1:119" ht="15.75">
      <c r="A86" s="29" t="s">
        <v>52</v>
      </c>
      <c r="B86" s="30"/>
      <c r="C86" s="31"/>
      <c r="D86" s="32">
        <f t="shared" ref="D86:M86" si="16">SUM(D87:D88)</f>
        <v>7874487</v>
      </c>
      <c r="E86" s="32">
        <f t="shared" si="16"/>
        <v>7863365</v>
      </c>
      <c r="F86" s="32">
        <f t="shared" si="16"/>
        <v>0</v>
      </c>
      <c r="G86" s="32">
        <f t="shared" si="16"/>
        <v>3366005</v>
      </c>
      <c r="H86" s="32">
        <f t="shared" si="16"/>
        <v>0</v>
      </c>
      <c r="I86" s="32">
        <f t="shared" si="16"/>
        <v>43714307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>SUM(D86:M86)</f>
        <v>62818164</v>
      </c>
      <c r="O86" s="45">
        <f t="shared" si="13"/>
        <v>309.58023596203316</v>
      </c>
      <c r="P86" s="9"/>
    </row>
    <row r="87" spans="1:119">
      <c r="A87" s="12"/>
      <c r="B87" s="25">
        <v>381</v>
      </c>
      <c r="C87" s="20" t="s">
        <v>80</v>
      </c>
      <c r="D87" s="46">
        <v>7874487</v>
      </c>
      <c r="E87" s="46">
        <v>7863365</v>
      </c>
      <c r="F87" s="46">
        <v>0</v>
      </c>
      <c r="G87" s="46">
        <v>3366005</v>
      </c>
      <c r="H87" s="46">
        <v>0</v>
      </c>
      <c r="I87" s="46">
        <v>845007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19948864</v>
      </c>
      <c r="O87" s="47">
        <f t="shared" si="13"/>
        <v>98.311915392727954</v>
      </c>
      <c r="P87" s="9"/>
    </row>
    <row r="88" spans="1:119" ht="15.75" thickBot="1">
      <c r="A88" s="12"/>
      <c r="B88" s="25">
        <v>389.8</v>
      </c>
      <c r="C88" s="20" t="s">
        <v>184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42869300</v>
      </c>
      <c r="J88" s="46">
        <v>0</v>
      </c>
      <c r="K88" s="46">
        <v>0</v>
      </c>
      <c r="L88" s="46">
        <v>0</v>
      </c>
      <c r="M88" s="46">
        <v>0</v>
      </c>
      <c r="N88" s="46">
        <f>SUM(D88:M88)</f>
        <v>42869300</v>
      </c>
      <c r="O88" s="47">
        <f t="shared" si="13"/>
        <v>211.26832056930522</v>
      </c>
      <c r="P88" s="9"/>
    </row>
    <row r="89" spans="1:119" ht="16.5" thickBot="1">
      <c r="A89" s="14" t="s">
        <v>66</v>
      </c>
      <c r="B89" s="23"/>
      <c r="C89" s="22"/>
      <c r="D89" s="15">
        <f t="shared" ref="D89:M89" si="17">SUM(D5,D14,D34,D53,D68,D74,D86)</f>
        <v>116957100</v>
      </c>
      <c r="E89" s="15">
        <f t="shared" si="17"/>
        <v>91522407</v>
      </c>
      <c r="F89" s="15">
        <f t="shared" si="17"/>
        <v>10777895</v>
      </c>
      <c r="G89" s="15">
        <f t="shared" si="17"/>
        <v>26624219</v>
      </c>
      <c r="H89" s="15">
        <f t="shared" si="17"/>
        <v>0</v>
      </c>
      <c r="I89" s="15">
        <f t="shared" si="17"/>
        <v>157053799</v>
      </c>
      <c r="J89" s="15">
        <f t="shared" si="17"/>
        <v>21103306</v>
      </c>
      <c r="K89" s="15">
        <f t="shared" si="17"/>
        <v>19105919</v>
      </c>
      <c r="L89" s="15">
        <f t="shared" si="17"/>
        <v>4935144</v>
      </c>
      <c r="M89" s="15">
        <f t="shared" si="17"/>
        <v>0</v>
      </c>
      <c r="N89" s="15">
        <f>SUM(D89:M89)</f>
        <v>448079789</v>
      </c>
      <c r="O89" s="38">
        <f t="shared" si="13"/>
        <v>2208.2251052169886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118" t="s">
        <v>187</v>
      </c>
      <c r="M91" s="118"/>
      <c r="N91" s="118"/>
      <c r="O91" s="43">
        <v>202914</v>
      </c>
    </row>
    <row r="92" spans="1:119">
      <c r="A92" s="119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7"/>
    </row>
    <row r="93" spans="1:119" ht="15.75" customHeight="1" thickBot="1">
      <c r="A93" s="120" t="s">
        <v>108</v>
      </c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00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65737911</v>
      </c>
      <c r="E5" s="27">
        <f t="shared" si="0"/>
        <v>9552341</v>
      </c>
      <c r="F5" s="27">
        <f t="shared" si="0"/>
        <v>11368733</v>
      </c>
      <c r="G5" s="27">
        <f t="shared" si="0"/>
        <v>10028768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1569087</v>
      </c>
      <c r="L5" s="27">
        <f t="shared" si="0"/>
        <v>0</v>
      </c>
      <c r="M5" s="27">
        <f t="shared" si="0"/>
        <v>0</v>
      </c>
      <c r="N5" s="28">
        <f>SUM(D5:M5)</f>
        <v>98256840</v>
      </c>
      <c r="O5" s="33">
        <f t="shared" ref="O5:O36" si="1">(N5/O$94)</f>
        <v>512.0130482587557</v>
      </c>
      <c r="P5" s="6"/>
    </row>
    <row r="6" spans="1:133">
      <c r="A6" s="12"/>
      <c r="B6" s="25">
        <v>311</v>
      </c>
      <c r="C6" s="20" t="s">
        <v>2</v>
      </c>
      <c r="D6" s="46">
        <v>43999831</v>
      </c>
      <c r="E6" s="46">
        <v>3368352</v>
      </c>
      <c r="F6" s="46">
        <v>11368733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58736916</v>
      </c>
      <c r="O6" s="47">
        <f t="shared" si="1"/>
        <v>306.07606968103676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6183989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6183989</v>
      </c>
      <c r="O7" s="47">
        <f t="shared" si="1"/>
        <v>32.224556155974632</v>
      </c>
      <c r="P7" s="9"/>
    </row>
    <row r="8" spans="1:133">
      <c r="A8" s="12"/>
      <c r="B8" s="25">
        <v>312.42</v>
      </c>
      <c r="C8" s="20" t="s">
        <v>168</v>
      </c>
      <c r="D8" s="46">
        <v>0</v>
      </c>
      <c r="E8" s="46">
        <v>0</v>
      </c>
      <c r="F8" s="46">
        <v>0</v>
      </c>
      <c r="G8" s="46">
        <v>4360239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4360239</v>
      </c>
      <c r="O8" s="47">
        <f t="shared" si="1"/>
        <v>22.72105699233467</v>
      </c>
      <c r="P8" s="9"/>
    </row>
    <row r="9" spans="1:133">
      <c r="A9" s="12"/>
      <c r="B9" s="25">
        <v>312.52</v>
      </c>
      <c r="C9" s="20" t="s">
        <v>129</v>
      </c>
      <c r="D9" s="46">
        <v>1569087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1569087</v>
      </c>
      <c r="L9" s="46">
        <v>0</v>
      </c>
      <c r="M9" s="46">
        <v>0</v>
      </c>
      <c r="N9" s="46">
        <f>SUM(D9:M9)</f>
        <v>3138174</v>
      </c>
      <c r="O9" s="47">
        <f t="shared" si="1"/>
        <v>16.352917880387487</v>
      </c>
      <c r="P9" s="9"/>
    </row>
    <row r="10" spans="1:133">
      <c r="A10" s="12"/>
      <c r="B10" s="25">
        <v>312.60000000000002</v>
      </c>
      <c r="C10" s="20" t="s">
        <v>169</v>
      </c>
      <c r="D10" s="46">
        <v>0</v>
      </c>
      <c r="E10" s="46">
        <v>0</v>
      </c>
      <c r="F10" s="46">
        <v>0</v>
      </c>
      <c r="G10" s="46">
        <v>5668529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5668529</v>
      </c>
      <c r="O10" s="47">
        <f t="shared" si="1"/>
        <v>29.53851164390343</v>
      </c>
      <c r="P10" s="9"/>
    </row>
    <row r="11" spans="1:133">
      <c r="A11" s="12"/>
      <c r="B11" s="25">
        <v>314.10000000000002</v>
      </c>
      <c r="C11" s="20" t="s">
        <v>11</v>
      </c>
      <c r="D11" s="46">
        <v>13359987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13359987</v>
      </c>
      <c r="O11" s="47">
        <f t="shared" si="1"/>
        <v>69.618437439748206</v>
      </c>
      <c r="P11" s="9"/>
    </row>
    <row r="12" spans="1:133">
      <c r="A12" s="12"/>
      <c r="B12" s="25">
        <v>315</v>
      </c>
      <c r="C12" s="20" t="s">
        <v>170</v>
      </c>
      <c r="D12" s="46">
        <v>4778502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4778502</v>
      </c>
      <c r="O12" s="47">
        <f t="shared" si="1"/>
        <v>24.900611246306728</v>
      </c>
      <c r="P12" s="9"/>
    </row>
    <row r="13" spans="1:133">
      <c r="A13" s="12"/>
      <c r="B13" s="25">
        <v>316</v>
      </c>
      <c r="C13" s="20" t="s">
        <v>171</v>
      </c>
      <c r="D13" s="46">
        <v>2030504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2030504</v>
      </c>
      <c r="O13" s="47">
        <f t="shared" si="1"/>
        <v>10.580887219063797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SUM(D15:D33)</f>
        <v>11951092</v>
      </c>
      <c r="E14" s="32">
        <f t="shared" si="3"/>
        <v>34810870</v>
      </c>
      <c r="F14" s="32">
        <f t="shared" si="3"/>
        <v>0</v>
      </c>
      <c r="G14" s="32">
        <f t="shared" si="3"/>
        <v>4984451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51746413</v>
      </c>
      <c r="O14" s="45">
        <f t="shared" si="1"/>
        <v>269.64879652741229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9902178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9902178</v>
      </c>
      <c r="O15" s="47">
        <f t="shared" si="1"/>
        <v>51.599912455771928</v>
      </c>
      <c r="P15" s="9"/>
    </row>
    <row r="16" spans="1:133">
      <c r="A16" s="12"/>
      <c r="B16" s="25">
        <v>323.10000000000002</v>
      </c>
      <c r="C16" s="20" t="s">
        <v>15</v>
      </c>
      <c r="D16" s="46">
        <v>9735609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31" si="4">SUM(D16:M16)</f>
        <v>9735609</v>
      </c>
      <c r="O16" s="47">
        <f t="shared" si="1"/>
        <v>50.73192706732047</v>
      </c>
      <c r="P16" s="9"/>
    </row>
    <row r="17" spans="1:16">
      <c r="A17" s="12"/>
      <c r="B17" s="25">
        <v>323.3</v>
      </c>
      <c r="C17" s="20" t="s">
        <v>16</v>
      </c>
      <c r="D17" s="46">
        <v>300000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300000</v>
      </c>
      <c r="O17" s="47">
        <f t="shared" si="1"/>
        <v>1.5632897870278213</v>
      </c>
      <c r="P17" s="9"/>
    </row>
    <row r="18" spans="1:16">
      <c r="A18" s="12"/>
      <c r="B18" s="25">
        <v>323.39999999999998</v>
      </c>
      <c r="C18" s="20" t="s">
        <v>17</v>
      </c>
      <c r="D18" s="46">
        <v>229538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229538</v>
      </c>
      <c r="O18" s="47">
        <f t="shared" si="1"/>
        <v>1.1961147037826403</v>
      </c>
      <c r="P18" s="9"/>
    </row>
    <row r="19" spans="1:16">
      <c r="A19" s="12"/>
      <c r="B19" s="25">
        <v>323.7</v>
      </c>
      <c r="C19" s="20" t="s">
        <v>18</v>
      </c>
      <c r="D19" s="46">
        <v>695602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695602</v>
      </c>
      <c r="O19" s="47">
        <f t="shared" si="1"/>
        <v>3.6247583414537554</v>
      </c>
      <c r="P19" s="9"/>
    </row>
    <row r="20" spans="1:16">
      <c r="A20" s="12"/>
      <c r="B20" s="25">
        <v>324.11</v>
      </c>
      <c r="C20" s="20" t="s">
        <v>19</v>
      </c>
      <c r="D20" s="46">
        <v>0</v>
      </c>
      <c r="E20" s="46">
        <v>651654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651654</v>
      </c>
      <c r="O20" s="47">
        <f t="shared" si="1"/>
        <v>3.3957468095860928</v>
      </c>
      <c r="P20" s="9"/>
    </row>
    <row r="21" spans="1:16">
      <c r="A21" s="12"/>
      <c r="B21" s="25">
        <v>324.12</v>
      </c>
      <c r="C21" s="20" t="s">
        <v>20</v>
      </c>
      <c r="D21" s="46">
        <v>0</v>
      </c>
      <c r="E21" s="46">
        <v>81676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81676</v>
      </c>
      <c r="O21" s="47">
        <f t="shared" si="1"/>
        <v>0.42561085548428113</v>
      </c>
      <c r="P21" s="9"/>
    </row>
    <row r="22" spans="1:16">
      <c r="A22" s="12"/>
      <c r="B22" s="25">
        <v>324.31</v>
      </c>
      <c r="C22" s="20" t="s">
        <v>21</v>
      </c>
      <c r="D22" s="46">
        <v>0</v>
      </c>
      <c r="E22" s="46">
        <v>0</v>
      </c>
      <c r="F22" s="46">
        <v>0</v>
      </c>
      <c r="G22" s="46">
        <v>2364110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2364110</v>
      </c>
      <c r="O22" s="47">
        <f t="shared" si="1"/>
        <v>12.319296728034475</v>
      </c>
      <c r="P22" s="9"/>
    </row>
    <row r="23" spans="1:16">
      <c r="A23" s="12"/>
      <c r="B23" s="25">
        <v>324.32</v>
      </c>
      <c r="C23" s="20" t="s">
        <v>22</v>
      </c>
      <c r="D23" s="46">
        <v>0</v>
      </c>
      <c r="E23" s="46">
        <v>0</v>
      </c>
      <c r="F23" s="46">
        <v>0</v>
      </c>
      <c r="G23" s="46">
        <v>373758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373758</v>
      </c>
      <c r="O23" s="47">
        <f t="shared" si="1"/>
        <v>1.9476402140664815</v>
      </c>
      <c r="P23" s="9"/>
    </row>
    <row r="24" spans="1:16">
      <c r="A24" s="12"/>
      <c r="B24" s="25">
        <v>324.41000000000003</v>
      </c>
      <c r="C24" s="20" t="s">
        <v>172</v>
      </c>
      <c r="D24" s="46">
        <v>0</v>
      </c>
      <c r="E24" s="46">
        <v>5459252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5459252</v>
      </c>
      <c r="O24" s="47">
        <f t="shared" si="1"/>
        <v>28.447976321370692</v>
      </c>
      <c r="P24" s="9"/>
    </row>
    <row r="25" spans="1:16">
      <c r="A25" s="12"/>
      <c r="B25" s="25">
        <v>324.42</v>
      </c>
      <c r="C25" s="20" t="s">
        <v>173</v>
      </c>
      <c r="D25" s="46">
        <v>0</v>
      </c>
      <c r="E25" s="46">
        <v>736337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736337</v>
      </c>
      <c r="O25" s="47">
        <f t="shared" si="1"/>
        <v>3.8370270397023498</v>
      </c>
      <c r="P25" s="9"/>
    </row>
    <row r="26" spans="1:16">
      <c r="A26" s="12"/>
      <c r="B26" s="25">
        <v>324.61</v>
      </c>
      <c r="C26" s="20" t="s">
        <v>23</v>
      </c>
      <c r="D26" s="46">
        <v>0</v>
      </c>
      <c r="E26" s="46">
        <v>0</v>
      </c>
      <c r="F26" s="46">
        <v>0</v>
      </c>
      <c r="G26" s="46">
        <v>2039153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2039153</v>
      </c>
      <c r="O26" s="47">
        <f t="shared" si="1"/>
        <v>10.625956863623809</v>
      </c>
      <c r="P26" s="9"/>
    </row>
    <row r="27" spans="1:16">
      <c r="A27" s="12"/>
      <c r="B27" s="25">
        <v>324.62</v>
      </c>
      <c r="C27" s="20" t="s">
        <v>24</v>
      </c>
      <c r="D27" s="46">
        <v>0</v>
      </c>
      <c r="E27" s="46">
        <v>0</v>
      </c>
      <c r="F27" s="46">
        <v>0</v>
      </c>
      <c r="G27" s="46">
        <v>207430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207430</v>
      </c>
      <c r="O27" s="47">
        <f t="shared" si="1"/>
        <v>1.0809106684106033</v>
      </c>
      <c r="P27" s="9"/>
    </row>
    <row r="28" spans="1:16">
      <c r="A28" s="12"/>
      <c r="B28" s="25">
        <v>324.70999999999998</v>
      </c>
      <c r="C28" s="20" t="s">
        <v>25</v>
      </c>
      <c r="D28" s="46">
        <v>647062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647062</v>
      </c>
      <c r="O28" s="47">
        <f t="shared" si="1"/>
        <v>3.3718180539126537</v>
      </c>
      <c r="P28" s="9"/>
    </row>
    <row r="29" spans="1:16">
      <c r="A29" s="12"/>
      <c r="B29" s="25">
        <v>324.72000000000003</v>
      </c>
      <c r="C29" s="20" t="s">
        <v>26</v>
      </c>
      <c r="D29" s="46">
        <v>323521</v>
      </c>
      <c r="E29" s="46">
        <v>323520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647041</v>
      </c>
      <c r="O29" s="47">
        <f t="shared" si="1"/>
        <v>3.371708623627562</v>
      </c>
      <c r="P29" s="9"/>
    </row>
    <row r="30" spans="1:16">
      <c r="A30" s="12"/>
      <c r="B30" s="25">
        <v>325.10000000000002</v>
      </c>
      <c r="C30" s="20" t="s">
        <v>27</v>
      </c>
      <c r="D30" s="46">
        <v>0</v>
      </c>
      <c r="E30" s="46">
        <v>11912120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11912120</v>
      </c>
      <c r="O30" s="47">
        <f t="shared" si="1"/>
        <v>62.073651792832834</v>
      </c>
      <c r="P30" s="9"/>
    </row>
    <row r="31" spans="1:16">
      <c r="A31" s="12"/>
      <c r="B31" s="25">
        <v>325.2</v>
      </c>
      <c r="C31" s="20" t="s">
        <v>28</v>
      </c>
      <c r="D31" s="46">
        <v>0</v>
      </c>
      <c r="E31" s="46">
        <v>5367267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5367267</v>
      </c>
      <c r="O31" s="47">
        <f t="shared" si="1"/>
        <v>27.968645617838177</v>
      </c>
      <c r="P31" s="9"/>
    </row>
    <row r="32" spans="1:16">
      <c r="A32" s="12"/>
      <c r="B32" s="25">
        <v>329</v>
      </c>
      <c r="C32" s="20" t="s">
        <v>131</v>
      </c>
      <c r="D32" s="46">
        <v>2327</v>
      </c>
      <c r="E32" s="46">
        <v>159750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162077</v>
      </c>
      <c r="O32" s="47">
        <f t="shared" si="1"/>
        <v>0.84457772937369402</v>
      </c>
      <c r="P32" s="9"/>
    </row>
    <row r="33" spans="1:16">
      <c r="A33" s="12"/>
      <c r="B33" s="25">
        <v>367</v>
      </c>
      <c r="C33" s="20" t="s">
        <v>76</v>
      </c>
      <c r="D33" s="46">
        <v>17433</v>
      </c>
      <c r="E33" s="46">
        <v>217116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234549</v>
      </c>
      <c r="O33" s="47">
        <f t="shared" si="1"/>
        <v>1.2222268541919616</v>
      </c>
      <c r="P33" s="9"/>
    </row>
    <row r="34" spans="1:16" ht="15.75">
      <c r="A34" s="29" t="s">
        <v>30</v>
      </c>
      <c r="B34" s="30"/>
      <c r="C34" s="31"/>
      <c r="D34" s="32">
        <f t="shared" ref="D34:M34" si="5">SUM(D35:D54)</f>
        <v>14433835</v>
      </c>
      <c r="E34" s="32">
        <f t="shared" si="5"/>
        <v>4938163</v>
      </c>
      <c r="F34" s="32">
        <f t="shared" si="5"/>
        <v>0</v>
      </c>
      <c r="G34" s="32">
        <f t="shared" si="5"/>
        <v>22883707</v>
      </c>
      <c r="H34" s="32">
        <f t="shared" si="5"/>
        <v>0</v>
      </c>
      <c r="I34" s="32">
        <f t="shared" si="5"/>
        <v>800037</v>
      </c>
      <c r="J34" s="32">
        <f t="shared" si="5"/>
        <v>0</v>
      </c>
      <c r="K34" s="32">
        <f t="shared" si="5"/>
        <v>0</v>
      </c>
      <c r="L34" s="32">
        <f t="shared" si="5"/>
        <v>0</v>
      </c>
      <c r="M34" s="32">
        <f t="shared" si="5"/>
        <v>0</v>
      </c>
      <c r="N34" s="44">
        <f>SUM(D34:M34)</f>
        <v>43055742</v>
      </c>
      <c r="O34" s="45">
        <f t="shared" si="1"/>
        <v>224.36200580501608</v>
      </c>
      <c r="P34" s="10"/>
    </row>
    <row r="35" spans="1:16">
      <c r="A35" s="12"/>
      <c r="B35" s="25">
        <v>331.1</v>
      </c>
      <c r="C35" s="20" t="s">
        <v>174</v>
      </c>
      <c r="D35" s="46">
        <v>214518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214518</v>
      </c>
      <c r="O35" s="47">
        <f t="shared" si="1"/>
        <v>1.117845995112114</v>
      </c>
      <c r="P35" s="9"/>
    </row>
    <row r="36" spans="1:16">
      <c r="A36" s="12"/>
      <c r="B36" s="25">
        <v>331.2</v>
      </c>
      <c r="C36" s="20" t="s">
        <v>29</v>
      </c>
      <c r="D36" s="46">
        <v>294060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294060</v>
      </c>
      <c r="O36" s="47">
        <f t="shared" si="1"/>
        <v>1.5323366492446704</v>
      </c>
      <c r="P36" s="9"/>
    </row>
    <row r="37" spans="1:16">
      <c r="A37" s="12"/>
      <c r="B37" s="25">
        <v>331.31</v>
      </c>
      <c r="C37" s="20" t="s">
        <v>175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598225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6">SUM(D37:M37)</f>
        <v>598225</v>
      </c>
      <c r="O37" s="47">
        <f t="shared" ref="O37:O68" si="7">(N37/O$94)</f>
        <v>3.1173301094823946</v>
      </c>
      <c r="P37" s="9"/>
    </row>
    <row r="38" spans="1:16">
      <c r="A38" s="12"/>
      <c r="B38" s="25">
        <v>331.49</v>
      </c>
      <c r="C38" s="20" t="s">
        <v>110</v>
      </c>
      <c r="D38" s="46">
        <v>0</v>
      </c>
      <c r="E38" s="46">
        <v>27875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27875</v>
      </c>
      <c r="O38" s="47">
        <f t="shared" si="7"/>
        <v>0.14525567604466841</v>
      </c>
      <c r="P38" s="9"/>
    </row>
    <row r="39" spans="1:16">
      <c r="A39" s="12"/>
      <c r="B39" s="25">
        <v>331.5</v>
      </c>
      <c r="C39" s="20" t="s">
        <v>31</v>
      </c>
      <c r="D39" s="46">
        <v>0</v>
      </c>
      <c r="E39" s="46">
        <v>37411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37411</v>
      </c>
      <c r="O39" s="47">
        <f t="shared" si="7"/>
        <v>0.19494744740832609</v>
      </c>
      <c r="P39" s="9"/>
    </row>
    <row r="40" spans="1:16">
      <c r="A40" s="12"/>
      <c r="B40" s="25">
        <v>331.69</v>
      </c>
      <c r="C40" s="20" t="s">
        <v>176</v>
      </c>
      <c r="D40" s="46">
        <v>0</v>
      </c>
      <c r="E40" s="46">
        <v>919274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919274</v>
      </c>
      <c r="O40" s="47">
        <f t="shared" si="7"/>
        <v>4.7903055189340451</v>
      </c>
      <c r="P40" s="9"/>
    </row>
    <row r="41" spans="1:16">
      <c r="A41" s="12"/>
      <c r="B41" s="25">
        <v>334.1</v>
      </c>
      <c r="C41" s="20" t="s">
        <v>177</v>
      </c>
      <c r="D41" s="46">
        <v>20319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20319</v>
      </c>
      <c r="O41" s="47">
        <f t="shared" si="7"/>
        <v>0.10588161727539434</v>
      </c>
      <c r="P41" s="9"/>
    </row>
    <row r="42" spans="1:16">
      <c r="A42" s="12"/>
      <c r="B42" s="25">
        <v>334.31</v>
      </c>
      <c r="C42" s="20" t="s">
        <v>178</v>
      </c>
      <c r="D42" s="46">
        <v>26724</v>
      </c>
      <c r="E42" s="46">
        <v>0</v>
      </c>
      <c r="F42" s="46">
        <v>0</v>
      </c>
      <c r="G42" s="46">
        <v>0</v>
      </c>
      <c r="H42" s="46">
        <v>0</v>
      </c>
      <c r="I42" s="46">
        <v>201812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228536</v>
      </c>
      <c r="O42" s="47">
        <f t="shared" si="7"/>
        <v>1.1908933158939672</v>
      </c>
      <c r="P42" s="9"/>
    </row>
    <row r="43" spans="1:16">
      <c r="A43" s="12"/>
      <c r="B43" s="25">
        <v>334.39</v>
      </c>
      <c r="C43" s="20" t="s">
        <v>34</v>
      </c>
      <c r="D43" s="46">
        <v>16064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8">SUM(D43:M43)</f>
        <v>16064</v>
      </c>
      <c r="O43" s="47">
        <f t="shared" si="7"/>
        <v>8.3708957129383074E-2</v>
      </c>
      <c r="P43" s="9"/>
    </row>
    <row r="44" spans="1:16">
      <c r="A44" s="12"/>
      <c r="B44" s="25">
        <v>334.49</v>
      </c>
      <c r="C44" s="20" t="s">
        <v>35</v>
      </c>
      <c r="D44" s="46">
        <v>0</v>
      </c>
      <c r="E44" s="46">
        <v>4646</v>
      </c>
      <c r="F44" s="46">
        <v>0</v>
      </c>
      <c r="G44" s="46">
        <v>17369324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17373970</v>
      </c>
      <c r="O44" s="47">
        <f t="shared" si="7"/>
        <v>90.535166203759189</v>
      </c>
      <c r="P44" s="9"/>
    </row>
    <row r="45" spans="1:16">
      <c r="A45" s="12"/>
      <c r="B45" s="25">
        <v>334.5</v>
      </c>
      <c r="C45" s="20" t="s">
        <v>36</v>
      </c>
      <c r="D45" s="46">
        <v>0</v>
      </c>
      <c r="E45" s="46">
        <v>40000</v>
      </c>
      <c r="F45" s="46">
        <v>0</v>
      </c>
      <c r="G45" s="46">
        <v>2938807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2978807</v>
      </c>
      <c r="O45" s="47">
        <f t="shared" si="7"/>
        <v>15.522461868756611</v>
      </c>
      <c r="P45" s="9"/>
    </row>
    <row r="46" spans="1:16">
      <c r="A46" s="12"/>
      <c r="B46" s="25">
        <v>334.69</v>
      </c>
      <c r="C46" s="20" t="s">
        <v>179</v>
      </c>
      <c r="D46" s="46">
        <v>0</v>
      </c>
      <c r="E46" s="46">
        <v>0</v>
      </c>
      <c r="F46" s="46">
        <v>0</v>
      </c>
      <c r="G46" s="46">
        <v>69702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69702</v>
      </c>
      <c r="O46" s="47">
        <f t="shared" si="7"/>
        <v>0.36321474911804402</v>
      </c>
      <c r="P46" s="9"/>
    </row>
    <row r="47" spans="1:16">
      <c r="A47" s="12"/>
      <c r="B47" s="25">
        <v>334.9</v>
      </c>
      <c r="C47" s="20" t="s">
        <v>98</v>
      </c>
      <c r="D47" s="46">
        <v>0</v>
      </c>
      <c r="E47" s="46">
        <v>0</v>
      </c>
      <c r="F47" s="46">
        <v>0</v>
      </c>
      <c r="G47" s="46">
        <v>350000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350000</v>
      </c>
      <c r="O47" s="47">
        <f t="shared" si="7"/>
        <v>1.8238380848657916</v>
      </c>
      <c r="P47" s="9"/>
    </row>
    <row r="48" spans="1:16">
      <c r="A48" s="12"/>
      <c r="B48" s="25">
        <v>335.12</v>
      </c>
      <c r="C48" s="20" t="s">
        <v>132</v>
      </c>
      <c r="D48" s="46">
        <v>4608391</v>
      </c>
      <c r="E48" s="46">
        <v>1432232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6040623</v>
      </c>
      <c r="O48" s="47">
        <f t="shared" si="7"/>
        <v>31.477480810617863</v>
      </c>
      <c r="P48" s="9"/>
    </row>
    <row r="49" spans="1:16">
      <c r="A49" s="12"/>
      <c r="B49" s="25">
        <v>335.14</v>
      </c>
      <c r="C49" s="20" t="s">
        <v>133</v>
      </c>
      <c r="D49" s="46">
        <v>50997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50997</v>
      </c>
      <c r="O49" s="47">
        <f t="shared" si="7"/>
        <v>0.26574363089685937</v>
      </c>
      <c r="P49" s="9"/>
    </row>
    <row r="50" spans="1:16">
      <c r="A50" s="12"/>
      <c r="B50" s="25">
        <v>335.15</v>
      </c>
      <c r="C50" s="20" t="s">
        <v>134</v>
      </c>
      <c r="D50" s="46">
        <v>68276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68276</v>
      </c>
      <c r="O50" s="47">
        <f t="shared" si="7"/>
        <v>0.3557839116637051</v>
      </c>
      <c r="P50" s="9"/>
    </row>
    <row r="51" spans="1:16">
      <c r="A51" s="12"/>
      <c r="B51" s="25">
        <v>335.18</v>
      </c>
      <c r="C51" s="20" t="s">
        <v>135</v>
      </c>
      <c r="D51" s="46">
        <v>8364279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8364279</v>
      </c>
      <c r="O51" s="47">
        <f t="shared" si="7"/>
        <v>43.585973121837597</v>
      </c>
      <c r="P51" s="9"/>
    </row>
    <row r="52" spans="1:16">
      <c r="A52" s="12"/>
      <c r="B52" s="25">
        <v>335.49</v>
      </c>
      <c r="C52" s="20" t="s">
        <v>117</v>
      </c>
      <c r="D52" s="46">
        <v>0</v>
      </c>
      <c r="E52" s="46">
        <v>128492</v>
      </c>
      <c r="F52" s="46">
        <v>0</v>
      </c>
      <c r="G52" s="46">
        <v>91084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219576</v>
      </c>
      <c r="O52" s="47">
        <f t="shared" si="7"/>
        <v>1.1442030609214029</v>
      </c>
      <c r="P52" s="9"/>
    </row>
    <row r="53" spans="1:16">
      <c r="A53" s="12"/>
      <c r="B53" s="25">
        <v>335.62</v>
      </c>
      <c r="C53" s="20" t="s">
        <v>180</v>
      </c>
      <c r="D53" s="46">
        <v>0</v>
      </c>
      <c r="E53" s="46">
        <v>305233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305233</v>
      </c>
      <c r="O53" s="47">
        <f t="shared" si="7"/>
        <v>1.5905587718795433</v>
      </c>
      <c r="P53" s="9"/>
    </row>
    <row r="54" spans="1:16">
      <c r="A54" s="12"/>
      <c r="B54" s="25">
        <v>338</v>
      </c>
      <c r="C54" s="20" t="s">
        <v>45</v>
      </c>
      <c r="D54" s="46">
        <v>770207</v>
      </c>
      <c r="E54" s="46">
        <v>2043000</v>
      </c>
      <c r="F54" s="46">
        <v>0</v>
      </c>
      <c r="G54" s="46">
        <v>2064790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4877997</v>
      </c>
      <c r="O54" s="47">
        <f t="shared" si="7"/>
        <v>25.419076304174506</v>
      </c>
      <c r="P54" s="9"/>
    </row>
    <row r="55" spans="1:16" ht="15.75">
      <c r="A55" s="29" t="s">
        <v>50</v>
      </c>
      <c r="B55" s="30"/>
      <c r="C55" s="31"/>
      <c r="D55" s="32">
        <f t="shared" ref="D55:M55" si="9">SUM(D56:D69)</f>
        <v>4070675</v>
      </c>
      <c r="E55" s="32">
        <f t="shared" si="9"/>
        <v>18791140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102312630</v>
      </c>
      <c r="J55" s="32">
        <f t="shared" si="9"/>
        <v>19647158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>SUM(D55:M55)</f>
        <v>144821603</v>
      </c>
      <c r="O55" s="45">
        <f t="shared" si="7"/>
        <v>754.66044303632566</v>
      </c>
      <c r="P55" s="10"/>
    </row>
    <row r="56" spans="1:16">
      <c r="A56" s="12"/>
      <c r="B56" s="25">
        <v>341.2</v>
      </c>
      <c r="C56" s="20" t="s">
        <v>137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19647158</v>
      </c>
      <c r="K56" s="46">
        <v>0</v>
      </c>
      <c r="L56" s="46">
        <v>0</v>
      </c>
      <c r="M56" s="46">
        <v>0</v>
      </c>
      <c r="N56" s="46">
        <f t="shared" ref="N56:N69" si="10">SUM(D56:M56)</f>
        <v>19647158</v>
      </c>
      <c r="O56" s="47">
        <f t="shared" si="7"/>
        <v>102.38067148507319</v>
      </c>
      <c r="P56" s="9"/>
    </row>
    <row r="57" spans="1:16">
      <c r="A57" s="12"/>
      <c r="B57" s="25">
        <v>341.9</v>
      </c>
      <c r="C57" s="20" t="s">
        <v>139</v>
      </c>
      <c r="D57" s="46">
        <v>1365928</v>
      </c>
      <c r="E57" s="46">
        <v>6510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1372438</v>
      </c>
      <c r="O57" s="47">
        <f t="shared" si="7"/>
        <v>7.1517276957629639</v>
      </c>
      <c r="P57" s="9"/>
    </row>
    <row r="58" spans="1:16">
      <c r="A58" s="12"/>
      <c r="B58" s="25">
        <v>342.1</v>
      </c>
      <c r="C58" s="20" t="s">
        <v>56</v>
      </c>
      <c r="D58" s="46">
        <v>274177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274177</v>
      </c>
      <c r="O58" s="47">
        <f t="shared" si="7"/>
        <v>1.4287270131264231</v>
      </c>
      <c r="P58" s="9"/>
    </row>
    <row r="59" spans="1:16">
      <c r="A59" s="12"/>
      <c r="B59" s="25">
        <v>343.4</v>
      </c>
      <c r="C59" s="20" t="s">
        <v>120</v>
      </c>
      <c r="D59" s="46">
        <v>148037</v>
      </c>
      <c r="E59" s="46">
        <v>18154742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18302779</v>
      </c>
      <c r="O59" s="47">
        <f t="shared" si="7"/>
        <v>95.37515828309094</v>
      </c>
      <c r="P59" s="9"/>
    </row>
    <row r="60" spans="1:16">
      <c r="A60" s="12"/>
      <c r="B60" s="25">
        <v>343.6</v>
      </c>
      <c r="C60" s="20" t="s">
        <v>59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77109074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77109074</v>
      </c>
      <c r="O60" s="47">
        <f t="shared" si="7"/>
        <v>401.81275957124171</v>
      </c>
      <c r="P60" s="9"/>
    </row>
    <row r="61" spans="1:16">
      <c r="A61" s="12"/>
      <c r="B61" s="25">
        <v>343.7</v>
      </c>
      <c r="C61" s="20" t="s">
        <v>60</v>
      </c>
      <c r="D61" s="46">
        <v>0</v>
      </c>
      <c r="E61" s="46">
        <v>73820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73820</v>
      </c>
      <c r="O61" s="47">
        <f t="shared" si="7"/>
        <v>0.38467350692797925</v>
      </c>
      <c r="P61" s="9"/>
    </row>
    <row r="62" spans="1:16">
      <c r="A62" s="12"/>
      <c r="B62" s="25">
        <v>343.9</v>
      </c>
      <c r="C62" s="20" t="s">
        <v>61</v>
      </c>
      <c r="D62" s="46">
        <v>0</v>
      </c>
      <c r="E62" s="46">
        <v>136265</v>
      </c>
      <c r="F62" s="46">
        <v>0</v>
      </c>
      <c r="G62" s="46">
        <v>0</v>
      </c>
      <c r="H62" s="46">
        <v>0</v>
      </c>
      <c r="I62" s="46">
        <v>23675557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23811822</v>
      </c>
      <c r="O62" s="47">
        <f t="shared" si="7"/>
        <v>124.08259381041464</v>
      </c>
      <c r="P62" s="9"/>
    </row>
    <row r="63" spans="1:16">
      <c r="A63" s="12"/>
      <c r="B63" s="25">
        <v>344.9</v>
      </c>
      <c r="C63" s="20" t="s">
        <v>181</v>
      </c>
      <c r="D63" s="46">
        <v>0</v>
      </c>
      <c r="E63" s="46">
        <v>419803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419803</v>
      </c>
      <c r="O63" s="47">
        <f t="shared" si="7"/>
        <v>2.1875791415454682</v>
      </c>
      <c r="P63" s="9"/>
    </row>
    <row r="64" spans="1:16">
      <c r="A64" s="12"/>
      <c r="B64" s="25">
        <v>345.1</v>
      </c>
      <c r="C64" s="20" t="s">
        <v>121</v>
      </c>
      <c r="D64" s="46">
        <v>42945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42945</v>
      </c>
      <c r="O64" s="47">
        <f t="shared" si="7"/>
        <v>0.22378493301303262</v>
      </c>
      <c r="P64" s="9"/>
    </row>
    <row r="65" spans="1:16">
      <c r="A65" s="12"/>
      <c r="B65" s="25">
        <v>346.4</v>
      </c>
      <c r="C65" s="20" t="s">
        <v>64</v>
      </c>
      <c r="D65" s="46">
        <v>51744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51744</v>
      </c>
      <c r="O65" s="47">
        <f t="shared" si="7"/>
        <v>0.26963622246655861</v>
      </c>
      <c r="P65" s="9"/>
    </row>
    <row r="66" spans="1:16">
      <c r="A66" s="12"/>
      <c r="B66" s="25">
        <v>347.2</v>
      </c>
      <c r="C66" s="20" t="s">
        <v>65</v>
      </c>
      <c r="D66" s="46">
        <v>1325093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1325093</v>
      </c>
      <c r="O66" s="47">
        <f t="shared" si="7"/>
        <v>6.9050145125401894</v>
      </c>
      <c r="P66" s="9"/>
    </row>
    <row r="67" spans="1:16">
      <c r="A67" s="12"/>
      <c r="B67" s="25">
        <v>347.3</v>
      </c>
      <c r="C67" s="20" t="s">
        <v>182</v>
      </c>
      <c r="D67" s="46">
        <v>741177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741177</v>
      </c>
      <c r="O67" s="47">
        <f t="shared" si="7"/>
        <v>3.862248114933065</v>
      </c>
      <c r="P67" s="9"/>
    </row>
    <row r="68" spans="1:16">
      <c r="A68" s="12"/>
      <c r="B68" s="25">
        <v>347.4</v>
      </c>
      <c r="C68" s="20" t="s">
        <v>100</v>
      </c>
      <c r="D68" s="46">
        <v>121574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121574</v>
      </c>
      <c r="O68" s="47">
        <f t="shared" si="7"/>
        <v>0.63351797522706788</v>
      </c>
      <c r="P68" s="9"/>
    </row>
    <row r="69" spans="1:16">
      <c r="A69" s="12"/>
      <c r="B69" s="25">
        <v>347.9</v>
      </c>
      <c r="C69" s="20" t="s">
        <v>102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1527999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1527999</v>
      </c>
      <c r="O69" s="47">
        <f t="shared" ref="O69:O92" si="11">(N69/O$94)</f>
        <v>7.9623507709624137</v>
      </c>
      <c r="P69" s="9"/>
    </row>
    <row r="70" spans="1:16" ht="15.75">
      <c r="A70" s="29" t="s">
        <v>51</v>
      </c>
      <c r="B70" s="30"/>
      <c r="C70" s="31"/>
      <c r="D70" s="32">
        <f t="shared" ref="D70:M70" si="12">SUM(D71:D75)</f>
        <v>1136892</v>
      </c>
      <c r="E70" s="32">
        <f t="shared" si="12"/>
        <v>678659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77" si="13">SUM(D70:M70)</f>
        <v>1815551</v>
      </c>
      <c r="O70" s="45">
        <f t="shared" si="11"/>
        <v>9.460774453760493</v>
      </c>
      <c r="P70" s="10"/>
    </row>
    <row r="71" spans="1:16">
      <c r="A71" s="13"/>
      <c r="B71" s="39">
        <v>351.1</v>
      </c>
      <c r="C71" s="21" t="s">
        <v>68</v>
      </c>
      <c r="D71" s="46">
        <v>225158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225158</v>
      </c>
      <c r="O71" s="47">
        <f t="shared" si="11"/>
        <v>1.173290672892034</v>
      </c>
      <c r="P71" s="9"/>
    </row>
    <row r="72" spans="1:16">
      <c r="A72" s="13"/>
      <c r="B72" s="39">
        <v>351.2</v>
      </c>
      <c r="C72" s="21" t="s">
        <v>104</v>
      </c>
      <c r="D72" s="46">
        <v>4410</v>
      </c>
      <c r="E72" s="46">
        <v>354232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358642</v>
      </c>
      <c r="O72" s="47">
        <f t="shared" si="11"/>
        <v>1.8688712526641063</v>
      </c>
      <c r="P72" s="9"/>
    </row>
    <row r="73" spans="1:16">
      <c r="A73" s="13"/>
      <c r="B73" s="39">
        <v>351.3</v>
      </c>
      <c r="C73" s="21" t="s">
        <v>122</v>
      </c>
      <c r="D73" s="46">
        <v>70789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70789</v>
      </c>
      <c r="O73" s="47">
        <f t="shared" si="11"/>
        <v>0.36887906911304147</v>
      </c>
      <c r="P73" s="9"/>
    </row>
    <row r="74" spans="1:16">
      <c r="A74" s="13"/>
      <c r="B74" s="39">
        <v>354</v>
      </c>
      <c r="C74" s="21" t="s">
        <v>69</v>
      </c>
      <c r="D74" s="46">
        <v>827020</v>
      </c>
      <c r="E74" s="46">
        <v>324427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1151447</v>
      </c>
      <c r="O74" s="47">
        <f t="shared" si="11"/>
        <v>6.000151118012746</v>
      </c>
      <c r="P74" s="9"/>
    </row>
    <row r="75" spans="1:16">
      <c r="A75" s="13"/>
      <c r="B75" s="39">
        <v>359</v>
      </c>
      <c r="C75" s="21" t="s">
        <v>105</v>
      </c>
      <c r="D75" s="46">
        <v>9515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9515</v>
      </c>
      <c r="O75" s="47">
        <f t="shared" si="11"/>
        <v>4.9582341078565732E-2</v>
      </c>
      <c r="P75" s="9"/>
    </row>
    <row r="76" spans="1:16" ht="15.75">
      <c r="A76" s="29" t="s">
        <v>3</v>
      </c>
      <c r="B76" s="30"/>
      <c r="C76" s="31"/>
      <c r="D76" s="32">
        <f t="shared" ref="D76:M76" si="14">SUM(D77:D86)</f>
        <v>2848487</v>
      </c>
      <c r="E76" s="32">
        <f t="shared" si="14"/>
        <v>8332616</v>
      </c>
      <c r="F76" s="32">
        <f t="shared" si="14"/>
        <v>192745</v>
      </c>
      <c r="G76" s="32">
        <f t="shared" si="14"/>
        <v>754098</v>
      </c>
      <c r="H76" s="32">
        <f t="shared" si="14"/>
        <v>0</v>
      </c>
      <c r="I76" s="32">
        <f t="shared" si="14"/>
        <v>4149464</v>
      </c>
      <c r="J76" s="32">
        <f t="shared" si="14"/>
        <v>280653</v>
      </c>
      <c r="K76" s="32">
        <f t="shared" si="14"/>
        <v>14750787</v>
      </c>
      <c r="L76" s="32">
        <f t="shared" si="14"/>
        <v>0</v>
      </c>
      <c r="M76" s="32">
        <f t="shared" si="14"/>
        <v>0</v>
      </c>
      <c r="N76" s="32">
        <f t="shared" si="13"/>
        <v>31308850</v>
      </c>
      <c r="O76" s="45">
        <f t="shared" si="11"/>
        <v>163.14935149528668</v>
      </c>
      <c r="P76" s="10"/>
    </row>
    <row r="77" spans="1:16">
      <c r="A77" s="12"/>
      <c r="B77" s="25">
        <v>361.1</v>
      </c>
      <c r="C77" s="20" t="s">
        <v>70</v>
      </c>
      <c r="D77" s="46">
        <v>1084969</v>
      </c>
      <c r="E77" s="46">
        <v>2334678</v>
      </c>
      <c r="F77" s="46">
        <v>192745</v>
      </c>
      <c r="G77" s="46">
        <v>703498</v>
      </c>
      <c r="H77" s="46">
        <v>0</v>
      </c>
      <c r="I77" s="46">
        <v>3760368</v>
      </c>
      <c r="J77" s="46">
        <v>280653</v>
      </c>
      <c r="K77" s="46">
        <v>1692222</v>
      </c>
      <c r="L77" s="46">
        <v>0</v>
      </c>
      <c r="M77" s="46">
        <v>0</v>
      </c>
      <c r="N77" s="46">
        <f t="shared" si="13"/>
        <v>10049133</v>
      </c>
      <c r="O77" s="47">
        <f t="shared" si="11"/>
        <v>52.365689957947502</v>
      </c>
      <c r="P77" s="9"/>
    </row>
    <row r="78" spans="1:16">
      <c r="A78" s="12"/>
      <c r="B78" s="25">
        <v>361.2</v>
      </c>
      <c r="C78" s="20" t="s">
        <v>183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1912740</v>
      </c>
      <c r="L78" s="46">
        <v>0</v>
      </c>
      <c r="M78" s="46">
        <v>0</v>
      </c>
      <c r="N78" s="46">
        <f t="shared" ref="N78:N86" si="15">SUM(D78:M78)</f>
        <v>1912740</v>
      </c>
      <c r="O78" s="47">
        <f t="shared" si="11"/>
        <v>9.9672230241319841</v>
      </c>
      <c r="P78" s="9"/>
    </row>
    <row r="79" spans="1:16">
      <c r="A79" s="12"/>
      <c r="B79" s="25">
        <v>361.3</v>
      </c>
      <c r="C79" s="20" t="s">
        <v>71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1194285</v>
      </c>
      <c r="L79" s="46">
        <v>0</v>
      </c>
      <c r="M79" s="46">
        <v>0</v>
      </c>
      <c r="N79" s="46">
        <f t="shared" si="15"/>
        <v>1194285</v>
      </c>
      <c r="O79" s="47">
        <f t="shared" si="11"/>
        <v>6.2233784776684056</v>
      </c>
      <c r="P79" s="9"/>
    </row>
    <row r="80" spans="1:16">
      <c r="A80" s="12"/>
      <c r="B80" s="25">
        <v>362</v>
      </c>
      <c r="C80" s="20" t="s">
        <v>72</v>
      </c>
      <c r="D80" s="46">
        <v>343576</v>
      </c>
      <c r="E80" s="46">
        <v>201586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545162</v>
      </c>
      <c r="O80" s="47">
        <f t="shared" si="11"/>
        <v>2.8408206229188706</v>
      </c>
      <c r="P80" s="9"/>
    </row>
    <row r="81" spans="1:119">
      <c r="A81" s="12"/>
      <c r="B81" s="25">
        <v>364</v>
      </c>
      <c r="C81" s="20" t="s">
        <v>140</v>
      </c>
      <c r="D81" s="46">
        <v>0</v>
      </c>
      <c r="E81" s="46">
        <v>1600000</v>
      </c>
      <c r="F81" s="46">
        <v>0</v>
      </c>
      <c r="G81" s="46">
        <v>0</v>
      </c>
      <c r="H81" s="46">
        <v>0</v>
      </c>
      <c r="I81" s="46">
        <v>30790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1630790</v>
      </c>
      <c r="O81" s="47">
        <f t="shared" si="11"/>
        <v>8.497991172623669</v>
      </c>
      <c r="P81" s="9"/>
    </row>
    <row r="82" spans="1:119">
      <c r="A82" s="12"/>
      <c r="B82" s="25">
        <v>365</v>
      </c>
      <c r="C82" s="20" t="s">
        <v>141</v>
      </c>
      <c r="D82" s="46">
        <v>142614</v>
      </c>
      <c r="E82" s="46">
        <v>433548</v>
      </c>
      <c r="F82" s="46">
        <v>0</v>
      </c>
      <c r="G82" s="46">
        <v>50600</v>
      </c>
      <c r="H82" s="46">
        <v>0</v>
      </c>
      <c r="I82" s="46">
        <v>236798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863560</v>
      </c>
      <c r="O82" s="47">
        <f t="shared" si="11"/>
        <v>4.4999817616191518</v>
      </c>
      <c r="P82" s="9"/>
    </row>
    <row r="83" spans="1:119">
      <c r="A83" s="12"/>
      <c r="B83" s="25">
        <v>366</v>
      </c>
      <c r="C83" s="20" t="s">
        <v>75</v>
      </c>
      <c r="D83" s="46">
        <v>80942</v>
      </c>
      <c r="E83" s="46">
        <v>3029913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5"/>
        <v>3110855</v>
      </c>
      <c r="O83" s="47">
        <f t="shared" si="11"/>
        <v>16.210559501414778</v>
      </c>
      <c r="P83" s="9"/>
    </row>
    <row r="84" spans="1:119">
      <c r="A84" s="12"/>
      <c r="B84" s="25">
        <v>368</v>
      </c>
      <c r="C84" s="20" t="s">
        <v>77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9951540</v>
      </c>
      <c r="L84" s="46">
        <v>0</v>
      </c>
      <c r="M84" s="46">
        <v>0</v>
      </c>
      <c r="N84" s="46">
        <f t="shared" si="15"/>
        <v>9951540</v>
      </c>
      <c r="O84" s="47">
        <f t="shared" si="11"/>
        <v>51.857136157329485</v>
      </c>
      <c r="P84" s="9"/>
    </row>
    <row r="85" spans="1:119">
      <c r="A85" s="12"/>
      <c r="B85" s="25">
        <v>369.3</v>
      </c>
      <c r="C85" s="20" t="s">
        <v>78</v>
      </c>
      <c r="D85" s="46">
        <v>194979</v>
      </c>
      <c r="E85" s="46">
        <v>116171</v>
      </c>
      <c r="F85" s="46">
        <v>0</v>
      </c>
      <c r="G85" s="46">
        <v>0</v>
      </c>
      <c r="H85" s="46">
        <v>0</v>
      </c>
      <c r="I85" s="46">
        <v>45991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5"/>
        <v>357141</v>
      </c>
      <c r="O85" s="47">
        <f t="shared" si="11"/>
        <v>1.8610495927630104</v>
      </c>
      <c r="P85" s="9"/>
    </row>
    <row r="86" spans="1:119">
      <c r="A86" s="12"/>
      <c r="B86" s="25">
        <v>369.9</v>
      </c>
      <c r="C86" s="20" t="s">
        <v>79</v>
      </c>
      <c r="D86" s="46">
        <v>1001407</v>
      </c>
      <c r="E86" s="46">
        <v>616720</v>
      </c>
      <c r="F86" s="46">
        <v>0</v>
      </c>
      <c r="G86" s="46">
        <v>0</v>
      </c>
      <c r="H86" s="46">
        <v>0</v>
      </c>
      <c r="I86" s="46">
        <v>75517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5"/>
        <v>1693644</v>
      </c>
      <c r="O86" s="47">
        <f t="shared" si="11"/>
        <v>8.8255212268698244</v>
      </c>
      <c r="P86" s="9"/>
    </row>
    <row r="87" spans="1:119" ht="15.75">
      <c r="A87" s="29" t="s">
        <v>52</v>
      </c>
      <c r="B87" s="30"/>
      <c r="C87" s="31"/>
      <c r="D87" s="32">
        <f t="shared" ref="D87:M87" si="16">SUM(D88:D91)</f>
        <v>63562304</v>
      </c>
      <c r="E87" s="32">
        <f t="shared" si="16"/>
        <v>10533962</v>
      </c>
      <c r="F87" s="32">
        <f t="shared" si="16"/>
        <v>0</v>
      </c>
      <c r="G87" s="32">
        <f t="shared" si="16"/>
        <v>7991962</v>
      </c>
      <c r="H87" s="32">
        <f t="shared" si="16"/>
        <v>0</v>
      </c>
      <c r="I87" s="32">
        <f t="shared" si="16"/>
        <v>38395212</v>
      </c>
      <c r="J87" s="32">
        <f t="shared" si="16"/>
        <v>51726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ref="N87:N92" si="17">SUM(D87:M87)</f>
        <v>120535166</v>
      </c>
      <c r="O87" s="45">
        <f t="shared" si="11"/>
        <v>628.10464661834362</v>
      </c>
      <c r="P87" s="9"/>
    </row>
    <row r="88" spans="1:119">
      <c r="A88" s="12"/>
      <c r="B88" s="25">
        <v>381</v>
      </c>
      <c r="C88" s="20" t="s">
        <v>80</v>
      </c>
      <c r="D88" s="46">
        <v>9202280</v>
      </c>
      <c r="E88" s="46">
        <v>10533962</v>
      </c>
      <c r="F88" s="46">
        <v>0</v>
      </c>
      <c r="G88" s="46">
        <v>7991962</v>
      </c>
      <c r="H88" s="46">
        <v>0</v>
      </c>
      <c r="I88" s="46">
        <v>2392765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30120969</v>
      </c>
      <c r="O88" s="47">
        <f t="shared" si="11"/>
        <v>156.95934404360537</v>
      </c>
      <c r="P88" s="9"/>
    </row>
    <row r="89" spans="1:119">
      <c r="A89" s="12"/>
      <c r="B89" s="25">
        <v>384</v>
      </c>
      <c r="C89" s="20" t="s">
        <v>81</v>
      </c>
      <c r="D89" s="46">
        <v>54360024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54360024</v>
      </c>
      <c r="O89" s="47">
        <f t="shared" si="11"/>
        <v>283.26823447262421</v>
      </c>
      <c r="P89" s="9"/>
    </row>
    <row r="90" spans="1:119">
      <c r="A90" s="12"/>
      <c r="B90" s="25">
        <v>389.4</v>
      </c>
      <c r="C90" s="20" t="s">
        <v>153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51726</v>
      </c>
      <c r="K90" s="46">
        <v>0</v>
      </c>
      <c r="L90" s="46">
        <v>0</v>
      </c>
      <c r="M90" s="46">
        <v>0</v>
      </c>
      <c r="N90" s="46">
        <f t="shared" si="17"/>
        <v>51726</v>
      </c>
      <c r="O90" s="47">
        <f t="shared" si="11"/>
        <v>0.26954242507933696</v>
      </c>
      <c r="P90" s="9"/>
    </row>
    <row r="91" spans="1:119" ht="15.75" thickBot="1">
      <c r="A91" s="12"/>
      <c r="B91" s="25">
        <v>389.8</v>
      </c>
      <c r="C91" s="20" t="s">
        <v>184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36002447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7"/>
        <v>36002447</v>
      </c>
      <c r="O91" s="47">
        <f t="shared" si="11"/>
        <v>187.60752567703474</v>
      </c>
      <c r="P91" s="9"/>
    </row>
    <row r="92" spans="1:119" ht="16.5" thickBot="1">
      <c r="A92" s="14" t="s">
        <v>66</v>
      </c>
      <c r="B92" s="23"/>
      <c r="C92" s="22"/>
      <c r="D92" s="15">
        <f t="shared" ref="D92:M92" si="18">SUM(D5,D14,D34,D55,D70,D76,D87)</f>
        <v>163741196</v>
      </c>
      <c r="E92" s="15">
        <f t="shared" si="18"/>
        <v>87637751</v>
      </c>
      <c r="F92" s="15">
        <f t="shared" si="18"/>
        <v>11561478</v>
      </c>
      <c r="G92" s="15">
        <f t="shared" si="18"/>
        <v>46642986</v>
      </c>
      <c r="H92" s="15">
        <f t="shared" si="18"/>
        <v>0</v>
      </c>
      <c r="I92" s="15">
        <f t="shared" si="18"/>
        <v>145657343</v>
      </c>
      <c r="J92" s="15">
        <f t="shared" si="18"/>
        <v>19979537</v>
      </c>
      <c r="K92" s="15">
        <f t="shared" si="18"/>
        <v>16319874</v>
      </c>
      <c r="L92" s="15">
        <f t="shared" si="18"/>
        <v>0</v>
      </c>
      <c r="M92" s="15">
        <f t="shared" si="18"/>
        <v>0</v>
      </c>
      <c r="N92" s="15">
        <f t="shared" si="17"/>
        <v>491540165</v>
      </c>
      <c r="O92" s="38">
        <f t="shared" si="11"/>
        <v>2561.3990661949006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0"/>
      <c r="B94" s="41"/>
      <c r="C94" s="41"/>
      <c r="D94" s="42"/>
      <c r="E94" s="42"/>
      <c r="F94" s="42"/>
      <c r="G94" s="42"/>
      <c r="H94" s="42"/>
      <c r="I94" s="42"/>
      <c r="J94" s="42"/>
      <c r="K94" s="42"/>
      <c r="L94" s="118" t="s">
        <v>185</v>
      </c>
      <c r="M94" s="118"/>
      <c r="N94" s="118"/>
      <c r="O94" s="43">
        <v>191903</v>
      </c>
    </row>
    <row r="95" spans="1:119">
      <c r="A95" s="119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7"/>
    </row>
    <row r="96" spans="1:119" ht="15.75" customHeight="1" thickBot="1">
      <c r="A96" s="120" t="s">
        <v>108</v>
      </c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100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61711826</v>
      </c>
      <c r="E5" s="27">
        <f t="shared" si="0"/>
        <v>9051061</v>
      </c>
      <c r="F5" s="27">
        <f t="shared" si="0"/>
        <v>10327392</v>
      </c>
      <c r="G5" s="27">
        <f t="shared" si="0"/>
        <v>5183434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1439785</v>
      </c>
      <c r="M5" s="27">
        <f t="shared" si="0"/>
        <v>0</v>
      </c>
      <c r="N5" s="28">
        <f t="shared" ref="N5:N10" si="1">SUM(D5:M5)</f>
        <v>87713498</v>
      </c>
      <c r="O5" s="33">
        <f t="shared" ref="O5:O36" si="2">(N5/O$80)</f>
        <v>471.97633486329858</v>
      </c>
      <c r="P5" s="6"/>
    </row>
    <row r="6" spans="1:133">
      <c r="A6" s="12"/>
      <c r="B6" s="25">
        <v>311</v>
      </c>
      <c r="C6" s="20" t="s">
        <v>2</v>
      </c>
      <c r="D6" s="46">
        <v>61711826</v>
      </c>
      <c r="E6" s="46">
        <v>3055289</v>
      </c>
      <c r="F6" s="46">
        <v>10327392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75094507</v>
      </c>
      <c r="O6" s="47">
        <f t="shared" si="2"/>
        <v>404.07498264664258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5995772</v>
      </c>
      <c r="F7" s="46">
        <v>0</v>
      </c>
      <c r="G7" s="46">
        <v>5183434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11179206</v>
      </c>
      <c r="O7" s="47">
        <f t="shared" si="2"/>
        <v>60.154033243113808</v>
      </c>
      <c r="P7" s="9"/>
    </row>
    <row r="8" spans="1:133">
      <c r="A8" s="12"/>
      <c r="B8" s="25">
        <v>312.52</v>
      </c>
      <c r="C8" s="20" t="s">
        <v>129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1439785</v>
      </c>
      <c r="M8" s="46">
        <v>0</v>
      </c>
      <c r="N8" s="46">
        <f t="shared" si="1"/>
        <v>1439785</v>
      </c>
      <c r="O8" s="47">
        <f t="shared" si="2"/>
        <v>7.7473189735421837</v>
      </c>
      <c r="P8" s="9"/>
    </row>
    <row r="9" spans="1:133" ht="15.75">
      <c r="A9" s="29" t="s">
        <v>14</v>
      </c>
      <c r="B9" s="30"/>
      <c r="C9" s="31"/>
      <c r="D9" s="32">
        <f t="shared" ref="D9:M9" si="3">SUM(D10:D24)</f>
        <v>11403031</v>
      </c>
      <c r="E9" s="32">
        <f t="shared" si="3"/>
        <v>39164837</v>
      </c>
      <c r="F9" s="32">
        <f t="shared" si="3"/>
        <v>0</v>
      </c>
      <c r="G9" s="32">
        <f t="shared" si="3"/>
        <v>5066647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55634515</v>
      </c>
      <c r="O9" s="45">
        <f t="shared" si="2"/>
        <v>299.36298380891395</v>
      </c>
      <c r="P9" s="10"/>
    </row>
    <row r="10" spans="1:133">
      <c r="A10" s="12"/>
      <c r="B10" s="25">
        <v>322</v>
      </c>
      <c r="C10" s="20" t="s">
        <v>0</v>
      </c>
      <c r="D10" s="46">
        <v>0</v>
      </c>
      <c r="E10" s="46">
        <v>9512064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9512064</v>
      </c>
      <c r="O10" s="47">
        <f t="shared" si="2"/>
        <v>51.183332167474695</v>
      </c>
      <c r="P10" s="9"/>
    </row>
    <row r="11" spans="1:133">
      <c r="A11" s="12"/>
      <c r="B11" s="25">
        <v>323.10000000000002</v>
      </c>
      <c r="C11" s="20" t="s">
        <v>15</v>
      </c>
      <c r="D11" s="46">
        <v>9401473</v>
      </c>
      <c r="E11" s="46">
        <v>24000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22" si="4">SUM(D11:M11)</f>
        <v>9425473</v>
      </c>
      <c r="O11" s="47">
        <f t="shared" si="2"/>
        <v>50.717395866403365</v>
      </c>
      <c r="P11" s="9"/>
    </row>
    <row r="12" spans="1:133">
      <c r="A12" s="12"/>
      <c r="B12" s="25">
        <v>323.3</v>
      </c>
      <c r="C12" s="20" t="s">
        <v>16</v>
      </c>
      <c r="D12" s="46">
        <v>300000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300000</v>
      </c>
      <c r="O12" s="47">
        <f t="shared" si="2"/>
        <v>1.6142658050074525</v>
      </c>
      <c r="P12" s="9"/>
    </row>
    <row r="13" spans="1:133">
      <c r="A13" s="12"/>
      <c r="B13" s="25">
        <v>323.39999999999998</v>
      </c>
      <c r="C13" s="20" t="s">
        <v>17</v>
      </c>
      <c r="D13" s="46">
        <v>220906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220906</v>
      </c>
      <c r="O13" s="47">
        <f t="shared" si="2"/>
        <v>1.1886700064032543</v>
      </c>
      <c r="P13" s="9"/>
    </row>
    <row r="14" spans="1:133">
      <c r="A14" s="12"/>
      <c r="B14" s="25">
        <v>323.7</v>
      </c>
      <c r="C14" s="20" t="s">
        <v>18</v>
      </c>
      <c r="D14" s="46">
        <v>639074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639074</v>
      </c>
      <c r="O14" s="47">
        <f t="shared" si="2"/>
        <v>3.4387843502311091</v>
      </c>
      <c r="P14" s="9"/>
    </row>
    <row r="15" spans="1:133">
      <c r="A15" s="12"/>
      <c r="B15" s="25">
        <v>324.11</v>
      </c>
      <c r="C15" s="20" t="s">
        <v>19</v>
      </c>
      <c r="D15" s="46">
        <v>0</v>
      </c>
      <c r="E15" s="46">
        <v>484284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484284</v>
      </c>
      <c r="O15" s="47">
        <f t="shared" si="2"/>
        <v>2.6058770037074304</v>
      </c>
      <c r="P15" s="9"/>
    </row>
    <row r="16" spans="1:133">
      <c r="A16" s="12"/>
      <c r="B16" s="25">
        <v>324.12</v>
      </c>
      <c r="C16" s="20" t="s">
        <v>20</v>
      </c>
      <c r="D16" s="46">
        <v>0</v>
      </c>
      <c r="E16" s="46">
        <v>165256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165256</v>
      </c>
      <c r="O16" s="47">
        <f t="shared" si="2"/>
        <v>0.88922369957437186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0</v>
      </c>
      <c r="F17" s="46">
        <v>0</v>
      </c>
      <c r="G17" s="46">
        <v>3095129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3095129</v>
      </c>
      <c r="O17" s="47">
        <f t="shared" si="2"/>
        <v>16.65453635595637</v>
      </c>
      <c r="P17" s="9"/>
    </row>
    <row r="18" spans="1:16">
      <c r="A18" s="12"/>
      <c r="B18" s="25">
        <v>324.61</v>
      </c>
      <c r="C18" s="20" t="s">
        <v>23</v>
      </c>
      <c r="D18" s="46">
        <v>0</v>
      </c>
      <c r="E18" s="46">
        <v>0</v>
      </c>
      <c r="F18" s="46">
        <v>0</v>
      </c>
      <c r="G18" s="46">
        <v>1971518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1971518</v>
      </c>
      <c r="O18" s="47">
        <f t="shared" si="2"/>
        <v>10.608513637855609</v>
      </c>
      <c r="P18" s="9"/>
    </row>
    <row r="19" spans="1:16">
      <c r="A19" s="12"/>
      <c r="B19" s="25">
        <v>324.70999999999998</v>
      </c>
      <c r="C19" s="20" t="s">
        <v>25</v>
      </c>
      <c r="D19" s="46">
        <v>536189</v>
      </c>
      <c r="E19" s="46">
        <v>5384203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5920392</v>
      </c>
      <c r="O19" s="47">
        <f t="shared" si="2"/>
        <v>31.856954526132274</v>
      </c>
      <c r="P19" s="9"/>
    </row>
    <row r="20" spans="1:16">
      <c r="A20" s="12"/>
      <c r="B20" s="25">
        <v>324.72000000000003</v>
      </c>
      <c r="C20" s="20" t="s">
        <v>26</v>
      </c>
      <c r="D20" s="46">
        <v>268095</v>
      </c>
      <c r="E20" s="46">
        <v>472635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740730</v>
      </c>
      <c r="O20" s="47">
        <f t="shared" si="2"/>
        <v>3.9857836991439011</v>
      </c>
      <c r="P20" s="9"/>
    </row>
    <row r="21" spans="1:16">
      <c r="A21" s="12"/>
      <c r="B21" s="25">
        <v>325.10000000000002</v>
      </c>
      <c r="C21" s="20" t="s">
        <v>27</v>
      </c>
      <c r="D21" s="46">
        <v>0</v>
      </c>
      <c r="E21" s="46">
        <v>18007892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18007892</v>
      </c>
      <c r="O21" s="47">
        <f t="shared" si="2"/>
        <v>96.898414252890888</v>
      </c>
      <c r="P21" s="9"/>
    </row>
    <row r="22" spans="1:16">
      <c r="A22" s="12"/>
      <c r="B22" s="25">
        <v>325.2</v>
      </c>
      <c r="C22" s="20" t="s">
        <v>28</v>
      </c>
      <c r="D22" s="46">
        <v>0</v>
      </c>
      <c r="E22" s="46">
        <v>4907605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4907605</v>
      </c>
      <c r="O22" s="47">
        <f t="shared" si="2"/>
        <v>26.40726311994533</v>
      </c>
      <c r="P22" s="9"/>
    </row>
    <row r="23" spans="1:16">
      <c r="A23" s="12"/>
      <c r="B23" s="25">
        <v>329</v>
      </c>
      <c r="C23" s="20" t="s">
        <v>131</v>
      </c>
      <c r="D23" s="46">
        <v>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200</v>
      </c>
      <c r="O23" s="47">
        <f t="shared" si="2"/>
        <v>1.0761772033383017E-3</v>
      </c>
      <c r="P23" s="9"/>
    </row>
    <row r="24" spans="1:16">
      <c r="A24" s="12"/>
      <c r="B24" s="25">
        <v>367</v>
      </c>
      <c r="C24" s="20" t="s">
        <v>76</v>
      </c>
      <c r="D24" s="46">
        <v>37094</v>
      </c>
      <c r="E24" s="46">
        <v>206898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243992</v>
      </c>
      <c r="O24" s="47">
        <f t="shared" si="2"/>
        <v>1.3128931409845945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SUM(D26:D38)</f>
        <v>15543962</v>
      </c>
      <c r="E25" s="32">
        <f t="shared" si="5"/>
        <v>4907057</v>
      </c>
      <c r="F25" s="32">
        <f t="shared" si="5"/>
        <v>0</v>
      </c>
      <c r="G25" s="32">
        <f t="shared" si="5"/>
        <v>24386861</v>
      </c>
      <c r="H25" s="32">
        <f t="shared" si="5"/>
        <v>0</v>
      </c>
      <c r="I25" s="32">
        <f t="shared" si="5"/>
        <v>352848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45190728</v>
      </c>
      <c r="O25" s="45">
        <f t="shared" si="2"/>
        <v>243.16615637930943</v>
      </c>
      <c r="P25" s="10"/>
    </row>
    <row r="26" spans="1:16">
      <c r="A26" s="12"/>
      <c r="B26" s="25">
        <v>331.2</v>
      </c>
      <c r="C26" s="20" t="s">
        <v>29</v>
      </c>
      <c r="D26" s="46">
        <v>2487900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2487900</v>
      </c>
      <c r="O26" s="47">
        <f t="shared" si="2"/>
        <v>13.387106320926804</v>
      </c>
      <c r="P26" s="9"/>
    </row>
    <row r="27" spans="1:16">
      <c r="A27" s="12"/>
      <c r="B27" s="25">
        <v>331.5</v>
      </c>
      <c r="C27" s="20" t="s">
        <v>31</v>
      </c>
      <c r="D27" s="46">
        <v>0</v>
      </c>
      <c r="E27" s="46">
        <v>1147024</v>
      </c>
      <c r="F27" s="46">
        <v>0</v>
      </c>
      <c r="G27" s="46">
        <v>0</v>
      </c>
      <c r="H27" s="46">
        <v>0</v>
      </c>
      <c r="I27" s="46">
        <v>227848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1374872</v>
      </c>
      <c r="O27" s="47">
        <f t="shared" si="2"/>
        <v>7.398029519540688</v>
      </c>
      <c r="P27" s="9"/>
    </row>
    <row r="28" spans="1:16">
      <c r="A28" s="12"/>
      <c r="B28" s="25">
        <v>334.36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125000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125000</v>
      </c>
      <c r="O28" s="47">
        <f t="shared" si="2"/>
        <v>0.6726107520864385</v>
      </c>
      <c r="P28" s="9"/>
    </row>
    <row r="29" spans="1:16">
      <c r="A29" s="12"/>
      <c r="B29" s="25">
        <v>334.39</v>
      </c>
      <c r="C29" s="20" t="s">
        <v>34</v>
      </c>
      <c r="D29" s="46">
        <v>15649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15649</v>
      </c>
      <c r="O29" s="47">
        <f t="shared" si="2"/>
        <v>8.4205485275205411E-2</v>
      </c>
      <c r="P29" s="9"/>
    </row>
    <row r="30" spans="1:16">
      <c r="A30" s="12"/>
      <c r="B30" s="25">
        <v>334.49</v>
      </c>
      <c r="C30" s="20" t="s">
        <v>35</v>
      </c>
      <c r="D30" s="46">
        <v>0</v>
      </c>
      <c r="E30" s="46">
        <v>0</v>
      </c>
      <c r="F30" s="46">
        <v>0</v>
      </c>
      <c r="G30" s="46">
        <v>22476586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22476586</v>
      </c>
      <c r="O30" s="47">
        <f t="shared" si="2"/>
        <v>120.94394731036412</v>
      </c>
      <c r="P30" s="9"/>
    </row>
    <row r="31" spans="1:16">
      <c r="A31" s="12"/>
      <c r="B31" s="25">
        <v>334.5</v>
      </c>
      <c r="C31" s="20" t="s">
        <v>36</v>
      </c>
      <c r="D31" s="46">
        <v>0</v>
      </c>
      <c r="E31" s="46">
        <v>817408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817408</v>
      </c>
      <c r="O31" s="47">
        <f t="shared" si="2"/>
        <v>4.3983792771317729</v>
      </c>
      <c r="P31" s="9"/>
    </row>
    <row r="32" spans="1:16">
      <c r="A32" s="12"/>
      <c r="B32" s="25">
        <v>335.12</v>
      </c>
      <c r="C32" s="20" t="s">
        <v>132</v>
      </c>
      <c r="D32" s="46">
        <v>4332362</v>
      </c>
      <c r="E32" s="46">
        <v>1352602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5684964</v>
      </c>
      <c r="O32" s="47">
        <f t="shared" si="2"/>
        <v>30.590143292994625</v>
      </c>
      <c r="P32" s="9"/>
    </row>
    <row r="33" spans="1:16">
      <c r="A33" s="12"/>
      <c r="B33" s="25">
        <v>335.14</v>
      </c>
      <c r="C33" s="20" t="s">
        <v>133</v>
      </c>
      <c r="D33" s="46">
        <v>52085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52085</v>
      </c>
      <c r="O33" s="47">
        <f t="shared" si="2"/>
        <v>0.28026344817937721</v>
      </c>
      <c r="P33" s="9"/>
    </row>
    <row r="34" spans="1:16">
      <c r="A34" s="12"/>
      <c r="B34" s="25">
        <v>335.15</v>
      </c>
      <c r="C34" s="20" t="s">
        <v>134</v>
      </c>
      <c r="D34" s="46">
        <v>63452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63452</v>
      </c>
      <c r="O34" s="47">
        <f t="shared" si="2"/>
        <v>0.34142797953110959</v>
      </c>
      <c r="P34" s="9"/>
    </row>
    <row r="35" spans="1:16">
      <c r="A35" s="12"/>
      <c r="B35" s="25">
        <v>335.18</v>
      </c>
      <c r="C35" s="20" t="s">
        <v>135</v>
      </c>
      <c r="D35" s="46">
        <v>8096469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8096469</v>
      </c>
      <c r="O35" s="47">
        <f t="shared" si="2"/>
        <v>43.566176826676283</v>
      </c>
      <c r="P35" s="9"/>
    </row>
    <row r="36" spans="1:16">
      <c r="A36" s="12"/>
      <c r="B36" s="25">
        <v>335.49</v>
      </c>
      <c r="C36" s="20" t="s">
        <v>117</v>
      </c>
      <c r="D36" s="46">
        <v>0</v>
      </c>
      <c r="E36" s="46">
        <v>81699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81699</v>
      </c>
      <c r="O36" s="47">
        <f t="shared" si="2"/>
        <v>0.43961300667767955</v>
      </c>
      <c r="P36" s="9"/>
    </row>
    <row r="37" spans="1:16">
      <c r="A37" s="12"/>
      <c r="B37" s="25">
        <v>337.3</v>
      </c>
      <c r="C37" s="20" t="s">
        <v>43</v>
      </c>
      <c r="D37" s="46">
        <v>418140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418140</v>
      </c>
      <c r="O37" s="47">
        <f t="shared" ref="O37:O68" si="7">(N37/O$80)</f>
        <v>2.2499636790193875</v>
      </c>
      <c r="P37" s="9"/>
    </row>
    <row r="38" spans="1:16">
      <c r="A38" s="12"/>
      <c r="B38" s="25">
        <v>338</v>
      </c>
      <c r="C38" s="20" t="s">
        <v>45</v>
      </c>
      <c r="D38" s="46">
        <v>77905</v>
      </c>
      <c r="E38" s="46">
        <v>1508324</v>
      </c>
      <c r="F38" s="46">
        <v>0</v>
      </c>
      <c r="G38" s="46">
        <v>1910275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3496504</v>
      </c>
      <c r="O38" s="47">
        <f t="shared" si="7"/>
        <v>18.814289480905927</v>
      </c>
      <c r="P38" s="9"/>
    </row>
    <row r="39" spans="1:16" ht="15.75">
      <c r="A39" s="29" t="s">
        <v>50</v>
      </c>
      <c r="B39" s="30"/>
      <c r="C39" s="31"/>
      <c r="D39" s="32">
        <f t="shared" ref="D39:M39" si="8">SUM(D40:D58)</f>
        <v>3933638</v>
      </c>
      <c r="E39" s="32">
        <f t="shared" si="8"/>
        <v>18830124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115325823</v>
      </c>
      <c r="J39" s="32">
        <f t="shared" si="8"/>
        <v>19664720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157754305</v>
      </c>
      <c r="O39" s="45">
        <f t="shared" si="7"/>
        <v>848.85793384738736</v>
      </c>
      <c r="P39" s="10"/>
    </row>
    <row r="40" spans="1:16">
      <c r="A40" s="12"/>
      <c r="B40" s="25">
        <v>341.2</v>
      </c>
      <c r="C40" s="20" t="s">
        <v>137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19664720</v>
      </c>
      <c r="K40" s="46">
        <v>0</v>
      </c>
      <c r="L40" s="46">
        <v>0</v>
      </c>
      <c r="M40" s="46">
        <v>0</v>
      </c>
      <c r="N40" s="46">
        <f t="shared" ref="N40:N58" si="9">SUM(D40:M40)</f>
        <v>19664720</v>
      </c>
      <c r="O40" s="47">
        <f t="shared" si="7"/>
        <v>105.81361687015384</v>
      </c>
      <c r="P40" s="9"/>
    </row>
    <row r="41" spans="1:16">
      <c r="A41" s="12"/>
      <c r="B41" s="25">
        <v>341.3</v>
      </c>
      <c r="C41" s="20" t="s">
        <v>162</v>
      </c>
      <c r="D41" s="46">
        <v>11200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11200</v>
      </c>
      <c r="O41" s="47">
        <f t="shared" si="7"/>
        <v>6.0265923386944892E-2</v>
      </c>
      <c r="P41" s="9"/>
    </row>
    <row r="42" spans="1:16">
      <c r="A42" s="12"/>
      <c r="B42" s="25">
        <v>341.51</v>
      </c>
      <c r="C42" s="20" t="s">
        <v>138</v>
      </c>
      <c r="D42" s="46">
        <v>2645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2645</v>
      </c>
      <c r="O42" s="47">
        <f t="shared" si="7"/>
        <v>1.423244351414904E-2</v>
      </c>
      <c r="P42" s="9"/>
    </row>
    <row r="43" spans="1:16">
      <c r="A43" s="12"/>
      <c r="B43" s="25">
        <v>341.9</v>
      </c>
      <c r="C43" s="20" t="s">
        <v>139</v>
      </c>
      <c r="D43" s="46">
        <v>1429857</v>
      </c>
      <c r="E43" s="46">
        <v>0</v>
      </c>
      <c r="F43" s="46">
        <v>0</v>
      </c>
      <c r="G43" s="46">
        <v>0</v>
      </c>
      <c r="H43" s="46">
        <v>0</v>
      </c>
      <c r="I43" s="46">
        <v>486501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1916358</v>
      </c>
      <c r="O43" s="47">
        <f t="shared" si="7"/>
        <v>10.311703965174905</v>
      </c>
      <c r="P43" s="9"/>
    </row>
    <row r="44" spans="1:16">
      <c r="A44" s="12"/>
      <c r="B44" s="25">
        <v>342.1</v>
      </c>
      <c r="C44" s="20" t="s">
        <v>56</v>
      </c>
      <c r="D44" s="46">
        <v>25086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25086</v>
      </c>
      <c r="O44" s="47">
        <f t="shared" si="7"/>
        <v>0.13498490661472318</v>
      </c>
      <c r="P44" s="9"/>
    </row>
    <row r="45" spans="1:16">
      <c r="A45" s="12"/>
      <c r="B45" s="25">
        <v>342.9</v>
      </c>
      <c r="C45" s="20" t="s">
        <v>57</v>
      </c>
      <c r="D45" s="46">
        <v>0</v>
      </c>
      <c r="E45" s="46">
        <v>266884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266884</v>
      </c>
      <c r="O45" s="47">
        <f t="shared" si="7"/>
        <v>1.4360723836786966</v>
      </c>
      <c r="P45" s="9"/>
    </row>
    <row r="46" spans="1:16">
      <c r="A46" s="12"/>
      <c r="B46" s="25">
        <v>343.3</v>
      </c>
      <c r="C46" s="20" t="s">
        <v>99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43790040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43790040</v>
      </c>
      <c r="O46" s="47">
        <f t="shared" si="7"/>
        <v>235.62921390636183</v>
      </c>
      <c r="P46" s="9"/>
    </row>
    <row r="47" spans="1:16">
      <c r="A47" s="12"/>
      <c r="B47" s="25">
        <v>343.4</v>
      </c>
      <c r="C47" s="20" t="s">
        <v>120</v>
      </c>
      <c r="D47" s="46">
        <v>247174</v>
      </c>
      <c r="E47" s="46">
        <v>18236960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18484134</v>
      </c>
      <c r="O47" s="47">
        <f t="shared" si="7"/>
        <v>99.461018171252078</v>
      </c>
      <c r="P47" s="9"/>
    </row>
    <row r="48" spans="1:16">
      <c r="A48" s="12"/>
      <c r="B48" s="25">
        <v>343.5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40603031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40603031</v>
      </c>
      <c r="O48" s="47">
        <f t="shared" si="7"/>
        <v>218.48028174319182</v>
      </c>
      <c r="P48" s="9"/>
    </row>
    <row r="49" spans="1:16">
      <c r="A49" s="12"/>
      <c r="B49" s="25">
        <v>343.6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5498376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5498376</v>
      </c>
      <c r="O49" s="47">
        <f t="shared" si="7"/>
        <v>29.58613453291219</v>
      </c>
      <c r="P49" s="9"/>
    </row>
    <row r="50" spans="1:16">
      <c r="A50" s="12"/>
      <c r="B50" s="25">
        <v>343.7</v>
      </c>
      <c r="C50" s="20" t="s">
        <v>60</v>
      </c>
      <c r="D50" s="46">
        <v>0</v>
      </c>
      <c r="E50" s="46">
        <v>217203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217203</v>
      </c>
      <c r="O50" s="47">
        <f t="shared" si="7"/>
        <v>1.1687445854834457</v>
      </c>
      <c r="P50" s="9"/>
    </row>
    <row r="51" spans="1:16">
      <c r="A51" s="12"/>
      <c r="B51" s="25">
        <v>343.9</v>
      </c>
      <c r="C51" s="20" t="s">
        <v>61</v>
      </c>
      <c r="D51" s="46">
        <v>0</v>
      </c>
      <c r="E51" s="46">
        <v>109077</v>
      </c>
      <c r="F51" s="46">
        <v>0</v>
      </c>
      <c r="G51" s="46">
        <v>0</v>
      </c>
      <c r="H51" s="46">
        <v>0</v>
      </c>
      <c r="I51" s="46">
        <v>23422661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23531738</v>
      </c>
      <c r="O51" s="47">
        <f t="shared" si="7"/>
        <v>126.6215999526482</v>
      </c>
      <c r="P51" s="9"/>
    </row>
    <row r="52" spans="1:16">
      <c r="A52" s="12"/>
      <c r="B52" s="25">
        <v>345.1</v>
      </c>
      <c r="C52" s="20" t="s">
        <v>121</v>
      </c>
      <c r="D52" s="46">
        <v>53700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53700</v>
      </c>
      <c r="O52" s="47">
        <f t="shared" si="7"/>
        <v>0.28895357909633401</v>
      </c>
      <c r="P52" s="9"/>
    </row>
    <row r="53" spans="1:16">
      <c r="A53" s="12"/>
      <c r="B53" s="25">
        <v>346.4</v>
      </c>
      <c r="C53" s="20" t="s">
        <v>64</v>
      </c>
      <c r="D53" s="46">
        <v>51135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51135</v>
      </c>
      <c r="O53" s="47">
        <f t="shared" si="7"/>
        <v>0.27515160646352027</v>
      </c>
      <c r="P53" s="9"/>
    </row>
    <row r="54" spans="1:16">
      <c r="A54" s="12"/>
      <c r="B54" s="25">
        <v>347.2</v>
      </c>
      <c r="C54" s="20" t="s">
        <v>65</v>
      </c>
      <c r="D54" s="46">
        <v>427828</v>
      </c>
      <c r="E54" s="46">
        <v>0</v>
      </c>
      <c r="F54" s="46">
        <v>0</v>
      </c>
      <c r="G54" s="46">
        <v>0</v>
      </c>
      <c r="H54" s="46">
        <v>0</v>
      </c>
      <c r="I54" s="46">
        <v>1525214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1953042</v>
      </c>
      <c r="O54" s="47">
        <f t="shared" si="7"/>
        <v>10.509096387811217</v>
      </c>
      <c r="P54" s="9"/>
    </row>
    <row r="55" spans="1:16">
      <c r="A55" s="12"/>
      <c r="B55" s="25">
        <v>347.4</v>
      </c>
      <c r="C55" s="20" t="s">
        <v>100</v>
      </c>
      <c r="D55" s="46">
        <v>308666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308666</v>
      </c>
      <c r="O55" s="47">
        <f t="shared" si="7"/>
        <v>1.6608965632281012</v>
      </c>
      <c r="P55" s="9"/>
    </row>
    <row r="56" spans="1:16">
      <c r="A56" s="12"/>
      <c r="B56" s="25">
        <v>347.5</v>
      </c>
      <c r="C56" s="20" t="s">
        <v>101</v>
      </c>
      <c r="D56" s="46">
        <v>1352714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1352714</v>
      </c>
      <c r="O56" s="47">
        <f t="shared" si="7"/>
        <v>7.278799847182837</v>
      </c>
      <c r="P56" s="9"/>
    </row>
    <row r="57" spans="1:16">
      <c r="A57" s="12"/>
      <c r="B57" s="25">
        <v>347.9</v>
      </c>
      <c r="C57" s="20" t="s">
        <v>102</v>
      </c>
      <c r="D57" s="46">
        <v>23153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23153</v>
      </c>
      <c r="O57" s="47">
        <f t="shared" si="7"/>
        <v>0.1245836539444585</v>
      </c>
      <c r="P57" s="9"/>
    </row>
    <row r="58" spans="1:16">
      <c r="A58" s="12"/>
      <c r="B58" s="25">
        <v>349</v>
      </c>
      <c r="C58" s="20" t="s">
        <v>103</v>
      </c>
      <c r="D58" s="46">
        <v>480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480</v>
      </c>
      <c r="O58" s="47">
        <f t="shared" si="7"/>
        <v>2.5828252880119242E-3</v>
      </c>
      <c r="P58" s="9"/>
    </row>
    <row r="59" spans="1:16" ht="15.75">
      <c r="A59" s="29" t="s">
        <v>51</v>
      </c>
      <c r="B59" s="30"/>
      <c r="C59" s="31"/>
      <c r="D59" s="32">
        <f t="shared" ref="D59:M59" si="10">SUM(D60:D64)</f>
        <v>907924</v>
      </c>
      <c r="E59" s="32">
        <f t="shared" si="10"/>
        <v>359635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6" si="11">SUM(D59:M59)</f>
        <v>1267559</v>
      </c>
      <c r="O59" s="45">
        <f t="shared" si="7"/>
        <v>6.8205904984314714</v>
      </c>
      <c r="P59" s="10"/>
    </row>
    <row r="60" spans="1:16">
      <c r="A60" s="13"/>
      <c r="B60" s="39">
        <v>351.1</v>
      </c>
      <c r="C60" s="21" t="s">
        <v>68</v>
      </c>
      <c r="D60" s="46">
        <v>99097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99097</v>
      </c>
      <c r="O60" s="47">
        <f t="shared" si="7"/>
        <v>0.53322966159607843</v>
      </c>
      <c r="P60" s="9"/>
    </row>
    <row r="61" spans="1:16">
      <c r="A61" s="13"/>
      <c r="B61" s="39">
        <v>351.2</v>
      </c>
      <c r="C61" s="21" t="s">
        <v>104</v>
      </c>
      <c r="D61" s="46">
        <v>69</v>
      </c>
      <c r="E61" s="46">
        <v>106449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106518</v>
      </c>
      <c r="O61" s="47">
        <f t="shared" si="7"/>
        <v>0.57316121672594611</v>
      </c>
      <c r="P61" s="9"/>
    </row>
    <row r="62" spans="1:16">
      <c r="A62" s="13"/>
      <c r="B62" s="39">
        <v>351.3</v>
      </c>
      <c r="C62" s="21" t="s">
        <v>122</v>
      </c>
      <c r="D62" s="46">
        <v>58784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58784</v>
      </c>
      <c r="O62" s="47">
        <f t="shared" si="7"/>
        <v>0.31631000360519362</v>
      </c>
      <c r="P62" s="9"/>
    </row>
    <row r="63" spans="1:16">
      <c r="A63" s="13"/>
      <c r="B63" s="39">
        <v>354</v>
      </c>
      <c r="C63" s="21" t="s">
        <v>69</v>
      </c>
      <c r="D63" s="46">
        <v>744376</v>
      </c>
      <c r="E63" s="46">
        <v>253186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997562</v>
      </c>
      <c r="O63" s="47">
        <f t="shared" si="7"/>
        <v>5.3677674165828142</v>
      </c>
      <c r="P63" s="9"/>
    </row>
    <row r="64" spans="1:16">
      <c r="A64" s="13"/>
      <c r="B64" s="39">
        <v>359</v>
      </c>
      <c r="C64" s="21" t="s">
        <v>105</v>
      </c>
      <c r="D64" s="46">
        <v>5598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5598</v>
      </c>
      <c r="O64" s="47">
        <f t="shared" si="7"/>
        <v>3.0122199921439063E-2</v>
      </c>
      <c r="P64" s="9"/>
    </row>
    <row r="65" spans="1:119" ht="15.75">
      <c r="A65" s="29" t="s">
        <v>3</v>
      </c>
      <c r="B65" s="30"/>
      <c r="C65" s="31"/>
      <c r="D65" s="32">
        <f t="shared" ref="D65:M65" si="12">SUM(D66:D74)</f>
        <v>1672295</v>
      </c>
      <c r="E65" s="32">
        <f t="shared" si="12"/>
        <v>35033887</v>
      </c>
      <c r="F65" s="32">
        <f t="shared" si="12"/>
        <v>76001</v>
      </c>
      <c r="G65" s="32">
        <f t="shared" si="12"/>
        <v>407294</v>
      </c>
      <c r="H65" s="32">
        <f t="shared" si="12"/>
        <v>0</v>
      </c>
      <c r="I65" s="32">
        <f t="shared" si="12"/>
        <v>2292676</v>
      </c>
      <c r="J65" s="32">
        <f t="shared" si="12"/>
        <v>38755</v>
      </c>
      <c r="K65" s="32">
        <f t="shared" si="12"/>
        <v>0</v>
      </c>
      <c r="L65" s="32">
        <f t="shared" si="12"/>
        <v>17597235</v>
      </c>
      <c r="M65" s="32">
        <f t="shared" si="12"/>
        <v>0</v>
      </c>
      <c r="N65" s="32">
        <f t="shared" si="11"/>
        <v>57118143</v>
      </c>
      <c r="O65" s="45">
        <f t="shared" si="7"/>
        <v>307.34621696808597</v>
      </c>
      <c r="P65" s="10"/>
    </row>
    <row r="66" spans="1:119">
      <c r="A66" s="12"/>
      <c r="B66" s="25">
        <v>361.1</v>
      </c>
      <c r="C66" s="20" t="s">
        <v>70</v>
      </c>
      <c r="D66" s="46">
        <v>343683</v>
      </c>
      <c r="E66" s="46">
        <v>609304</v>
      </c>
      <c r="F66" s="46">
        <v>76001</v>
      </c>
      <c r="G66" s="46">
        <v>250799</v>
      </c>
      <c r="H66" s="46">
        <v>0</v>
      </c>
      <c r="I66" s="46">
        <v>1660439</v>
      </c>
      <c r="J66" s="46">
        <v>38755</v>
      </c>
      <c r="K66" s="46">
        <v>0</v>
      </c>
      <c r="L66" s="46">
        <v>2149636</v>
      </c>
      <c r="M66" s="46">
        <v>0</v>
      </c>
      <c r="N66" s="46">
        <f t="shared" si="11"/>
        <v>5128617</v>
      </c>
      <c r="O66" s="47">
        <f t="shared" si="7"/>
        <v>27.596503500266355</v>
      </c>
      <c r="P66" s="9"/>
    </row>
    <row r="67" spans="1:119">
      <c r="A67" s="12"/>
      <c r="B67" s="25">
        <v>361.3</v>
      </c>
      <c r="C67" s="20" t="s">
        <v>71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8055496</v>
      </c>
      <c r="M67" s="46">
        <v>0</v>
      </c>
      <c r="N67" s="46">
        <f t="shared" ref="N67:N74" si="13">SUM(D67:M67)</f>
        <v>8055496</v>
      </c>
      <c r="O67" s="47">
        <f t="shared" si="7"/>
        <v>43.345705783914383</v>
      </c>
      <c r="P67" s="9"/>
    </row>
    <row r="68" spans="1:119">
      <c r="A68" s="12"/>
      <c r="B68" s="25">
        <v>362</v>
      </c>
      <c r="C68" s="20" t="s">
        <v>72</v>
      </c>
      <c r="D68" s="46">
        <v>386859</v>
      </c>
      <c r="E68" s="46">
        <v>211425</v>
      </c>
      <c r="F68" s="46">
        <v>0</v>
      </c>
      <c r="G68" s="46">
        <v>0</v>
      </c>
      <c r="H68" s="46">
        <v>0</v>
      </c>
      <c r="I68" s="46">
        <v>286286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884570</v>
      </c>
      <c r="O68" s="47">
        <f t="shared" si="7"/>
        <v>4.7597703437848073</v>
      </c>
      <c r="P68" s="9"/>
    </row>
    <row r="69" spans="1:119">
      <c r="A69" s="12"/>
      <c r="B69" s="25">
        <v>364</v>
      </c>
      <c r="C69" s="20" t="s">
        <v>140</v>
      </c>
      <c r="D69" s="46">
        <v>0</v>
      </c>
      <c r="E69" s="46">
        <v>1886805</v>
      </c>
      <c r="F69" s="46">
        <v>0</v>
      </c>
      <c r="G69" s="46">
        <v>0</v>
      </c>
      <c r="H69" s="46">
        <v>0</v>
      </c>
      <c r="I69" s="46">
        <v>4996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1891801</v>
      </c>
      <c r="O69" s="47">
        <f t="shared" ref="O69:O78" si="14">(N69/O$80)</f>
        <v>10.179565547263012</v>
      </c>
      <c r="P69" s="9"/>
    </row>
    <row r="70" spans="1:119">
      <c r="A70" s="12"/>
      <c r="B70" s="25">
        <v>365</v>
      </c>
      <c r="C70" s="20" t="s">
        <v>141</v>
      </c>
      <c r="D70" s="46">
        <v>135391</v>
      </c>
      <c r="E70" s="46">
        <v>8063</v>
      </c>
      <c r="F70" s="46">
        <v>0</v>
      </c>
      <c r="G70" s="46">
        <v>0</v>
      </c>
      <c r="H70" s="46">
        <v>0</v>
      </c>
      <c r="I70" s="46">
        <v>146741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290195</v>
      </c>
      <c r="O70" s="47">
        <f t="shared" si="14"/>
        <v>1.5615062176137924</v>
      </c>
      <c r="P70" s="9"/>
    </row>
    <row r="71" spans="1:119">
      <c r="A71" s="12"/>
      <c r="B71" s="25">
        <v>366</v>
      </c>
      <c r="C71" s="20" t="s">
        <v>75</v>
      </c>
      <c r="D71" s="46">
        <v>50884</v>
      </c>
      <c r="E71" s="46">
        <v>30840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81724</v>
      </c>
      <c r="O71" s="47">
        <f t="shared" si="14"/>
        <v>0.43974752882809681</v>
      </c>
      <c r="P71" s="9"/>
    </row>
    <row r="72" spans="1:119">
      <c r="A72" s="12"/>
      <c r="B72" s="25">
        <v>368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7392103</v>
      </c>
      <c r="M72" s="46">
        <v>0</v>
      </c>
      <c r="N72" s="46">
        <f t="shared" si="13"/>
        <v>7392103</v>
      </c>
      <c r="O72" s="47">
        <f t="shared" si="14"/>
        <v>39.776063666643353</v>
      </c>
      <c r="P72" s="9"/>
    </row>
    <row r="73" spans="1:119">
      <c r="A73" s="12"/>
      <c r="B73" s="25">
        <v>369.3</v>
      </c>
      <c r="C73" s="20" t="s">
        <v>78</v>
      </c>
      <c r="D73" s="46">
        <v>76910</v>
      </c>
      <c r="E73" s="46">
        <v>287227</v>
      </c>
      <c r="F73" s="46">
        <v>0</v>
      </c>
      <c r="G73" s="46">
        <v>30430</v>
      </c>
      <c r="H73" s="46">
        <v>0</v>
      </c>
      <c r="I73" s="46">
        <v>25882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420449</v>
      </c>
      <c r="O73" s="47">
        <f t="shared" si="14"/>
        <v>2.2623881448319278</v>
      </c>
      <c r="P73" s="9"/>
    </row>
    <row r="74" spans="1:119">
      <c r="A74" s="12"/>
      <c r="B74" s="25">
        <v>369.9</v>
      </c>
      <c r="C74" s="20" t="s">
        <v>79</v>
      </c>
      <c r="D74" s="46">
        <v>678568</v>
      </c>
      <c r="E74" s="46">
        <v>32000223</v>
      </c>
      <c r="F74" s="46">
        <v>0</v>
      </c>
      <c r="G74" s="46">
        <v>126065</v>
      </c>
      <c r="H74" s="46">
        <v>0</v>
      </c>
      <c r="I74" s="46">
        <v>168332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32973188</v>
      </c>
      <c r="O74" s="47">
        <f t="shared" si="14"/>
        <v>177.42496623494026</v>
      </c>
      <c r="P74" s="9"/>
    </row>
    <row r="75" spans="1:119" ht="15.75">
      <c r="A75" s="29" t="s">
        <v>52</v>
      </c>
      <c r="B75" s="30"/>
      <c r="C75" s="31"/>
      <c r="D75" s="32">
        <f t="shared" ref="D75:M75" si="15">SUM(D76:D77)</f>
        <v>10000</v>
      </c>
      <c r="E75" s="32">
        <f t="shared" si="15"/>
        <v>4060889</v>
      </c>
      <c r="F75" s="32">
        <f t="shared" si="15"/>
        <v>0</v>
      </c>
      <c r="G75" s="32">
        <f t="shared" si="15"/>
        <v>5768195</v>
      </c>
      <c r="H75" s="32">
        <f t="shared" si="15"/>
        <v>0</v>
      </c>
      <c r="I75" s="32">
        <f t="shared" si="15"/>
        <v>8329561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18168645</v>
      </c>
      <c r="O75" s="45">
        <f t="shared" si="14"/>
        <v>97.763407822732091</v>
      </c>
      <c r="P75" s="9"/>
    </row>
    <row r="76" spans="1:119">
      <c r="A76" s="12"/>
      <c r="B76" s="25">
        <v>381</v>
      </c>
      <c r="C76" s="20" t="s">
        <v>80</v>
      </c>
      <c r="D76" s="46">
        <v>10000</v>
      </c>
      <c r="E76" s="46">
        <v>4060889</v>
      </c>
      <c r="F76" s="46">
        <v>0</v>
      </c>
      <c r="G76" s="46">
        <v>5768195</v>
      </c>
      <c r="H76" s="46">
        <v>0</v>
      </c>
      <c r="I76" s="46">
        <v>1845056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11684140</v>
      </c>
      <c r="O76" s="47">
        <f t="shared" si="14"/>
        <v>62.871025543065919</v>
      </c>
      <c r="P76" s="9"/>
    </row>
    <row r="77" spans="1:119" ht="15.75" thickBot="1">
      <c r="A77" s="12"/>
      <c r="B77" s="25">
        <v>389.7</v>
      </c>
      <c r="C77" s="20" t="s">
        <v>142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6484505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6484505</v>
      </c>
      <c r="O77" s="47">
        <f t="shared" si="14"/>
        <v>34.892382279666172</v>
      </c>
      <c r="P77" s="9"/>
    </row>
    <row r="78" spans="1:119" ht="16.5" thickBot="1">
      <c r="A78" s="14" t="s">
        <v>66</v>
      </c>
      <c r="B78" s="23"/>
      <c r="C78" s="22"/>
      <c r="D78" s="15">
        <f t="shared" ref="D78:M78" si="16">SUM(D5,D9,D25,D39,D59,D65,D75)</f>
        <v>95182676</v>
      </c>
      <c r="E78" s="15">
        <f t="shared" si="16"/>
        <v>111407490</v>
      </c>
      <c r="F78" s="15">
        <f t="shared" si="16"/>
        <v>10403393</v>
      </c>
      <c r="G78" s="15">
        <f t="shared" si="16"/>
        <v>40812431</v>
      </c>
      <c r="H78" s="15">
        <f t="shared" si="16"/>
        <v>0</v>
      </c>
      <c r="I78" s="15">
        <f t="shared" si="16"/>
        <v>126300908</v>
      </c>
      <c r="J78" s="15">
        <f t="shared" si="16"/>
        <v>19703475</v>
      </c>
      <c r="K78" s="15">
        <f t="shared" si="16"/>
        <v>0</v>
      </c>
      <c r="L78" s="15">
        <f t="shared" si="16"/>
        <v>19037020</v>
      </c>
      <c r="M78" s="15">
        <f t="shared" si="16"/>
        <v>0</v>
      </c>
      <c r="N78" s="15">
        <f>SUM(D78:M78)</f>
        <v>422847393</v>
      </c>
      <c r="O78" s="38">
        <f t="shared" si="14"/>
        <v>2275.2936241881589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166</v>
      </c>
      <c r="M80" s="118"/>
      <c r="N80" s="118"/>
      <c r="O80" s="43">
        <v>185843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108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57689767</v>
      </c>
      <c r="E5" s="27">
        <f t="shared" si="0"/>
        <v>8348598</v>
      </c>
      <c r="F5" s="27">
        <f t="shared" si="0"/>
        <v>9287753</v>
      </c>
      <c r="G5" s="27">
        <f t="shared" si="0"/>
        <v>5133626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1296741</v>
      </c>
      <c r="L5" s="27">
        <f t="shared" si="0"/>
        <v>0</v>
      </c>
      <c r="M5" s="27">
        <f t="shared" si="0"/>
        <v>0</v>
      </c>
      <c r="N5" s="28">
        <f t="shared" ref="N5:N10" si="1">SUM(D5:M5)</f>
        <v>81756485</v>
      </c>
      <c r="O5" s="33">
        <f t="shared" ref="O5:O36" si="2">(N5/O$82)</f>
        <v>450.98566337900752</v>
      </c>
      <c r="P5" s="6"/>
    </row>
    <row r="6" spans="1:133">
      <c r="A6" s="12"/>
      <c r="B6" s="25">
        <v>311</v>
      </c>
      <c r="C6" s="20" t="s">
        <v>2</v>
      </c>
      <c r="D6" s="46">
        <v>57689767</v>
      </c>
      <c r="E6" s="46">
        <v>2750927</v>
      </c>
      <c r="F6" s="46">
        <v>9287753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69728447</v>
      </c>
      <c r="O6" s="47">
        <f t="shared" si="2"/>
        <v>384.63652059751553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5597671</v>
      </c>
      <c r="F7" s="46">
        <v>0</v>
      </c>
      <c r="G7" s="46">
        <v>5133626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10731297</v>
      </c>
      <c r="O7" s="47">
        <f t="shared" si="2"/>
        <v>59.196051499304957</v>
      </c>
      <c r="P7" s="9"/>
    </row>
    <row r="8" spans="1:133">
      <c r="A8" s="12"/>
      <c r="B8" s="25">
        <v>312.52</v>
      </c>
      <c r="C8" s="20" t="s">
        <v>129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1296741</v>
      </c>
      <c r="L8" s="46">
        <v>0</v>
      </c>
      <c r="M8" s="46">
        <v>0</v>
      </c>
      <c r="N8" s="46">
        <f t="shared" si="1"/>
        <v>1296741</v>
      </c>
      <c r="O8" s="47">
        <f t="shared" si="2"/>
        <v>7.1530912821870656</v>
      </c>
      <c r="P8" s="9"/>
    </row>
    <row r="9" spans="1:133" ht="15.75">
      <c r="A9" s="29" t="s">
        <v>14</v>
      </c>
      <c r="B9" s="30"/>
      <c r="C9" s="31"/>
      <c r="D9" s="32">
        <f t="shared" ref="D9:M9" si="3">SUM(D10:D24)</f>
        <v>10726883</v>
      </c>
      <c r="E9" s="32">
        <f t="shared" si="3"/>
        <v>42969282</v>
      </c>
      <c r="F9" s="32">
        <f t="shared" si="3"/>
        <v>0</v>
      </c>
      <c r="G9" s="32">
        <f t="shared" si="3"/>
        <v>2935287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56631452</v>
      </c>
      <c r="O9" s="45">
        <f t="shared" si="2"/>
        <v>312.39079014143556</v>
      </c>
      <c r="P9" s="10"/>
    </row>
    <row r="10" spans="1:133">
      <c r="A10" s="12"/>
      <c r="B10" s="25">
        <v>322</v>
      </c>
      <c r="C10" s="20" t="s">
        <v>0</v>
      </c>
      <c r="D10" s="46">
        <v>0</v>
      </c>
      <c r="E10" s="46">
        <v>6341919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6341919</v>
      </c>
      <c r="O10" s="47">
        <f t="shared" si="2"/>
        <v>34.983335539815982</v>
      </c>
      <c r="P10" s="9"/>
    </row>
    <row r="11" spans="1:133">
      <c r="A11" s="12"/>
      <c r="B11" s="25">
        <v>323.10000000000002</v>
      </c>
      <c r="C11" s="20" t="s">
        <v>15</v>
      </c>
      <c r="D11" s="46">
        <v>9105721</v>
      </c>
      <c r="E11" s="46">
        <v>22000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22" si="4">SUM(D11:M11)</f>
        <v>9127721</v>
      </c>
      <c r="O11" s="47">
        <f t="shared" si="2"/>
        <v>50.350394960393636</v>
      </c>
      <c r="P11" s="9"/>
    </row>
    <row r="12" spans="1:133">
      <c r="A12" s="12"/>
      <c r="B12" s="25">
        <v>323.2</v>
      </c>
      <c r="C12" s="20" t="s">
        <v>161</v>
      </c>
      <c r="D12" s="46">
        <v>300000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300000</v>
      </c>
      <c r="O12" s="47">
        <f t="shared" si="2"/>
        <v>1.6548619845104919</v>
      </c>
      <c r="P12" s="9"/>
    </row>
    <row r="13" spans="1:133">
      <c r="A13" s="12"/>
      <c r="B13" s="25">
        <v>323.39999999999998</v>
      </c>
      <c r="C13" s="20" t="s">
        <v>17</v>
      </c>
      <c r="D13" s="46">
        <v>152823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152823</v>
      </c>
      <c r="O13" s="47">
        <f t="shared" si="2"/>
        <v>0.84300324352948963</v>
      </c>
      <c r="P13" s="9"/>
    </row>
    <row r="14" spans="1:133">
      <c r="A14" s="12"/>
      <c r="B14" s="25">
        <v>323.7</v>
      </c>
      <c r="C14" s="20" t="s">
        <v>18</v>
      </c>
      <c r="D14" s="46">
        <v>628731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628731</v>
      </c>
      <c r="O14" s="47">
        <f t="shared" si="2"/>
        <v>3.4682101012775535</v>
      </c>
      <c r="P14" s="9"/>
    </row>
    <row r="15" spans="1:133">
      <c r="A15" s="12"/>
      <c r="B15" s="25">
        <v>324.11</v>
      </c>
      <c r="C15" s="20" t="s">
        <v>19</v>
      </c>
      <c r="D15" s="46">
        <v>0</v>
      </c>
      <c r="E15" s="46">
        <v>350635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350635</v>
      </c>
      <c r="O15" s="47">
        <f t="shared" si="2"/>
        <v>1.9341751064627877</v>
      </c>
      <c r="P15" s="9"/>
    </row>
    <row r="16" spans="1:133">
      <c r="A16" s="12"/>
      <c r="B16" s="25">
        <v>324.12</v>
      </c>
      <c r="C16" s="20" t="s">
        <v>20</v>
      </c>
      <c r="D16" s="46">
        <v>0</v>
      </c>
      <c r="E16" s="46">
        <v>22981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22981</v>
      </c>
      <c r="O16" s="47">
        <f t="shared" si="2"/>
        <v>0.12676794422011872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0</v>
      </c>
      <c r="F17" s="46">
        <v>0</v>
      </c>
      <c r="G17" s="46">
        <v>1786499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1786499</v>
      </c>
      <c r="O17" s="47">
        <f t="shared" si="2"/>
        <v>9.8546976015533634</v>
      </c>
      <c r="P17" s="9"/>
    </row>
    <row r="18" spans="1:16">
      <c r="A18" s="12"/>
      <c r="B18" s="25">
        <v>324.61</v>
      </c>
      <c r="C18" s="20" t="s">
        <v>23</v>
      </c>
      <c r="D18" s="46">
        <v>0</v>
      </c>
      <c r="E18" s="46">
        <v>0</v>
      </c>
      <c r="F18" s="46">
        <v>0</v>
      </c>
      <c r="G18" s="46">
        <v>1148788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1148788</v>
      </c>
      <c r="O18" s="47">
        <f t="shared" si="2"/>
        <v>6.3369519648727959</v>
      </c>
      <c r="P18" s="9"/>
    </row>
    <row r="19" spans="1:16">
      <c r="A19" s="12"/>
      <c r="B19" s="25">
        <v>324.70999999999998</v>
      </c>
      <c r="C19" s="20" t="s">
        <v>25</v>
      </c>
      <c r="D19" s="46">
        <v>335482</v>
      </c>
      <c r="E19" s="46">
        <v>4206440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4541922</v>
      </c>
      <c r="O19" s="47">
        <f t="shared" si="2"/>
        <v>25.054180181372875</v>
      </c>
      <c r="P19" s="9"/>
    </row>
    <row r="20" spans="1:16">
      <c r="A20" s="12"/>
      <c r="B20" s="25">
        <v>324.72000000000003</v>
      </c>
      <c r="C20" s="20" t="s">
        <v>26</v>
      </c>
      <c r="D20" s="46">
        <v>167742</v>
      </c>
      <c r="E20" s="46">
        <v>305273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473015</v>
      </c>
      <c r="O20" s="47">
        <f t="shared" si="2"/>
        <v>2.6092484720107678</v>
      </c>
      <c r="P20" s="9"/>
    </row>
    <row r="21" spans="1:16">
      <c r="A21" s="12"/>
      <c r="B21" s="25">
        <v>325.10000000000002</v>
      </c>
      <c r="C21" s="20" t="s">
        <v>27</v>
      </c>
      <c r="D21" s="46">
        <v>1715</v>
      </c>
      <c r="E21" s="46">
        <v>26607332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26609047</v>
      </c>
      <c r="O21" s="47">
        <f t="shared" si="2"/>
        <v>146.7810010811765</v>
      </c>
      <c r="P21" s="9"/>
    </row>
    <row r="22" spans="1:16">
      <c r="A22" s="12"/>
      <c r="B22" s="25">
        <v>325.2</v>
      </c>
      <c r="C22" s="20" t="s">
        <v>28</v>
      </c>
      <c r="D22" s="46">
        <v>0</v>
      </c>
      <c r="E22" s="46">
        <v>4910001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4910001</v>
      </c>
      <c r="O22" s="47">
        <f t="shared" si="2"/>
        <v>27.084579996028332</v>
      </c>
      <c r="P22" s="9"/>
    </row>
    <row r="23" spans="1:16">
      <c r="A23" s="12"/>
      <c r="B23" s="25">
        <v>329</v>
      </c>
      <c r="C23" s="20" t="s">
        <v>131</v>
      </c>
      <c r="D23" s="46">
        <v>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200</v>
      </c>
      <c r="O23" s="47">
        <f t="shared" si="2"/>
        <v>1.1032413230069944E-3</v>
      </c>
      <c r="P23" s="9"/>
    </row>
    <row r="24" spans="1:16">
      <c r="A24" s="12"/>
      <c r="B24" s="25">
        <v>367</v>
      </c>
      <c r="C24" s="20" t="s">
        <v>76</v>
      </c>
      <c r="D24" s="46">
        <v>34469</v>
      </c>
      <c r="E24" s="46">
        <v>202701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237170</v>
      </c>
      <c r="O24" s="47">
        <f t="shared" si="2"/>
        <v>1.3082787228878445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SUM(D26:D38)</f>
        <v>12241404</v>
      </c>
      <c r="E25" s="32">
        <f t="shared" si="6"/>
        <v>4699976</v>
      </c>
      <c r="F25" s="32">
        <f t="shared" si="6"/>
        <v>0</v>
      </c>
      <c r="G25" s="32">
        <f t="shared" si="6"/>
        <v>19484709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36426089</v>
      </c>
      <c r="O25" s="45">
        <f t="shared" si="2"/>
        <v>200.93383310165265</v>
      </c>
      <c r="P25" s="10"/>
    </row>
    <row r="26" spans="1:16">
      <c r="A26" s="12"/>
      <c r="B26" s="25">
        <v>331.2</v>
      </c>
      <c r="C26" s="20" t="s">
        <v>29</v>
      </c>
      <c r="D26" s="46">
        <v>108916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108916</v>
      </c>
      <c r="O26" s="47">
        <f t="shared" si="2"/>
        <v>0.60080315968314912</v>
      </c>
      <c r="P26" s="9"/>
    </row>
    <row r="27" spans="1:16">
      <c r="A27" s="12"/>
      <c r="B27" s="25">
        <v>331.49</v>
      </c>
      <c r="C27" s="20" t="s">
        <v>110</v>
      </c>
      <c r="D27" s="46">
        <v>0</v>
      </c>
      <c r="E27" s="46">
        <v>0</v>
      </c>
      <c r="F27" s="46">
        <v>0</v>
      </c>
      <c r="G27" s="46">
        <v>17835374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17835374</v>
      </c>
      <c r="O27" s="47">
        <f t="shared" si="2"/>
        <v>98.383608040422757</v>
      </c>
      <c r="P27" s="9"/>
    </row>
    <row r="28" spans="1:16">
      <c r="A28" s="12"/>
      <c r="B28" s="25">
        <v>331.5</v>
      </c>
      <c r="C28" s="20" t="s">
        <v>31</v>
      </c>
      <c r="D28" s="46">
        <v>0</v>
      </c>
      <c r="E28" s="46">
        <v>924844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924844</v>
      </c>
      <c r="O28" s="47">
        <f t="shared" si="2"/>
        <v>5.1016305906754047</v>
      </c>
      <c r="P28" s="9"/>
    </row>
    <row r="29" spans="1:16">
      <c r="A29" s="12"/>
      <c r="B29" s="25">
        <v>334.39</v>
      </c>
      <c r="C29" s="20" t="s">
        <v>34</v>
      </c>
      <c r="D29" s="46">
        <v>15000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15000</v>
      </c>
      <c r="O29" s="47">
        <f t="shared" si="2"/>
        <v>8.2743099225524586E-2</v>
      </c>
      <c r="P29" s="9"/>
    </row>
    <row r="30" spans="1:16">
      <c r="A30" s="12"/>
      <c r="B30" s="25">
        <v>334.5</v>
      </c>
      <c r="C30" s="20" t="s">
        <v>36</v>
      </c>
      <c r="D30" s="46">
        <v>0</v>
      </c>
      <c r="E30" s="46">
        <v>1145164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1145164</v>
      </c>
      <c r="O30" s="47">
        <f t="shared" si="2"/>
        <v>6.3169612320999091</v>
      </c>
      <c r="P30" s="9"/>
    </row>
    <row r="31" spans="1:16">
      <c r="A31" s="12"/>
      <c r="B31" s="25">
        <v>334.7</v>
      </c>
      <c r="C31" s="20" t="s">
        <v>112</v>
      </c>
      <c r="D31" s="46">
        <v>25000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25000</v>
      </c>
      <c r="O31" s="47">
        <f t="shared" si="2"/>
        <v>0.13790516537587433</v>
      </c>
      <c r="P31" s="9"/>
    </row>
    <row r="32" spans="1:16">
      <c r="A32" s="12"/>
      <c r="B32" s="25">
        <v>335.12</v>
      </c>
      <c r="C32" s="20" t="s">
        <v>132</v>
      </c>
      <c r="D32" s="46">
        <v>4107742</v>
      </c>
      <c r="E32" s="46">
        <v>1282486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5390228</v>
      </c>
      <c r="O32" s="47">
        <f t="shared" si="2"/>
        <v>29.733611350146731</v>
      </c>
      <c r="P32" s="9"/>
    </row>
    <row r="33" spans="1:16">
      <c r="A33" s="12"/>
      <c r="B33" s="25">
        <v>335.14</v>
      </c>
      <c r="C33" s="20" t="s">
        <v>133</v>
      </c>
      <c r="D33" s="46">
        <v>49614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49614</v>
      </c>
      <c r="O33" s="47">
        <f t="shared" si="2"/>
        <v>0.27368107499834515</v>
      </c>
      <c r="P33" s="9"/>
    </row>
    <row r="34" spans="1:16">
      <c r="A34" s="12"/>
      <c r="B34" s="25">
        <v>335.15</v>
      </c>
      <c r="C34" s="20" t="s">
        <v>134</v>
      </c>
      <c r="D34" s="46">
        <v>58879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58879</v>
      </c>
      <c r="O34" s="47">
        <f t="shared" si="2"/>
        <v>0.32478872928664415</v>
      </c>
      <c r="P34" s="9"/>
    </row>
    <row r="35" spans="1:16">
      <c r="A35" s="12"/>
      <c r="B35" s="25">
        <v>335.18</v>
      </c>
      <c r="C35" s="20" t="s">
        <v>135</v>
      </c>
      <c r="D35" s="46">
        <v>7368151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7368151</v>
      </c>
      <c r="O35" s="47">
        <f t="shared" si="2"/>
        <v>40.64424328677655</v>
      </c>
      <c r="P35" s="9"/>
    </row>
    <row r="36" spans="1:16">
      <c r="A36" s="12"/>
      <c r="B36" s="25">
        <v>335.49</v>
      </c>
      <c r="C36" s="20" t="s">
        <v>117</v>
      </c>
      <c r="D36" s="46">
        <v>0</v>
      </c>
      <c r="E36" s="46">
        <v>111706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111706</v>
      </c>
      <c r="O36" s="47">
        <f t="shared" si="2"/>
        <v>0.61619337613909664</v>
      </c>
      <c r="P36" s="9"/>
    </row>
    <row r="37" spans="1:16">
      <c r="A37" s="12"/>
      <c r="B37" s="25">
        <v>337.3</v>
      </c>
      <c r="C37" s="20" t="s">
        <v>43</v>
      </c>
      <c r="D37" s="46">
        <v>434963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434963</v>
      </c>
      <c r="O37" s="47">
        <f t="shared" ref="O37:O68" si="8">(N37/O$82)</f>
        <v>2.3993457778954568</v>
      </c>
      <c r="P37" s="9"/>
    </row>
    <row r="38" spans="1:16">
      <c r="A38" s="12"/>
      <c r="B38" s="25">
        <v>338</v>
      </c>
      <c r="C38" s="20" t="s">
        <v>45</v>
      </c>
      <c r="D38" s="46">
        <v>73139</v>
      </c>
      <c r="E38" s="46">
        <v>1235776</v>
      </c>
      <c r="F38" s="46">
        <v>0</v>
      </c>
      <c r="G38" s="46">
        <v>1649335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2958250</v>
      </c>
      <c r="O38" s="47">
        <f t="shared" si="8"/>
        <v>16.318318218927207</v>
      </c>
      <c r="P38" s="9"/>
    </row>
    <row r="39" spans="1:16" ht="15.75">
      <c r="A39" s="29" t="s">
        <v>50</v>
      </c>
      <c r="B39" s="30"/>
      <c r="C39" s="31"/>
      <c r="D39" s="32">
        <f t="shared" ref="D39:M39" si="9">SUM(D40:D59)</f>
        <v>3219861</v>
      </c>
      <c r="E39" s="32">
        <f t="shared" si="9"/>
        <v>18602666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105032029</v>
      </c>
      <c r="J39" s="32">
        <f t="shared" si="9"/>
        <v>17210017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144064573</v>
      </c>
      <c r="O39" s="45">
        <f t="shared" si="8"/>
        <v>794.68995057478878</v>
      </c>
      <c r="P39" s="10"/>
    </row>
    <row r="40" spans="1:16">
      <c r="A40" s="12"/>
      <c r="B40" s="25">
        <v>341.2</v>
      </c>
      <c r="C40" s="20" t="s">
        <v>137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17210017</v>
      </c>
      <c r="K40" s="46">
        <v>0</v>
      </c>
      <c r="L40" s="46">
        <v>0</v>
      </c>
      <c r="M40" s="46">
        <v>0</v>
      </c>
      <c r="N40" s="46">
        <f t="shared" ref="N40:N59" si="10">SUM(D40:M40)</f>
        <v>17210017</v>
      </c>
      <c r="O40" s="47">
        <f t="shared" si="8"/>
        <v>94.934009620264334</v>
      </c>
      <c r="P40" s="9"/>
    </row>
    <row r="41" spans="1:16">
      <c r="A41" s="12"/>
      <c r="B41" s="25">
        <v>341.3</v>
      </c>
      <c r="C41" s="20" t="s">
        <v>162</v>
      </c>
      <c r="D41" s="46">
        <v>7200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7200</v>
      </c>
      <c r="O41" s="47">
        <f t="shared" si="8"/>
        <v>3.9716687628251805E-2</v>
      </c>
      <c r="P41" s="9"/>
    </row>
    <row r="42" spans="1:16">
      <c r="A42" s="12"/>
      <c r="B42" s="25">
        <v>341.51</v>
      </c>
      <c r="C42" s="20" t="s">
        <v>138</v>
      </c>
      <c r="D42" s="46">
        <v>13665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13665</v>
      </c>
      <c r="O42" s="47">
        <f t="shared" si="8"/>
        <v>7.5378963394452908E-2</v>
      </c>
      <c r="P42" s="9"/>
    </row>
    <row r="43" spans="1:16">
      <c r="A43" s="12"/>
      <c r="B43" s="25">
        <v>341.9</v>
      </c>
      <c r="C43" s="20" t="s">
        <v>139</v>
      </c>
      <c r="D43" s="46">
        <v>995891</v>
      </c>
      <c r="E43" s="46">
        <v>0</v>
      </c>
      <c r="F43" s="46">
        <v>0</v>
      </c>
      <c r="G43" s="46">
        <v>0</v>
      </c>
      <c r="H43" s="46">
        <v>0</v>
      </c>
      <c r="I43" s="46">
        <v>433053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1428944</v>
      </c>
      <c r="O43" s="47">
        <f t="shared" si="8"/>
        <v>7.882350345314534</v>
      </c>
      <c r="P43" s="9"/>
    </row>
    <row r="44" spans="1:16">
      <c r="A44" s="12"/>
      <c r="B44" s="25">
        <v>342.1</v>
      </c>
      <c r="C44" s="20" t="s">
        <v>56</v>
      </c>
      <c r="D44" s="46">
        <v>12716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12716</v>
      </c>
      <c r="O44" s="47">
        <f t="shared" si="8"/>
        <v>7.0144083316784719E-2</v>
      </c>
      <c r="P44" s="9"/>
    </row>
    <row r="45" spans="1:16">
      <c r="A45" s="12"/>
      <c r="B45" s="25">
        <v>342.5</v>
      </c>
      <c r="C45" s="20" t="s">
        <v>163</v>
      </c>
      <c r="D45" s="46">
        <v>0</v>
      </c>
      <c r="E45" s="46">
        <v>20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</v>
      </c>
      <c r="O45" s="47">
        <f t="shared" si="8"/>
        <v>1.1032413230069946E-4</v>
      </c>
      <c r="P45" s="9"/>
    </row>
    <row r="46" spans="1:16">
      <c r="A46" s="12"/>
      <c r="B46" s="25">
        <v>342.9</v>
      </c>
      <c r="C46" s="20" t="s">
        <v>57</v>
      </c>
      <c r="D46" s="46">
        <v>0</v>
      </c>
      <c r="E46" s="46">
        <v>330721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330721</v>
      </c>
      <c r="O46" s="47">
        <f t="shared" si="8"/>
        <v>1.8243253679309812</v>
      </c>
      <c r="P46" s="9"/>
    </row>
    <row r="47" spans="1:16">
      <c r="A47" s="12"/>
      <c r="B47" s="25">
        <v>343.3</v>
      </c>
      <c r="C47" s="20" t="s">
        <v>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38136695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38136695</v>
      </c>
      <c r="O47" s="47">
        <f t="shared" si="8"/>
        <v>210.36988923457116</v>
      </c>
      <c r="P47" s="9"/>
    </row>
    <row r="48" spans="1:16">
      <c r="A48" s="12"/>
      <c r="B48" s="25">
        <v>343.4</v>
      </c>
      <c r="C48" s="20" t="s">
        <v>120</v>
      </c>
      <c r="D48" s="46">
        <v>97890</v>
      </c>
      <c r="E48" s="46">
        <v>18151520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18249410</v>
      </c>
      <c r="O48" s="47">
        <f t="shared" si="8"/>
        <v>100.66751616248538</v>
      </c>
      <c r="P48" s="9"/>
    </row>
    <row r="49" spans="1:16">
      <c r="A49" s="12"/>
      <c r="B49" s="25">
        <v>343.5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37325271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37325271</v>
      </c>
      <c r="O49" s="47">
        <f t="shared" si="8"/>
        <v>205.89390679817302</v>
      </c>
      <c r="P49" s="9"/>
    </row>
    <row r="50" spans="1:16">
      <c r="A50" s="12"/>
      <c r="B50" s="25">
        <v>343.6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5248168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5248168</v>
      </c>
      <c r="O50" s="47">
        <f t="shared" si="8"/>
        <v>28.949979038414863</v>
      </c>
      <c r="P50" s="9"/>
    </row>
    <row r="51" spans="1:16">
      <c r="A51" s="12"/>
      <c r="B51" s="25">
        <v>343.7</v>
      </c>
      <c r="C51" s="20" t="s">
        <v>60</v>
      </c>
      <c r="D51" s="46">
        <v>0</v>
      </c>
      <c r="E51" s="46">
        <v>35752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35752</v>
      </c>
      <c r="O51" s="47">
        <f t="shared" si="8"/>
        <v>0.19721541890073035</v>
      </c>
      <c r="P51" s="9"/>
    </row>
    <row r="52" spans="1:16">
      <c r="A52" s="12"/>
      <c r="B52" s="25">
        <v>343.9</v>
      </c>
      <c r="C52" s="20" t="s">
        <v>61</v>
      </c>
      <c r="D52" s="46">
        <v>0</v>
      </c>
      <c r="E52" s="46">
        <v>84653</v>
      </c>
      <c r="F52" s="46">
        <v>0</v>
      </c>
      <c r="G52" s="46">
        <v>0</v>
      </c>
      <c r="H52" s="46">
        <v>0</v>
      </c>
      <c r="I52" s="46">
        <v>22305048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22389701</v>
      </c>
      <c r="O52" s="47">
        <f t="shared" si="8"/>
        <v>123.50621676485514</v>
      </c>
      <c r="P52" s="9"/>
    </row>
    <row r="53" spans="1:16">
      <c r="A53" s="12"/>
      <c r="B53" s="25">
        <v>345.1</v>
      </c>
      <c r="C53" s="20" t="s">
        <v>121</v>
      </c>
      <c r="D53" s="46">
        <v>92100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92100</v>
      </c>
      <c r="O53" s="47">
        <f t="shared" si="8"/>
        <v>0.50804262924472099</v>
      </c>
      <c r="P53" s="9"/>
    </row>
    <row r="54" spans="1:16">
      <c r="A54" s="12"/>
      <c r="B54" s="25">
        <v>346.4</v>
      </c>
      <c r="C54" s="20" t="s">
        <v>64</v>
      </c>
      <c r="D54" s="46">
        <v>48870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48870</v>
      </c>
      <c r="O54" s="47">
        <f t="shared" si="8"/>
        <v>0.26957701727675915</v>
      </c>
      <c r="P54" s="9"/>
    </row>
    <row r="55" spans="1:16">
      <c r="A55" s="12"/>
      <c r="B55" s="25">
        <v>347.2</v>
      </c>
      <c r="C55" s="20" t="s">
        <v>65</v>
      </c>
      <c r="D55" s="46">
        <v>382149</v>
      </c>
      <c r="E55" s="46">
        <v>0</v>
      </c>
      <c r="F55" s="46">
        <v>0</v>
      </c>
      <c r="G55" s="46">
        <v>0</v>
      </c>
      <c r="H55" s="46">
        <v>0</v>
      </c>
      <c r="I55" s="46">
        <v>1583794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1965943</v>
      </c>
      <c r="O55" s="47">
        <f t="shared" si="8"/>
        <v>10.844547781381699</v>
      </c>
      <c r="P55" s="9"/>
    </row>
    <row r="56" spans="1:16">
      <c r="A56" s="12"/>
      <c r="B56" s="25">
        <v>347.4</v>
      </c>
      <c r="C56" s="20" t="s">
        <v>100</v>
      </c>
      <c r="D56" s="46">
        <v>252200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252200</v>
      </c>
      <c r="O56" s="47">
        <f t="shared" si="8"/>
        <v>1.39118730831182</v>
      </c>
      <c r="P56" s="9"/>
    </row>
    <row r="57" spans="1:16">
      <c r="A57" s="12"/>
      <c r="B57" s="25">
        <v>347.5</v>
      </c>
      <c r="C57" s="20" t="s">
        <v>101</v>
      </c>
      <c r="D57" s="46">
        <v>1290856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1290856</v>
      </c>
      <c r="O57" s="47">
        <f t="shared" si="8"/>
        <v>7.1206284062575849</v>
      </c>
      <c r="P57" s="9"/>
    </row>
    <row r="58" spans="1:16">
      <c r="A58" s="12"/>
      <c r="B58" s="25">
        <v>347.9</v>
      </c>
      <c r="C58" s="20" t="s">
        <v>102</v>
      </c>
      <c r="D58" s="46">
        <v>25764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25764</v>
      </c>
      <c r="O58" s="47">
        <f t="shared" si="8"/>
        <v>0.14211954722976103</v>
      </c>
      <c r="P58" s="9"/>
    </row>
    <row r="59" spans="1:16">
      <c r="A59" s="12"/>
      <c r="B59" s="25">
        <v>349</v>
      </c>
      <c r="C59" s="20" t="s">
        <v>103</v>
      </c>
      <c r="D59" s="46">
        <v>560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560</v>
      </c>
      <c r="O59" s="47">
        <f t="shared" si="8"/>
        <v>3.0890757044195849E-3</v>
      </c>
      <c r="P59" s="9"/>
    </row>
    <row r="60" spans="1:16" ht="15.75">
      <c r="A60" s="29" t="s">
        <v>51</v>
      </c>
      <c r="B60" s="30"/>
      <c r="C60" s="31"/>
      <c r="D60" s="32">
        <f t="shared" ref="D60:M60" si="11">SUM(D61:D65)</f>
        <v>1036180</v>
      </c>
      <c r="E60" s="32">
        <f t="shared" si="11"/>
        <v>271923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7" si="12">SUM(D60:M60)</f>
        <v>1308103</v>
      </c>
      <c r="O60" s="45">
        <f t="shared" si="8"/>
        <v>7.2157664217470927</v>
      </c>
      <c r="P60" s="10"/>
    </row>
    <row r="61" spans="1:16">
      <c r="A61" s="13"/>
      <c r="B61" s="39">
        <v>351.1</v>
      </c>
      <c r="C61" s="21" t="s">
        <v>68</v>
      </c>
      <c r="D61" s="46">
        <v>90901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90901</v>
      </c>
      <c r="O61" s="47">
        <f t="shared" si="8"/>
        <v>0.50142869751329411</v>
      </c>
      <c r="P61" s="9"/>
    </row>
    <row r="62" spans="1:16">
      <c r="A62" s="13"/>
      <c r="B62" s="39">
        <v>351.2</v>
      </c>
      <c r="C62" s="21" t="s">
        <v>104</v>
      </c>
      <c r="D62" s="46">
        <v>181</v>
      </c>
      <c r="E62" s="46">
        <v>30542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30723</v>
      </c>
      <c r="O62" s="47">
        <f t="shared" si="8"/>
        <v>0.16947441583371947</v>
      </c>
      <c r="P62" s="9"/>
    </row>
    <row r="63" spans="1:16">
      <c r="A63" s="13"/>
      <c r="B63" s="39">
        <v>351.3</v>
      </c>
      <c r="C63" s="21" t="s">
        <v>122</v>
      </c>
      <c r="D63" s="46">
        <v>60457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60457</v>
      </c>
      <c r="O63" s="47">
        <f t="shared" si="8"/>
        <v>0.33349330332516935</v>
      </c>
      <c r="P63" s="9"/>
    </row>
    <row r="64" spans="1:16">
      <c r="A64" s="13"/>
      <c r="B64" s="39">
        <v>354</v>
      </c>
      <c r="C64" s="21" t="s">
        <v>69</v>
      </c>
      <c r="D64" s="46">
        <v>874637</v>
      </c>
      <c r="E64" s="46">
        <v>241381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1116018</v>
      </c>
      <c r="O64" s="47">
        <f t="shared" si="8"/>
        <v>6.1561858740981004</v>
      </c>
      <c r="P64" s="9"/>
    </row>
    <row r="65" spans="1:119">
      <c r="A65" s="13"/>
      <c r="B65" s="39">
        <v>359</v>
      </c>
      <c r="C65" s="21" t="s">
        <v>105</v>
      </c>
      <c r="D65" s="46">
        <v>10004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10004</v>
      </c>
      <c r="O65" s="47">
        <f t="shared" si="8"/>
        <v>5.5184130976809867E-2</v>
      </c>
      <c r="P65" s="9"/>
    </row>
    <row r="66" spans="1:119" ht="15.75">
      <c r="A66" s="29" t="s">
        <v>3</v>
      </c>
      <c r="B66" s="30"/>
      <c r="C66" s="31"/>
      <c r="D66" s="32">
        <f t="shared" ref="D66:M66" si="13">SUM(D67:D75)</f>
        <v>1553043</v>
      </c>
      <c r="E66" s="32">
        <f t="shared" si="13"/>
        <v>3659660</v>
      </c>
      <c r="F66" s="32">
        <f t="shared" si="13"/>
        <v>50078</v>
      </c>
      <c r="G66" s="32">
        <f t="shared" si="13"/>
        <v>448776</v>
      </c>
      <c r="H66" s="32">
        <f t="shared" si="13"/>
        <v>0</v>
      </c>
      <c r="I66" s="32">
        <f t="shared" si="13"/>
        <v>2442014</v>
      </c>
      <c r="J66" s="32">
        <f t="shared" si="13"/>
        <v>49639</v>
      </c>
      <c r="K66" s="32">
        <f t="shared" si="13"/>
        <v>31236445</v>
      </c>
      <c r="L66" s="32">
        <f t="shared" si="13"/>
        <v>0</v>
      </c>
      <c r="M66" s="32">
        <f t="shared" si="13"/>
        <v>0</v>
      </c>
      <c r="N66" s="32">
        <f t="shared" si="12"/>
        <v>39439655</v>
      </c>
      <c r="O66" s="45">
        <f t="shared" si="8"/>
        <v>217.55728580569715</v>
      </c>
      <c r="P66" s="10"/>
    </row>
    <row r="67" spans="1:119">
      <c r="A67" s="12"/>
      <c r="B67" s="25">
        <v>361.1</v>
      </c>
      <c r="C67" s="20" t="s">
        <v>70</v>
      </c>
      <c r="D67" s="46">
        <v>367604</v>
      </c>
      <c r="E67" s="46">
        <v>748970</v>
      </c>
      <c r="F67" s="46">
        <v>50078</v>
      </c>
      <c r="G67" s="46">
        <v>380005</v>
      </c>
      <c r="H67" s="46">
        <v>0</v>
      </c>
      <c r="I67" s="46">
        <v>1827095</v>
      </c>
      <c r="J67" s="46">
        <v>49639</v>
      </c>
      <c r="K67" s="46">
        <v>1744418</v>
      </c>
      <c r="L67" s="46">
        <v>0</v>
      </c>
      <c r="M67" s="46">
        <v>0</v>
      </c>
      <c r="N67" s="46">
        <f t="shared" si="12"/>
        <v>5167809</v>
      </c>
      <c r="O67" s="47">
        <f t="shared" si="8"/>
        <v>28.506702191037267</v>
      </c>
      <c r="P67" s="9"/>
    </row>
    <row r="68" spans="1:119">
      <c r="A68" s="12"/>
      <c r="B68" s="25">
        <v>361.3</v>
      </c>
      <c r="C68" s="20" t="s">
        <v>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16832198</v>
      </c>
      <c r="L68" s="46">
        <v>0</v>
      </c>
      <c r="M68" s="46">
        <v>0</v>
      </c>
      <c r="N68" s="46">
        <f t="shared" ref="N68:N75" si="14">SUM(D68:M68)</f>
        <v>16832198</v>
      </c>
      <c r="O68" s="47">
        <f t="shared" si="8"/>
        <v>92.849881953178439</v>
      </c>
      <c r="P68" s="9"/>
    </row>
    <row r="69" spans="1:119">
      <c r="A69" s="12"/>
      <c r="B69" s="25">
        <v>362</v>
      </c>
      <c r="C69" s="20" t="s">
        <v>72</v>
      </c>
      <c r="D69" s="46">
        <v>315988</v>
      </c>
      <c r="E69" s="46">
        <v>211417</v>
      </c>
      <c r="F69" s="46">
        <v>0</v>
      </c>
      <c r="G69" s="46">
        <v>0</v>
      </c>
      <c r="H69" s="46">
        <v>0</v>
      </c>
      <c r="I69" s="46">
        <v>274965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802370</v>
      </c>
      <c r="O69" s="47">
        <f t="shared" ref="O69:O80" si="15">(N69/O$82)</f>
        <v>4.4260387017056111</v>
      </c>
      <c r="P69" s="9"/>
    </row>
    <row r="70" spans="1:119">
      <c r="A70" s="12"/>
      <c r="B70" s="25">
        <v>364</v>
      </c>
      <c r="C70" s="20" t="s">
        <v>140</v>
      </c>
      <c r="D70" s="46">
        <v>0</v>
      </c>
      <c r="E70" s="46">
        <v>1800000</v>
      </c>
      <c r="F70" s="46">
        <v>0</v>
      </c>
      <c r="G70" s="46">
        <v>0</v>
      </c>
      <c r="H70" s="46">
        <v>0</v>
      </c>
      <c r="I70" s="46">
        <v>-47786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1752214</v>
      </c>
      <c r="O70" s="47">
        <f t="shared" si="15"/>
        <v>9.6655744577568896</v>
      </c>
      <c r="P70" s="9"/>
    </row>
    <row r="71" spans="1:119">
      <c r="A71" s="12"/>
      <c r="B71" s="25">
        <v>365</v>
      </c>
      <c r="C71" s="20" t="s">
        <v>141</v>
      </c>
      <c r="D71" s="46">
        <v>125167</v>
      </c>
      <c r="E71" s="46">
        <v>37483</v>
      </c>
      <c r="F71" s="46">
        <v>0</v>
      </c>
      <c r="G71" s="46">
        <v>0</v>
      </c>
      <c r="H71" s="46">
        <v>0</v>
      </c>
      <c r="I71" s="46">
        <v>102148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264798</v>
      </c>
      <c r="O71" s="47">
        <f t="shared" si="15"/>
        <v>1.4606804792480308</v>
      </c>
      <c r="P71" s="9"/>
    </row>
    <row r="72" spans="1:119">
      <c r="A72" s="12"/>
      <c r="B72" s="25">
        <v>366</v>
      </c>
      <c r="C72" s="20" t="s">
        <v>75</v>
      </c>
      <c r="D72" s="46">
        <v>45775</v>
      </c>
      <c r="E72" s="46">
        <v>107839</v>
      </c>
      <c r="F72" s="46">
        <v>0</v>
      </c>
      <c r="G72" s="46">
        <v>10512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164126</v>
      </c>
      <c r="O72" s="47">
        <f t="shared" si="15"/>
        <v>0.90535292689922997</v>
      </c>
      <c r="P72" s="9"/>
    </row>
    <row r="73" spans="1:119">
      <c r="A73" s="12"/>
      <c r="B73" s="25">
        <v>368</v>
      </c>
      <c r="C73" s="20" t="s">
        <v>77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12658042</v>
      </c>
      <c r="L73" s="46">
        <v>0</v>
      </c>
      <c r="M73" s="46">
        <v>0</v>
      </c>
      <c r="N73" s="46">
        <f t="shared" si="14"/>
        <v>12658042</v>
      </c>
      <c r="O73" s="47">
        <f t="shared" si="15"/>
        <v>69.824375013790515</v>
      </c>
      <c r="P73" s="9"/>
    </row>
    <row r="74" spans="1:119">
      <c r="A74" s="12"/>
      <c r="B74" s="25">
        <v>369.3</v>
      </c>
      <c r="C74" s="20" t="s">
        <v>78</v>
      </c>
      <c r="D74" s="46">
        <v>113085</v>
      </c>
      <c r="E74" s="46">
        <v>548449</v>
      </c>
      <c r="F74" s="46">
        <v>0</v>
      </c>
      <c r="G74" s="46">
        <v>24890</v>
      </c>
      <c r="H74" s="46">
        <v>0</v>
      </c>
      <c r="I74" s="46">
        <v>94624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781048</v>
      </c>
      <c r="O74" s="47">
        <f t="shared" si="15"/>
        <v>4.3084221442598354</v>
      </c>
      <c r="P74" s="9"/>
    </row>
    <row r="75" spans="1:119">
      <c r="A75" s="12"/>
      <c r="B75" s="25">
        <v>369.9</v>
      </c>
      <c r="C75" s="20" t="s">
        <v>79</v>
      </c>
      <c r="D75" s="46">
        <v>585424</v>
      </c>
      <c r="E75" s="46">
        <v>205502</v>
      </c>
      <c r="F75" s="46">
        <v>0</v>
      </c>
      <c r="G75" s="46">
        <v>33369</v>
      </c>
      <c r="H75" s="46">
        <v>0</v>
      </c>
      <c r="I75" s="46">
        <v>190968</v>
      </c>
      <c r="J75" s="46">
        <v>0</v>
      </c>
      <c r="K75" s="46">
        <v>1787</v>
      </c>
      <c r="L75" s="46">
        <v>0</v>
      </c>
      <c r="M75" s="46">
        <v>0</v>
      </c>
      <c r="N75" s="46">
        <f t="shared" si="14"/>
        <v>1017050</v>
      </c>
      <c r="O75" s="47">
        <f t="shared" si="15"/>
        <v>5.6102579378213191</v>
      </c>
      <c r="P75" s="9"/>
    </row>
    <row r="76" spans="1:119" ht="15.75">
      <c r="A76" s="29" t="s">
        <v>52</v>
      </c>
      <c r="B76" s="30"/>
      <c r="C76" s="31"/>
      <c r="D76" s="32">
        <f t="shared" ref="D76:M76" si="16">SUM(D77:D79)</f>
        <v>1792208</v>
      </c>
      <c r="E76" s="32">
        <f t="shared" si="16"/>
        <v>65561183</v>
      </c>
      <c r="F76" s="32">
        <f t="shared" si="16"/>
        <v>38284684</v>
      </c>
      <c r="G76" s="32">
        <f t="shared" si="16"/>
        <v>3417101</v>
      </c>
      <c r="H76" s="32">
        <f t="shared" si="16"/>
        <v>0</v>
      </c>
      <c r="I76" s="32">
        <f t="shared" si="16"/>
        <v>6374384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115429560</v>
      </c>
      <c r="O76" s="45">
        <f t="shared" si="15"/>
        <v>636.73330244257625</v>
      </c>
      <c r="P76" s="9"/>
    </row>
    <row r="77" spans="1:119">
      <c r="A77" s="12"/>
      <c r="B77" s="25">
        <v>381</v>
      </c>
      <c r="C77" s="20" t="s">
        <v>80</v>
      </c>
      <c r="D77" s="46">
        <v>508021</v>
      </c>
      <c r="E77" s="46">
        <v>7348433</v>
      </c>
      <c r="F77" s="46">
        <v>0</v>
      </c>
      <c r="G77" s="46">
        <v>3417101</v>
      </c>
      <c r="H77" s="46">
        <v>0</v>
      </c>
      <c r="I77" s="46">
        <v>1545565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12819120</v>
      </c>
      <c r="O77" s="47">
        <f t="shared" si="15"/>
        <v>70.712914542927123</v>
      </c>
      <c r="P77" s="9"/>
    </row>
    <row r="78" spans="1:119">
      <c r="A78" s="12"/>
      <c r="B78" s="25">
        <v>384</v>
      </c>
      <c r="C78" s="20" t="s">
        <v>81</v>
      </c>
      <c r="D78" s="46">
        <v>1284187</v>
      </c>
      <c r="E78" s="46">
        <v>58212750</v>
      </c>
      <c r="F78" s="46">
        <v>38284684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97781621</v>
      </c>
      <c r="O78" s="47">
        <f t="shared" si="15"/>
        <v>539.3836245890426</v>
      </c>
      <c r="P78" s="9"/>
    </row>
    <row r="79" spans="1:119" ht="15.75" thickBot="1">
      <c r="A79" s="12"/>
      <c r="B79" s="25">
        <v>389.7</v>
      </c>
      <c r="C79" s="20" t="s">
        <v>142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4828819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4828819</v>
      </c>
      <c r="O79" s="47">
        <f t="shared" si="15"/>
        <v>26.636763310606561</v>
      </c>
      <c r="P79" s="9"/>
    </row>
    <row r="80" spans="1:119" ht="16.5" thickBot="1">
      <c r="A80" s="14" t="s">
        <v>66</v>
      </c>
      <c r="B80" s="23"/>
      <c r="C80" s="22"/>
      <c r="D80" s="15">
        <f t="shared" ref="D80:M80" si="17">SUM(D5,D9,D25,D39,D60,D66,D76)</f>
        <v>88259346</v>
      </c>
      <c r="E80" s="15">
        <f t="shared" si="17"/>
        <v>144113288</v>
      </c>
      <c r="F80" s="15">
        <f t="shared" si="17"/>
        <v>47622515</v>
      </c>
      <c r="G80" s="15">
        <f t="shared" si="17"/>
        <v>31419499</v>
      </c>
      <c r="H80" s="15">
        <f t="shared" si="17"/>
        <v>0</v>
      </c>
      <c r="I80" s="15">
        <f t="shared" si="17"/>
        <v>113848427</v>
      </c>
      <c r="J80" s="15">
        <f t="shared" si="17"/>
        <v>17259656</v>
      </c>
      <c r="K80" s="15">
        <f t="shared" si="17"/>
        <v>32533186</v>
      </c>
      <c r="L80" s="15">
        <f t="shared" si="17"/>
        <v>0</v>
      </c>
      <c r="M80" s="15">
        <f t="shared" si="17"/>
        <v>0</v>
      </c>
      <c r="N80" s="15">
        <f>SUM(D80:M80)</f>
        <v>475055917</v>
      </c>
      <c r="O80" s="38">
        <f t="shared" si="15"/>
        <v>2620.5065918669052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164</v>
      </c>
      <c r="M82" s="118"/>
      <c r="N82" s="118"/>
      <c r="O82" s="43">
        <v>181284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108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54793981</v>
      </c>
      <c r="E5" s="27">
        <f t="shared" si="0"/>
        <v>8143422</v>
      </c>
      <c r="F5" s="27">
        <f t="shared" si="0"/>
        <v>8438386</v>
      </c>
      <c r="G5" s="27">
        <f t="shared" si="0"/>
        <v>6287922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1247468</v>
      </c>
      <c r="L5" s="27">
        <f t="shared" si="0"/>
        <v>0</v>
      </c>
      <c r="M5" s="27">
        <f t="shared" si="0"/>
        <v>0</v>
      </c>
      <c r="N5" s="28">
        <f t="shared" ref="N5:N10" si="1">SUM(D5:M5)</f>
        <v>78911179</v>
      </c>
      <c r="O5" s="33">
        <f t="shared" ref="O5:O36" si="2">(N5/O$78)</f>
        <v>443.09470439269813</v>
      </c>
      <c r="P5" s="6"/>
    </row>
    <row r="6" spans="1:133">
      <c r="A6" s="12"/>
      <c r="B6" s="25">
        <v>311</v>
      </c>
      <c r="C6" s="20" t="s">
        <v>2</v>
      </c>
      <c r="D6" s="46">
        <v>54793981</v>
      </c>
      <c r="E6" s="46">
        <v>2498165</v>
      </c>
      <c r="F6" s="46">
        <v>8438386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65730532</v>
      </c>
      <c r="O6" s="47">
        <f t="shared" si="2"/>
        <v>369.08396269322986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5645257</v>
      </c>
      <c r="F7" s="46">
        <v>0</v>
      </c>
      <c r="G7" s="46">
        <v>6287922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11933179</v>
      </c>
      <c r="O7" s="47">
        <f t="shared" si="2"/>
        <v>67.006075545648017</v>
      </c>
      <c r="P7" s="9"/>
    </row>
    <row r="8" spans="1:133">
      <c r="A8" s="12"/>
      <c r="B8" s="25">
        <v>312.52</v>
      </c>
      <c r="C8" s="20" t="s">
        <v>129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1247468</v>
      </c>
      <c r="L8" s="46">
        <v>0</v>
      </c>
      <c r="M8" s="46">
        <v>0</v>
      </c>
      <c r="N8" s="46">
        <f t="shared" si="1"/>
        <v>1247468</v>
      </c>
      <c r="O8" s="47">
        <f t="shared" si="2"/>
        <v>7.0046661538202377</v>
      </c>
      <c r="P8" s="9"/>
    </row>
    <row r="9" spans="1:133" ht="15.75">
      <c r="A9" s="29" t="s">
        <v>14</v>
      </c>
      <c r="B9" s="30"/>
      <c r="C9" s="31"/>
      <c r="D9" s="32">
        <f t="shared" ref="D9:M9" si="3">SUM(D10:D23)</f>
        <v>10283710</v>
      </c>
      <c r="E9" s="32">
        <f t="shared" si="3"/>
        <v>44122814</v>
      </c>
      <c r="F9" s="32">
        <f t="shared" si="3"/>
        <v>0</v>
      </c>
      <c r="G9" s="32">
        <f t="shared" si="3"/>
        <v>2627448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57033972</v>
      </c>
      <c r="O9" s="45">
        <f t="shared" si="2"/>
        <v>320.25184877394139</v>
      </c>
      <c r="P9" s="10"/>
    </row>
    <row r="10" spans="1:133">
      <c r="A10" s="12"/>
      <c r="B10" s="25">
        <v>322</v>
      </c>
      <c r="C10" s="20" t="s">
        <v>0</v>
      </c>
      <c r="D10" s="46">
        <v>0</v>
      </c>
      <c r="E10" s="46">
        <v>6742540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6742540</v>
      </c>
      <c r="O10" s="47">
        <f t="shared" si="2"/>
        <v>37.860082766675461</v>
      </c>
      <c r="P10" s="9"/>
    </row>
    <row r="11" spans="1:133">
      <c r="A11" s="12"/>
      <c r="B11" s="25">
        <v>323.10000000000002</v>
      </c>
      <c r="C11" s="20" t="s">
        <v>15</v>
      </c>
      <c r="D11" s="46">
        <v>8806371</v>
      </c>
      <c r="E11" s="46">
        <v>30100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22" si="4">SUM(D11:M11)</f>
        <v>8836471</v>
      </c>
      <c r="O11" s="47">
        <f t="shared" si="2"/>
        <v>49.617729138474154</v>
      </c>
      <c r="P11" s="9"/>
    </row>
    <row r="12" spans="1:133">
      <c r="A12" s="12"/>
      <c r="B12" s="25">
        <v>323.3</v>
      </c>
      <c r="C12" s="20" t="s">
        <v>16</v>
      </c>
      <c r="D12" s="46">
        <v>300000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300000</v>
      </c>
      <c r="O12" s="47">
        <f t="shared" si="2"/>
        <v>1.6845320650678586</v>
      </c>
      <c r="P12" s="9"/>
    </row>
    <row r="13" spans="1:133">
      <c r="A13" s="12"/>
      <c r="B13" s="25">
        <v>323.39999999999998</v>
      </c>
      <c r="C13" s="20" t="s">
        <v>17</v>
      </c>
      <c r="D13" s="46">
        <v>146385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146385</v>
      </c>
      <c r="O13" s="47">
        <f t="shared" si="2"/>
        <v>0.82196742114986154</v>
      </c>
      <c r="P13" s="9"/>
    </row>
    <row r="14" spans="1:133">
      <c r="A14" s="12"/>
      <c r="B14" s="25">
        <v>323.7</v>
      </c>
      <c r="C14" s="20" t="s">
        <v>18</v>
      </c>
      <c r="D14" s="46">
        <v>450379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450379</v>
      </c>
      <c r="O14" s="47">
        <f t="shared" si="2"/>
        <v>2.5289262231106568</v>
      </c>
      <c r="P14" s="9"/>
    </row>
    <row r="15" spans="1:133">
      <c r="A15" s="12"/>
      <c r="B15" s="25">
        <v>324.11</v>
      </c>
      <c r="C15" s="20" t="s">
        <v>19</v>
      </c>
      <c r="D15" s="46">
        <v>0</v>
      </c>
      <c r="E15" s="46">
        <v>275731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275731</v>
      </c>
      <c r="O15" s="47">
        <f t="shared" si="2"/>
        <v>1.5482590361107524</v>
      </c>
      <c r="P15" s="9"/>
    </row>
    <row r="16" spans="1:133">
      <c r="A16" s="12"/>
      <c r="B16" s="25">
        <v>324.12</v>
      </c>
      <c r="C16" s="20" t="s">
        <v>20</v>
      </c>
      <c r="D16" s="46">
        <v>0</v>
      </c>
      <c r="E16" s="46">
        <v>38406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38406</v>
      </c>
      <c r="O16" s="47">
        <f t="shared" si="2"/>
        <v>0.21565379496998727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0</v>
      </c>
      <c r="F17" s="46">
        <v>0</v>
      </c>
      <c r="G17" s="46">
        <v>1731507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1731507</v>
      </c>
      <c r="O17" s="47">
        <f t="shared" si="2"/>
        <v>9.7225968746315079</v>
      </c>
      <c r="P17" s="9"/>
    </row>
    <row r="18" spans="1:16">
      <c r="A18" s="12"/>
      <c r="B18" s="25">
        <v>324.61</v>
      </c>
      <c r="C18" s="20" t="s">
        <v>23</v>
      </c>
      <c r="D18" s="46">
        <v>0</v>
      </c>
      <c r="E18" s="46">
        <v>0</v>
      </c>
      <c r="F18" s="46">
        <v>0</v>
      </c>
      <c r="G18" s="46">
        <v>895941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895941</v>
      </c>
      <c r="O18" s="47">
        <f t="shared" si="2"/>
        <v>5.0308044763632074</v>
      </c>
      <c r="P18" s="9"/>
    </row>
    <row r="19" spans="1:16">
      <c r="A19" s="12"/>
      <c r="B19" s="25">
        <v>324.70999999999998</v>
      </c>
      <c r="C19" s="20" t="s">
        <v>25</v>
      </c>
      <c r="D19" s="46">
        <v>266147</v>
      </c>
      <c r="E19" s="46">
        <v>3358618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3624765</v>
      </c>
      <c r="O19" s="47">
        <f t="shared" si="2"/>
        <v>20.353442902785655</v>
      </c>
      <c r="P19" s="9"/>
    </row>
    <row r="20" spans="1:16">
      <c r="A20" s="12"/>
      <c r="B20" s="25">
        <v>324.72000000000003</v>
      </c>
      <c r="C20" s="20" t="s">
        <v>26</v>
      </c>
      <c r="D20" s="46">
        <v>133169</v>
      </c>
      <c r="E20" s="46">
        <v>255688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388857</v>
      </c>
      <c r="O20" s="47">
        <f t="shared" si="2"/>
        <v>2.1834736174203075</v>
      </c>
      <c r="P20" s="9"/>
    </row>
    <row r="21" spans="1:16">
      <c r="A21" s="12"/>
      <c r="B21" s="25">
        <v>325.10000000000002</v>
      </c>
      <c r="C21" s="20" t="s">
        <v>27</v>
      </c>
      <c r="D21" s="46">
        <v>144767</v>
      </c>
      <c r="E21" s="46">
        <v>24707381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24852148</v>
      </c>
      <c r="O21" s="47">
        <f t="shared" si="2"/>
        <v>139.54746730604018</v>
      </c>
      <c r="P21" s="9"/>
    </row>
    <row r="22" spans="1:16">
      <c r="A22" s="12"/>
      <c r="B22" s="25">
        <v>325.2</v>
      </c>
      <c r="C22" s="20" t="s">
        <v>28</v>
      </c>
      <c r="D22" s="46">
        <v>0</v>
      </c>
      <c r="E22" s="46">
        <v>8526791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8526791</v>
      </c>
      <c r="O22" s="47">
        <f t="shared" si="2"/>
        <v>47.878842838773437</v>
      </c>
      <c r="P22" s="9"/>
    </row>
    <row r="23" spans="1:16">
      <c r="A23" s="12"/>
      <c r="B23" s="25">
        <v>367</v>
      </c>
      <c r="C23" s="20" t="s">
        <v>76</v>
      </c>
      <c r="D23" s="46">
        <v>36492</v>
      </c>
      <c r="E23" s="46">
        <v>187559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224051</v>
      </c>
      <c r="O23" s="47">
        <f t="shared" si="2"/>
        <v>1.2580703123683958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SUM(D25:D35)</f>
        <v>11307343</v>
      </c>
      <c r="E24" s="32">
        <f t="shared" si="5"/>
        <v>4141829</v>
      </c>
      <c r="F24" s="32">
        <f t="shared" si="5"/>
        <v>0</v>
      </c>
      <c r="G24" s="32">
        <f t="shared" si="5"/>
        <v>11549266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26998438</v>
      </c>
      <c r="O24" s="45">
        <f t="shared" si="2"/>
        <v>151.59911505915514</v>
      </c>
      <c r="P24" s="10"/>
    </row>
    <row r="25" spans="1:16">
      <c r="A25" s="12"/>
      <c r="B25" s="25">
        <v>331.2</v>
      </c>
      <c r="C25" s="20" t="s">
        <v>29</v>
      </c>
      <c r="D25" s="46">
        <v>172978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172978</v>
      </c>
      <c r="O25" s="47">
        <f t="shared" si="2"/>
        <v>0.97128995850436017</v>
      </c>
      <c r="P25" s="9"/>
    </row>
    <row r="26" spans="1:16">
      <c r="A26" s="12"/>
      <c r="B26" s="25">
        <v>331.5</v>
      </c>
      <c r="C26" s="20" t="s">
        <v>31</v>
      </c>
      <c r="D26" s="46">
        <v>0</v>
      </c>
      <c r="E26" s="46">
        <v>1005947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1005947</v>
      </c>
      <c r="O26" s="47">
        <f t="shared" si="2"/>
        <v>5.6484999241960567</v>
      </c>
      <c r="P26" s="9"/>
    </row>
    <row r="27" spans="1:16">
      <c r="A27" s="12"/>
      <c r="B27" s="25">
        <v>334.49</v>
      </c>
      <c r="C27" s="20" t="s">
        <v>35</v>
      </c>
      <c r="D27" s="46">
        <v>0</v>
      </c>
      <c r="E27" s="46">
        <v>0</v>
      </c>
      <c r="F27" s="46">
        <v>0</v>
      </c>
      <c r="G27" s="46">
        <v>10025091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10025091</v>
      </c>
      <c r="O27" s="47">
        <f t="shared" si="2"/>
        <v>56.29195748241068</v>
      </c>
      <c r="P27" s="9"/>
    </row>
    <row r="28" spans="1:16">
      <c r="A28" s="12"/>
      <c r="B28" s="25">
        <v>334.5</v>
      </c>
      <c r="C28" s="20" t="s">
        <v>36</v>
      </c>
      <c r="D28" s="46">
        <v>0</v>
      </c>
      <c r="E28" s="46">
        <v>840620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840620</v>
      </c>
      <c r="O28" s="47">
        <f t="shared" si="2"/>
        <v>4.7201711484578111</v>
      </c>
      <c r="P28" s="9"/>
    </row>
    <row r="29" spans="1:16">
      <c r="A29" s="12"/>
      <c r="B29" s="25">
        <v>335.12</v>
      </c>
      <c r="C29" s="20" t="s">
        <v>132</v>
      </c>
      <c r="D29" s="46">
        <v>3690662</v>
      </c>
      <c r="E29" s="46">
        <v>1147013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4837675</v>
      </c>
      <c r="O29" s="47">
        <f t="shared" si="2"/>
        <v>27.164062192923843</v>
      </c>
      <c r="P29" s="9"/>
    </row>
    <row r="30" spans="1:16">
      <c r="A30" s="12"/>
      <c r="B30" s="25">
        <v>335.14</v>
      </c>
      <c r="C30" s="20" t="s">
        <v>133</v>
      </c>
      <c r="D30" s="46">
        <v>57136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57136</v>
      </c>
      <c r="O30" s="47">
        <f t="shared" si="2"/>
        <v>0.32082474689905721</v>
      </c>
      <c r="P30" s="9"/>
    </row>
    <row r="31" spans="1:16">
      <c r="A31" s="12"/>
      <c r="B31" s="25">
        <v>335.15</v>
      </c>
      <c r="C31" s="20" t="s">
        <v>134</v>
      </c>
      <c r="D31" s="46">
        <v>53491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53491</v>
      </c>
      <c r="O31" s="47">
        <f t="shared" si="2"/>
        <v>0.30035768230848275</v>
      </c>
      <c r="P31" s="9"/>
    </row>
    <row r="32" spans="1:16">
      <c r="A32" s="12"/>
      <c r="B32" s="25">
        <v>335.18</v>
      </c>
      <c r="C32" s="20" t="s">
        <v>135</v>
      </c>
      <c r="D32" s="46">
        <v>6817675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6817675</v>
      </c>
      <c r="O32" s="47">
        <f t="shared" si="2"/>
        <v>38.281973822371711</v>
      </c>
      <c r="P32" s="9"/>
    </row>
    <row r="33" spans="1:16">
      <c r="A33" s="12"/>
      <c r="B33" s="25">
        <v>335.49</v>
      </c>
      <c r="C33" s="20" t="s">
        <v>117</v>
      </c>
      <c r="D33" s="46">
        <v>0</v>
      </c>
      <c r="E33" s="46">
        <v>91301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91301</v>
      </c>
      <c r="O33" s="47">
        <f t="shared" si="2"/>
        <v>0.51266487357586854</v>
      </c>
      <c r="P33" s="9"/>
    </row>
    <row r="34" spans="1:16">
      <c r="A34" s="12"/>
      <c r="B34" s="25">
        <v>337.3</v>
      </c>
      <c r="C34" s="20" t="s">
        <v>43</v>
      </c>
      <c r="D34" s="46">
        <v>441369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441369</v>
      </c>
      <c r="O34" s="47">
        <f t="shared" si="2"/>
        <v>2.4783341100897855</v>
      </c>
      <c r="P34" s="9"/>
    </row>
    <row r="35" spans="1:16">
      <c r="A35" s="12"/>
      <c r="B35" s="25">
        <v>338</v>
      </c>
      <c r="C35" s="20" t="s">
        <v>45</v>
      </c>
      <c r="D35" s="46">
        <v>74032</v>
      </c>
      <c r="E35" s="46">
        <v>1056948</v>
      </c>
      <c r="F35" s="46">
        <v>0</v>
      </c>
      <c r="G35" s="46">
        <v>1524175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2655155</v>
      </c>
      <c r="O35" s="47">
        <f t="shared" si="2"/>
        <v>14.9089791174175</v>
      </c>
      <c r="P35" s="9"/>
    </row>
    <row r="36" spans="1:16" ht="15.75">
      <c r="A36" s="29" t="s">
        <v>50</v>
      </c>
      <c r="B36" s="30"/>
      <c r="C36" s="31"/>
      <c r="D36" s="32">
        <f t="shared" ref="D36:M36" si="7">SUM(D37:D54)</f>
        <v>3582406</v>
      </c>
      <c r="E36" s="32">
        <f t="shared" si="7"/>
        <v>17623510</v>
      </c>
      <c r="F36" s="32">
        <f t="shared" si="7"/>
        <v>0</v>
      </c>
      <c r="G36" s="32">
        <f t="shared" si="7"/>
        <v>264000</v>
      </c>
      <c r="H36" s="32">
        <f t="shared" si="7"/>
        <v>0</v>
      </c>
      <c r="I36" s="32">
        <f t="shared" si="7"/>
        <v>100056092</v>
      </c>
      <c r="J36" s="32">
        <f t="shared" si="7"/>
        <v>16557000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138083008</v>
      </c>
      <c r="O36" s="45">
        <f t="shared" si="2"/>
        <v>775.35084872340542</v>
      </c>
      <c r="P36" s="10"/>
    </row>
    <row r="37" spans="1:16">
      <c r="A37" s="12"/>
      <c r="B37" s="25">
        <v>341.2</v>
      </c>
      <c r="C37" s="20" t="s">
        <v>137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16557000</v>
      </c>
      <c r="K37" s="46">
        <v>0</v>
      </c>
      <c r="L37" s="46">
        <v>0</v>
      </c>
      <c r="M37" s="46">
        <v>0</v>
      </c>
      <c r="N37" s="46">
        <f t="shared" ref="N37:N54" si="8">SUM(D37:M37)</f>
        <v>16557000</v>
      </c>
      <c r="O37" s="47">
        <f t="shared" ref="O37:O68" si="9">(N37/O$78)</f>
        <v>92.969324671095109</v>
      </c>
      <c r="P37" s="9"/>
    </row>
    <row r="38" spans="1:16">
      <c r="A38" s="12"/>
      <c r="B38" s="25">
        <v>341.51</v>
      </c>
      <c r="C38" s="20" t="s">
        <v>138</v>
      </c>
      <c r="D38" s="46">
        <v>19050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19050</v>
      </c>
      <c r="O38" s="47">
        <f t="shared" si="9"/>
        <v>0.10696778613180902</v>
      </c>
      <c r="P38" s="9"/>
    </row>
    <row r="39" spans="1:16">
      <c r="A39" s="12"/>
      <c r="B39" s="25">
        <v>341.9</v>
      </c>
      <c r="C39" s="20" t="s">
        <v>139</v>
      </c>
      <c r="D39" s="46">
        <v>749972</v>
      </c>
      <c r="E39" s="46">
        <v>140</v>
      </c>
      <c r="F39" s="46">
        <v>0</v>
      </c>
      <c r="G39" s="46">
        <v>0</v>
      </c>
      <c r="H39" s="46">
        <v>0</v>
      </c>
      <c r="I39" s="46">
        <v>486609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1236721</v>
      </c>
      <c r="O39" s="47">
        <f t="shared" si="9"/>
        <v>6.9443206001426239</v>
      </c>
      <c r="P39" s="9"/>
    </row>
    <row r="40" spans="1:16">
      <c r="A40" s="12"/>
      <c r="B40" s="25">
        <v>342.1</v>
      </c>
      <c r="C40" s="20" t="s">
        <v>56</v>
      </c>
      <c r="D40" s="46">
        <v>30067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30067</v>
      </c>
      <c r="O40" s="47">
        <f t="shared" si="9"/>
        <v>0.16882941866798434</v>
      </c>
      <c r="P40" s="9"/>
    </row>
    <row r="41" spans="1:16">
      <c r="A41" s="12"/>
      <c r="B41" s="25">
        <v>342.9</v>
      </c>
      <c r="C41" s="20" t="s">
        <v>57</v>
      </c>
      <c r="D41" s="46">
        <v>0</v>
      </c>
      <c r="E41" s="46">
        <v>148137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148137</v>
      </c>
      <c r="O41" s="47">
        <f t="shared" si="9"/>
        <v>0.8318050884098579</v>
      </c>
      <c r="P41" s="9"/>
    </row>
    <row r="42" spans="1:16">
      <c r="A42" s="12"/>
      <c r="B42" s="25">
        <v>343.3</v>
      </c>
      <c r="C42" s="20" t="s">
        <v>99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34874774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34874774</v>
      </c>
      <c r="O42" s="47">
        <f t="shared" si="9"/>
        <v>195.82558354998287</v>
      </c>
      <c r="P42" s="9"/>
    </row>
    <row r="43" spans="1:16">
      <c r="A43" s="12"/>
      <c r="B43" s="25">
        <v>343.4</v>
      </c>
      <c r="C43" s="20" t="s">
        <v>120</v>
      </c>
      <c r="D43" s="46">
        <v>257922</v>
      </c>
      <c r="E43" s="46">
        <v>17166005</v>
      </c>
      <c r="F43" s="46">
        <v>0</v>
      </c>
      <c r="G43" s="46">
        <v>264000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17687927</v>
      </c>
      <c r="O43" s="47">
        <f t="shared" si="9"/>
        <v>99.319600653598442</v>
      </c>
      <c r="P43" s="9"/>
    </row>
    <row r="44" spans="1:16">
      <c r="A44" s="12"/>
      <c r="B44" s="25">
        <v>343.5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36711309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36711309</v>
      </c>
      <c r="O44" s="47">
        <f t="shared" si="9"/>
        <v>206.13792387038086</v>
      </c>
      <c r="P44" s="9"/>
    </row>
    <row r="45" spans="1:16">
      <c r="A45" s="12"/>
      <c r="B45" s="25">
        <v>343.6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5183450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5183450</v>
      </c>
      <c r="O45" s="47">
        <f t="shared" si="9"/>
        <v>29.105625775586638</v>
      </c>
      <c r="P45" s="9"/>
    </row>
    <row r="46" spans="1:16">
      <c r="A46" s="12"/>
      <c r="B46" s="25">
        <v>343.7</v>
      </c>
      <c r="C46" s="20" t="s">
        <v>60</v>
      </c>
      <c r="D46" s="46">
        <v>0</v>
      </c>
      <c r="E46" s="46">
        <v>236529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236529</v>
      </c>
      <c r="O46" s="47">
        <f t="shared" si="9"/>
        <v>1.3281356160614517</v>
      </c>
      <c r="P46" s="9"/>
    </row>
    <row r="47" spans="1:16">
      <c r="A47" s="12"/>
      <c r="B47" s="25">
        <v>343.9</v>
      </c>
      <c r="C47" s="20" t="s">
        <v>61</v>
      </c>
      <c r="D47" s="46">
        <v>0</v>
      </c>
      <c r="E47" s="46">
        <v>72699</v>
      </c>
      <c r="F47" s="46">
        <v>0</v>
      </c>
      <c r="G47" s="46">
        <v>0</v>
      </c>
      <c r="H47" s="46">
        <v>0</v>
      </c>
      <c r="I47" s="46">
        <v>21220834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21293533</v>
      </c>
      <c r="O47" s="47">
        <f t="shared" si="9"/>
        <v>119.56546372360198</v>
      </c>
      <c r="P47" s="9"/>
    </row>
    <row r="48" spans="1:16">
      <c r="A48" s="12"/>
      <c r="B48" s="25">
        <v>345.1</v>
      </c>
      <c r="C48" s="20" t="s">
        <v>121</v>
      </c>
      <c r="D48" s="46">
        <v>178200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178200</v>
      </c>
      <c r="O48" s="47">
        <f t="shared" si="9"/>
        <v>1.0006120466503079</v>
      </c>
      <c r="P48" s="9"/>
    </row>
    <row r="49" spans="1:16">
      <c r="A49" s="12"/>
      <c r="B49" s="25">
        <v>346.4</v>
      </c>
      <c r="C49" s="20" t="s">
        <v>64</v>
      </c>
      <c r="D49" s="46">
        <v>61886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61886</v>
      </c>
      <c r="O49" s="47">
        <f t="shared" si="9"/>
        <v>0.34749650459596498</v>
      </c>
      <c r="P49" s="9"/>
    </row>
    <row r="50" spans="1:16">
      <c r="A50" s="12"/>
      <c r="B50" s="25">
        <v>347.2</v>
      </c>
      <c r="C50" s="20" t="s">
        <v>65</v>
      </c>
      <c r="D50" s="46">
        <v>399998</v>
      </c>
      <c r="E50" s="46">
        <v>0</v>
      </c>
      <c r="F50" s="46">
        <v>0</v>
      </c>
      <c r="G50" s="46">
        <v>0</v>
      </c>
      <c r="H50" s="46">
        <v>0</v>
      </c>
      <c r="I50" s="46">
        <v>1579116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1979114</v>
      </c>
      <c r="O50" s="47">
        <f t="shared" si="9"/>
        <v>11.112936644749032</v>
      </c>
      <c r="P50" s="9"/>
    </row>
    <row r="51" spans="1:16">
      <c r="A51" s="12"/>
      <c r="B51" s="25">
        <v>347.4</v>
      </c>
      <c r="C51" s="20" t="s">
        <v>100</v>
      </c>
      <c r="D51" s="46">
        <v>367266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367266</v>
      </c>
      <c r="O51" s="47">
        <f t="shared" si="9"/>
        <v>2.0622378446973739</v>
      </c>
      <c r="P51" s="9"/>
    </row>
    <row r="52" spans="1:16">
      <c r="A52" s="12"/>
      <c r="B52" s="25">
        <v>347.5</v>
      </c>
      <c r="C52" s="20" t="s">
        <v>101</v>
      </c>
      <c r="D52" s="46">
        <v>1490586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1490586</v>
      </c>
      <c r="O52" s="47">
        <f t="shared" si="9"/>
        <v>8.3697997091374639</v>
      </c>
      <c r="P52" s="9"/>
    </row>
    <row r="53" spans="1:16">
      <c r="A53" s="12"/>
      <c r="B53" s="25">
        <v>347.9</v>
      </c>
      <c r="C53" s="20" t="s">
        <v>102</v>
      </c>
      <c r="D53" s="46">
        <v>26372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26372</v>
      </c>
      <c r="O53" s="47">
        <f t="shared" si="9"/>
        <v>0.1480815987332319</v>
      </c>
      <c r="P53" s="9"/>
    </row>
    <row r="54" spans="1:16">
      <c r="A54" s="12"/>
      <c r="B54" s="25">
        <v>349</v>
      </c>
      <c r="C54" s="20" t="s">
        <v>103</v>
      </c>
      <c r="D54" s="46">
        <v>1087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8"/>
        <v>1087</v>
      </c>
      <c r="O54" s="47">
        <f t="shared" si="9"/>
        <v>6.1036211824292072E-3</v>
      </c>
      <c r="P54" s="9"/>
    </row>
    <row r="55" spans="1:16" ht="15.75">
      <c r="A55" s="29" t="s">
        <v>51</v>
      </c>
      <c r="B55" s="30"/>
      <c r="C55" s="31"/>
      <c r="D55" s="32">
        <f t="shared" ref="D55:M55" si="10">SUM(D56:D60)</f>
        <v>1497655</v>
      </c>
      <c r="E55" s="32">
        <f t="shared" si="10"/>
        <v>454412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2" si="11">SUM(D55:M55)</f>
        <v>1952067</v>
      </c>
      <c r="O55" s="45">
        <f t="shared" si="9"/>
        <v>10.961064848869398</v>
      </c>
      <c r="P55" s="10"/>
    </row>
    <row r="56" spans="1:16">
      <c r="A56" s="13"/>
      <c r="B56" s="39">
        <v>351.1</v>
      </c>
      <c r="C56" s="21" t="s">
        <v>68</v>
      </c>
      <c r="D56" s="46">
        <v>78748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78748</v>
      </c>
      <c r="O56" s="47">
        <f t="shared" si="9"/>
        <v>0.44217843686654573</v>
      </c>
      <c r="P56" s="9"/>
    </row>
    <row r="57" spans="1:16">
      <c r="A57" s="13"/>
      <c r="B57" s="39">
        <v>351.2</v>
      </c>
      <c r="C57" s="21" t="s">
        <v>104</v>
      </c>
      <c r="D57" s="46">
        <v>246</v>
      </c>
      <c r="E57" s="46">
        <v>112053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112299</v>
      </c>
      <c r="O57" s="47">
        <f t="shared" si="9"/>
        <v>0.63057088791685145</v>
      </c>
      <c r="P57" s="9"/>
    </row>
    <row r="58" spans="1:16">
      <c r="A58" s="13"/>
      <c r="B58" s="39">
        <v>351.3</v>
      </c>
      <c r="C58" s="21" t="s">
        <v>122</v>
      </c>
      <c r="D58" s="46">
        <v>61715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61715</v>
      </c>
      <c r="O58" s="47">
        <f t="shared" si="9"/>
        <v>0.34653632131887629</v>
      </c>
      <c r="P58" s="9"/>
    </row>
    <row r="59" spans="1:16">
      <c r="A59" s="13"/>
      <c r="B59" s="39">
        <v>354</v>
      </c>
      <c r="C59" s="21" t="s">
        <v>69</v>
      </c>
      <c r="D59" s="46">
        <v>1331832</v>
      </c>
      <c r="E59" s="46">
        <v>342359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1674191</v>
      </c>
      <c r="O59" s="47">
        <f t="shared" si="9"/>
        <v>9.4007614084934108</v>
      </c>
      <c r="P59" s="9"/>
    </row>
    <row r="60" spans="1:16">
      <c r="A60" s="13"/>
      <c r="B60" s="39">
        <v>359</v>
      </c>
      <c r="C60" s="21" t="s">
        <v>105</v>
      </c>
      <c r="D60" s="46">
        <v>25114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25114</v>
      </c>
      <c r="O60" s="47">
        <f t="shared" si="9"/>
        <v>0.141017794273714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SUM(D62:D70)</f>
        <v>4658406</v>
      </c>
      <c r="E61" s="32">
        <f t="shared" si="12"/>
        <v>4670217</v>
      </c>
      <c r="F61" s="32">
        <f t="shared" si="12"/>
        <v>29751</v>
      </c>
      <c r="G61" s="32">
        <f t="shared" si="12"/>
        <v>1979691</v>
      </c>
      <c r="H61" s="32">
        <f t="shared" si="12"/>
        <v>0</v>
      </c>
      <c r="I61" s="32">
        <f t="shared" si="12"/>
        <v>3259994</v>
      </c>
      <c r="J61" s="32">
        <f t="shared" si="12"/>
        <v>28436</v>
      </c>
      <c r="K61" s="32">
        <f t="shared" si="12"/>
        <v>23438345</v>
      </c>
      <c r="L61" s="32">
        <f t="shared" si="12"/>
        <v>0</v>
      </c>
      <c r="M61" s="32">
        <f t="shared" si="12"/>
        <v>0</v>
      </c>
      <c r="N61" s="32">
        <f t="shared" si="11"/>
        <v>38064840</v>
      </c>
      <c r="O61" s="45">
        <f t="shared" si="9"/>
        <v>213.73814510559208</v>
      </c>
      <c r="P61" s="10"/>
    </row>
    <row r="62" spans="1:16">
      <c r="A62" s="12"/>
      <c r="B62" s="25">
        <v>361.1</v>
      </c>
      <c r="C62" s="20" t="s">
        <v>70</v>
      </c>
      <c r="D62" s="46">
        <v>267522</v>
      </c>
      <c r="E62" s="46">
        <v>444393</v>
      </c>
      <c r="F62" s="46">
        <v>29751</v>
      </c>
      <c r="G62" s="46">
        <v>229962</v>
      </c>
      <c r="H62" s="46">
        <v>0</v>
      </c>
      <c r="I62" s="46">
        <v>1495595</v>
      </c>
      <c r="J62" s="46">
        <v>28436</v>
      </c>
      <c r="K62" s="46">
        <v>1788973</v>
      </c>
      <c r="L62" s="46">
        <v>0</v>
      </c>
      <c r="M62" s="46">
        <v>0</v>
      </c>
      <c r="N62" s="46">
        <f t="shared" si="11"/>
        <v>4284632</v>
      </c>
      <c r="O62" s="47">
        <f t="shared" si="9"/>
        <v>24.05866663671943</v>
      </c>
      <c r="P62" s="9"/>
    </row>
    <row r="63" spans="1:16">
      <c r="A63" s="12"/>
      <c r="B63" s="25">
        <v>361.3</v>
      </c>
      <c r="C63" s="20" t="s">
        <v>71</v>
      </c>
      <c r="D63" s="46">
        <v>2483</v>
      </c>
      <c r="E63" s="46">
        <v>1300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10922454</v>
      </c>
      <c r="L63" s="46">
        <v>0</v>
      </c>
      <c r="M63" s="46">
        <v>0</v>
      </c>
      <c r="N63" s="46">
        <f t="shared" ref="N63:N70" si="13">SUM(D63:M63)</f>
        <v>10926237</v>
      </c>
      <c r="O63" s="47">
        <f t="shared" si="9"/>
        <v>61.351988590102813</v>
      </c>
      <c r="P63" s="9"/>
    </row>
    <row r="64" spans="1:16">
      <c r="A64" s="12"/>
      <c r="B64" s="25">
        <v>362</v>
      </c>
      <c r="C64" s="20" t="s">
        <v>72</v>
      </c>
      <c r="D64" s="46">
        <v>309256</v>
      </c>
      <c r="E64" s="46">
        <v>271361</v>
      </c>
      <c r="F64" s="46">
        <v>0</v>
      </c>
      <c r="G64" s="46">
        <v>0</v>
      </c>
      <c r="H64" s="46">
        <v>0</v>
      </c>
      <c r="I64" s="46">
        <v>261782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842399</v>
      </c>
      <c r="O64" s="47">
        <f t="shared" si="9"/>
        <v>4.730160423603663</v>
      </c>
      <c r="P64" s="9"/>
    </row>
    <row r="65" spans="1:119">
      <c r="A65" s="12"/>
      <c r="B65" s="25">
        <v>364</v>
      </c>
      <c r="C65" s="20" t="s">
        <v>140</v>
      </c>
      <c r="D65" s="46">
        <v>0</v>
      </c>
      <c r="E65" s="46">
        <v>3174486</v>
      </c>
      <c r="F65" s="46">
        <v>0</v>
      </c>
      <c r="G65" s="46">
        <v>0</v>
      </c>
      <c r="H65" s="46">
        <v>0</v>
      </c>
      <c r="I65" s="46">
        <v>1182026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4356512</v>
      </c>
      <c r="O65" s="47">
        <f t="shared" si="9"/>
        <v>24.46228051950969</v>
      </c>
      <c r="P65" s="9"/>
    </row>
    <row r="66" spans="1:119">
      <c r="A66" s="12"/>
      <c r="B66" s="25">
        <v>365</v>
      </c>
      <c r="C66" s="20" t="s">
        <v>141</v>
      </c>
      <c r="D66" s="46">
        <v>436467</v>
      </c>
      <c r="E66" s="46">
        <v>32669</v>
      </c>
      <c r="F66" s="46">
        <v>0</v>
      </c>
      <c r="G66" s="46">
        <v>0</v>
      </c>
      <c r="H66" s="46">
        <v>0</v>
      </c>
      <c r="I66" s="46">
        <v>100098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569234</v>
      </c>
      <c r="O66" s="47">
        <f t="shared" si="9"/>
        <v>3.1963097517561248</v>
      </c>
      <c r="P66" s="9"/>
    </row>
    <row r="67" spans="1:119">
      <c r="A67" s="12"/>
      <c r="B67" s="25">
        <v>366</v>
      </c>
      <c r="C67" s="20" t="s">
        <v>75</v>
      </c>
      <c r="D67" s="46">
        <v>69754</v>
      </c>
      <c r="E67" s="46">
        <v>45203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114957</v>
      </c>
      <c r="O67" s="47">
        <f t="shared" si="9"/>
        <v>0.64549584201335275</v>
      </c>
      <c r="P67" s="9"/>
    </row>
    <row r="68" spans="1:119">
      <c r="A68" s="12"/>
      <c r="B68" s="25">
        <v>368</v>
      </c>
      <c r="C68" s="20" t="s">
        <v>77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10569862</v>
      </c>
      <c r="L68" s="46">
        <v>0</v>
      </c>
      <c r="M68" s="46">
        <v>0</v>
      </c>
      <c r="N68" s="46">
        <f t="shared" si="13"/>
        <v>10569862</v>
      </c>
      <c r="O68" s="47">
        <f t="shared" si="9"/>
        <v>59.350904874474288</v>
      </c>
      <c r="P68" s="9"/>
    </row>
    <row r="69" spans="1:119">
      <c r="A69" s="12"/>
      <c r="B69" s="25">
        <v>369.3</v>
      </c>
      <c r="C69" s="20" t="s">
        <v>78</v>
      </c>
      <c r="D69" s="46">
        <v>3269495</v>
      </c>
      <c r="E69" s="46">
        <v>482762</v>
      </c>
      <c r="F69" s="46">
        <v>0</v>
      </c>
      <c r="G69" s="46">
        <v>1368433</v>
      </c>
      <c r="H69" s="46">
        <v>0</v>
      </c>
      <c r="I69" s="46">
        <v>55154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5175844</v>
      </c>
      <c r="O69" s="47">
        <f t="shared" ref="O69:O76" si="14">(N69/O$78)</f>
        <v>29.062917272630283</v>
      </c>
      <c r="P69" s="9"/>
    </row>
    <row r="70" spans="1:119">
      <c r="A70" s="12"/>
      <c r="B70" s="25">
        <v>369.7</v>
      </c>
      <c r="C70" s="20" t="s">
        <v>106</v>
      </c>
      <c r="D70" s="46">
        <v>303429</v>
      </c>
      <c r="E70" s="46">
        <v>218043</v>
      </c>
      <c r="F70" s="46">
        <v>0</v>
      </c>
      <c r="G70" s="46">
        <v>381296</v>
      </c>
      <c r="H70" s="46">
        <v>0</v>
      </c>
      <c r="I70" s="46">
        <v>165339</v>
      </c>
      <c r="J70" s="46">
        <v>0</v>
      </c>
      <c r="K70" s="46">
        <v>157056</v>
      </c>
      <c r="L70" s="46">
        <v>0</v>
      </c>
      <c r="M70" s="46">
        <v>0</v>
      </c>
      <c r="N70" s="46">
        <f t="shared" si="13"/>
        <v>1225163</v>
      </c>
      <c r="O70" s="47">
        <f t="shared" si="14"/>
        <v>6.8794211947824424</v>
      </c>
      <c r="P70" s="9"/>
    </row>
    <row r="71" spans="1:119" ht="15.75">
      <c r="A71" s="29" t="s">
        <v>52</v>
      </c>
      <c r="B71" s="30"/>
      <c r="C71" s="31"/>
      <c r="D71" s="32">
        <f t="shared" ref="D71:M71" si="15">SUM(D72:D75)</f>
        <v>139750</v>
      </c>
      <c r="E71" s="32">
        <f t="shared" si="15"/>
        <v>178182543</v>
      </c>
      <c r="F71" s="32">
        <f t="shared" si="15"/>
        <v>0</v>
      </c>
      <c r="G71" s="32">
        <f t="shared" si="15"/>
        <v>9327920</v>
      </c>
      <c r="H71" s="32">
        <f t="shared" si="15"/>
        <v>0</v>
      </c>
      <c r="I71" s="32">
        <f t="shared" si="15"/>
        <v>5338816</v>
      </c>
      <c r="J71" s="32">
        <f t="shared" si="15"/>
        <v>1001151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 t="shared" ref="N71:N76" si="16">SUM(D71:M71)</f>
        <v>193990180</v>
      </c>
      <c r="O71" s="45">
        <f t="shared" si="14"/>
        <v>1089.2755950609519</v>
      </c>
      <c r="P71" s="9"/>
    </row>
    <row r="72" spans="1:119">
      <c r="A72" s="12"/>
      <c r="B72" s="25">
        <v>381</v>
      </c>
      <c r="C72" s="20" t="s">
        <v>80</v>
      </c>
      <c r="D72" s="46">
        <v>139750</v>
      </c>
      <c r="E72" s="46">
        <v>4348557</v>
      </c>
      <c r="F72" s="46">
        <v>0</v>
      </c>
      <c r="G72" s="46">
        <v>9327920</v>
      </c>
      <c r="H72" s="46">
        <v>0</v>
      </c>
      <c r="I72" s="46">
        <v>1595566</v>
      </c>
      <c r="J72" s="46">
        <v>1000000</v>
      </c>
      <c r="K72" s="46">
        <v>0</v>
      </c>
      <c r="L72" s="46">
        <v>0</v>
      </c>
      <c r="M72" s="46">
        <v>0</v>
      </c>
      <c r="N72" s="46">
        <f t="shared" si="16"/>
        <v>16411793</v>
      </c>
      <c r="O72" s="47">
        <f t="shared" si="14"/>
        <v>92.153971845854088</v>
      </c>
      <c r="P72" s="9"/>
    </row>
    <row r="73" spans="1:119">
      <c r="A73" s="12"/>
      <c r="B73" s="25">
        <v>384</v>
      </c>
      <c r="C73" s="20" t="s">
        <v>81</v>
      </c>
      <c r="D73" s="46">
        <v>0</v>
      </c>
      <c r="E73" s="46">
        <v>173833986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173833986</v>
      </c>
      <c r="O73" s="47">
        <f t="shared" si="14"/>
        <v>976.09641138519066</v>
      </c>
      <c r="P73" s="9"/>
    </row>
    <row r="74" spans="1:119">
      <c r="A74" s="12"/>
      <c r="B74" s="25">
        <v>389.4</v>
      </c>
      <c r="C74" s="20" t="s">
        <v>153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1151</v>
      </c>
      <c r="K74" s="46">
        <v>0</v>
      </c>
      <c r="L74" s="46">
        <v>0</v>
      </c>
      <c r="M74" s="46">
        <v>0</v>
      </c>
      <c r="N74" s="46">
        <f t="shared" si="16"/>
        <v>1151</v>
      </c>
      <c r="O74" s="47">
        <f t="shared" si="14"/>
        <v>6.4629880229770172E-3</v>
      </c>
      <c r="P74" s="9"/>
    </row>
    <row r="75" spans="1:119" ht="15.75" thickBot="1">
      <c r="A75" s="12"/>
      <c r="B75" s="25">
        <v>389.7</v>
      </c>
      <c r="C75" s="20" t="s">
        <v>142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3743250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3743250</v>
      </c>
      <c r="O75" s="47">
        <f t="shared" si="14"/>
        <v>21.018748841884204</v>
      </c>
      <c r="P75" s="9"/>
    </row>
    <row r="76" spans="1:119" ht="16.5" thickBot="1">
      <c r="A76" s="14" t="s">
        <v>66</v>
      </c>
      <c r="B76" s="23"/>
      <c r="C76" s="22"/>
      <c r="D76" s="15">
        <f t="shared" ref="D76:M76" si="17">SUM(D5,D9,D24,D36,D55,D61,D71)</f>
        <v>86263251</v>
      </c>
      <c r="E76" s="15">
        <f t="shared" si="17"/>
        <v>257338747</v>
      </c>
      <c r="F76" s="15">
        <f t="shared" si="17"/>
        <v>8468137</v>
      </c>
      <c r="G76" s="15">
        <f t="shared" si="17"/>
        <v>32036247</v>
      </c>
      <c r="H76" s="15">
        <f t="shared" si="17"/>
        <v>0</v>
      </c>
      <c r="I76" s="15">
        <f t="shared" si="17"/>
        <v>108654902</v>
      </c>
      <c r="J76" s="15">
        <f t="shared" si="17"/>
        <v>17586587</v>
      </c>
      <c r="K76" s="15">
        <f t="shared" si="17"/>
        <v>24685813</v>
      </c>
      <c r="L76" s="15">
        <f t="shared" si="17"/>
        <v>0</v>
      </c>
      <c r="M76" s="15">
        <f t="shared" si="17"/>
        <v>0</v>
      </c>
      <c r="N76" s="15">
        <f t="shared" si="16"/>
        <v>535033684</v>
      </c>
      <c r="O76" s="38">
        <f t="shared" si="14"/>
        <v>3004.2713219646134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159</v>
      </c>
      <c r="M78" s="118"/>
      <c r="N78" s="118"/>
      <c r="O78" s="43">
        <v>178091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108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85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90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86</v>
      </c>
      <c r="F4" s="34" t="s">
        <v>87</v>
      </c>
      <c r="G4" s="34" t="s">
        <v>88</v>
      </c>
      <c r="H4" s="34" t="s">
        <v>5</v>
      </c>
      <c r="I4" s="34" t="s">
        <v>6</v>
      </c>
      <c r="J4" s="35" t="s">
        <v>89</v>
      </c>
      <c r="K4" s="35" t="s">
        <v>7</v>
      </c>
      <c r="L4" s="35" t="s">
        <v>8</v>
      </c>
      <c r="M4" s="35" t="s">
        <v>9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42136585</v>
      </c>
      <c r="E5" s="27">
        <f t="shared" si="0"/>
        <v>7621579</v>
      </c>
      <c r="F5" s="27">
        <f t="shared" si="0"/>
        <v>7965252</v>
      </c>
      <c r="G5" s="27">
        <f t="shared" si="0"/>
        <v>9573643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1082037</v>
      </c>
      <c r="L5" s="27">
        <f t="shared" si="0"/>
        <v>0</v>
      </c>
      <c r="M5" s="27">
        <f t="shared" si="0"/>
        <v>0</v>
      </c>
      <c r="N5" s="28">
        <f t="shared" ref="N5:N10" si="1">SUM(D5:M5)</f>
        <v>68379096</v>
      </c>
      <c r="O5" s="33">
        <f t="shared" ref="O5:O36" si="2">(N5/O$79)</f>
        <v>392.68541106746608</v>
      </c>
      <c r="P5" s="6"/>
    </row>
    <row r="6" spans="1:133">
      <c r="A6" s="12"/>
      <c r="B6" s="25">
        <v>311</v>
      </c>
      <c r="C6" s="20" t="s">
        <v>2</v>
      </c>
      <c r="D6" s="46">
        <v>42136585</v>
      </c>
      <c r="E6" s="46">
        <v>2354853</v>
      </c>
      <c r="F6" s="46">
        <v>7965252</v>
      </c>
      <c r="G6" s="46">
        <v>3636076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56092766</v>
      </c>
      <c r="O6" s="47">
        <f t="shared" si="2"/>
        <v>322.12784554246201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5266726</v>
      </c>
      <c r="F7" s="46">
        <v>0</v>
      </c>
      <c r="G7" s="46">
        <v>5937567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11204293</v>
      </c>
      <c r="O7" s="47">
        <f t="shared" si="2"/>
        <v>64.343676061838153</v>
      </c>
      <c r="P7" s="9"/>
    </row>
    <row r="8" spans="1:133">
      <c r="A8" s="12"/>
      <c r="B8" s="25">
        <v>312.52</v>
      </c>
      <c r="C8" s="20" t="s">
        <v>129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1082037</v>
      </c>
      <c r="L8" s="46">
        <v>0</v>
      </c>
      <c r="M8" s="46">
        <v>0</v>
      </c>
      <c r="N8" s="46">
        <f t="shared" si="1"/>
        <v>1082037</v>
      </c>
      <c r="O8" s="47">
        <f t="shared" si="2"/>
        <v>6.2138894631658745</v>
      </c>
      <c r="P8" s="9"/>
    </row>
    <row r="9" spans="1:133" ht="15.75">
      <c r="A9" s="29" t="s">
        <v>14</v>
      </c>
      <c r="B9" s="30"/>
      <c r="C9" s="31"/>
      <c r="D9" s="32">
        <f t="shared" ref="D9:M9" si="3">SUM(D10:D24)</f>
        <v>10300903</v>
      </c>
      <c r="E9" s="32">
        <f t="shared" si="3"/>
        <v>36402805</v>
      </c>
      <c r="F9" s="32">
        <f t="shared" si="3"/>
        <v>0</v>
      </c>
      <c r="G9" s="32">
        <f t="shared" si="3"/>
        <v>1615090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48318798</v>
      </c>
      <c r="O9" s="45">
        <f t="shared" si="2"/>
        <v>277.48373647577699</v>
      </c>
      <c r="P9" s="10"/>
    </row>
    <row r="10" spans="1:133">
      <c r="A10" s="12"/>
      <c r="B10" s="25">
        <v>322</v>
      </c>
      <c r="C10" s="20" t="s">
        <v>0</v>
      </c>
      <c r="D10" s="46">
        <v>0</v>
      </c>
      <c r="E10" s="46">
        <v>4710272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4710272</v>
      </c>
      <c r="O10" s="47">
        <f t="shared" si="2"/>
        <v>27.050008039877795</v>
      </c>
      <c r="P10" s="9"/>
    </row>
    <row r="11" spans="1:133">
      <c r="A11" s="12"/>
      <c r="B11" s="25">
        <v>323.10000000000002</v>
      </c>
      <c r="C11" s="20" t="s">
        <v>15</v>
      </c>
      <c r="D11" s="46">
        <v>8940735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22" si="4">SUM(D11:M11)</f>
        <v>8940735</v>
      </c>
      <c r="O11" s="47">
        <f t="shared" si="2"/>
        <v>51.34458341947488</v>
      </c>
      <c r="P11" s="9"/>
    </row>
    <row r="12" spans="1:133">
      <c r="A12" s="12"/>
      <c r="B12" s="25">
        <v>323.3</v>
      </c>
      <c r="C12" s="20" t="s">
        <v>16</v>
      </c>
      <c r="D12" s="46">
        <v>300000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300000</v>
      </c>
      <c r="O12" s="47">
        <f t="shared" si="2"/>
        <v>1.7228309558266144</v>
      </c>
      <c r="P12" s="9"/>
    </row>
    <row r="13" spans="1:133">
      <c r="A13" s="12"/>
      <c r="B13" s="25">
        <v>323.39999999999998</v>
      </c>
      <c r="C13" s="20" t="s">
        <v>17</v>
      </c>
      <c r="D13" s="46">
        <v>155313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155313</v>
      </c>
      <c r="O13" s="47">
        <f t="shared" si="2"/>
        <v>0.8919268141409965</v>
      </c>
      <c r="P13" s="9"/>
    </row>
    <row r="14" spans="1:133">
      <c r="A14" s="12"/>
      <c r="B14" s="25">
        <v>323.7</v>
      </c>
      <c r="C14" s="20" t="s">
        <v>18</v>
      </c>
      <c r="D14" s="46">
        <v>464639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464639</v>
      </c>
      <c r="O14" s="47">
        <f t="shared" si="2"/>
        <v>2.6683148416144076</v>
      </c>
      <c r="P14" s="9"/>
    </row>
    <row r="15" spans="1:133">
      <c r="A15" s="12"/>
      <c r="B15" s="25">
        <v>324.11</v>
      </c>
      <c r="C15" s="20" t="s">
        <v>19</v>
      </c>
      <c r="D15" s="46">
        <v>546</v>
      </c>
      <c r="E15" s="46">
        <v>178373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178919</v>
      </c>
      <c r="O15" s="47">
        <f t="shared" si="2"/>
        <v>1.02749063928514</v>
      </c>
      <c r="P15" s="9"/>
    </row>
    <row r="16" spans="1:133">
      <c r="A16" s="12"/>
      <c r="B16" s="25">
        <v>324.12</v>
      </c>
      <c r="C16" s="20" t="s">
        <v>20</v>
      </c>
      <c r="D16" s="46">
        <v>0</v>
      </c>
      <c r="E16" s="46">
        <v>46553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46553</v>
      </c>
      <c r="O16" s="47">
        <f t="shared" si="2"/>
        <v>0.26734316495532123</v>
      </c>
      <c r="P16" s="9"/>
    </row>
    <row r="17" spans="1:16">
      <c r="A17" s="12"/>
      <c r="B17" s="25">
        <v>324.31</v>
      </c>
      <c r="C17" s="20" t="s">
        <v>21</v>
      </c>
      <c r="D17" s="46">
        <v>0</v>
      </c>
      <c r="E17" s="46">
        <v>0</v>
      </c>
      <c r="F17" s="46">
        <v>0</v>
      </c>
      <c r="G17" s="46">
        <v>1045956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1045956</v>
      </c>
      <c r="O17" s="47">
        <f t="shared" si="2"/>
        <v>6.0066845841086076</v>
      </c>
      <c r="P17" s="9"/>
    </row>
    <row r="18" spans="1:16">
      <c r="A18" s="12"/>
      <c r="B18" s="25">
        <v>324.61</v>
      </c>
      <c r="C18" s="20" t="s">
        <v>23</v>
      </c>
      <c r="D18" s="46">
        <v>0</v>
      </c>
      <c r="E18" s="46">
        <v>0</v>
      </c>
      <c r="F18" s="46">
        <v>0</v>
      </c>
      <c r="G18" s="46">
        <v>569134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569134</v>
      </c>
      <c r="O18" s="47">
        <f t="shared" si="2"/>
        <v>3.2684055773780809</v>
      </c>
      <c r="P18" s="9"/>
    </row>
    <row r="19" spans="1:16">
      <c r="A19" s="12"/>
      <c r="B19" s="25">
        <v>324.70999999999998</v>
      </c>
      <c r="C19" s="20" t="s">
        <v>25</v>
      </c>
      <c r="D19" s="46">
        <v>159480</v>
      </c>
      <c r="E19" s="46">
        <v>2637313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2796793</v>
      </c>
      <c r="O19" s="47">
        <f t="shared" si="2"/>
        <v>16.061338524797279</v>
      </c>
      <c r="P19" s="9"/>
    </row>
    <row r="20" spans="1:16">
      <c r="A20" s="12"/>
      <c r="B20" s="25">
        <v>324.72000000000003</v>
      </c>
      <c r="C20" s="20" t="s">
        <v>26</v>
      </c>
      <c r="D20" s="46">
        <v>79740</v>
      </c>
      <c r="E20" s="46">
        <v>423371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503111</v>
      </c>
      <c r="O20" s="47">
        <f t="shared" si="2"/>
        <v>2.8892506833896126</v>
      </c>
      <c r="P20" s="9"/>
    </row>
    <row r="21" spans="1:16">
      <c r="A21" s="12"/>
      <c r="B21" s="25">
        <v>325.10000000000002</v>
      </c>
      <c r="C21" s="20" t="s">
        <v>27</v>
      </c>
      <c r="D21" s="46">
        <v>166087</v>
      </c>
      <c r="E21" s="46">
        <v>19547370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19713457</v>
      </c>
      <c r="O21" s="47">
        <f t="shared" si="2"/>
        <v>113.20984655318954</v>
      </c>
      <c r="P21" s="9"/>
    </row>
    <row r="22" spans="1:16">
      <c r="A22" s="12"/>
      <c r="B22" s="25">
        <v>325.2</v>
      </c>
      <c r="C22" s="20" t="s">
        <v>28</v>
      </c>
      <c r="D22" s="46">
        <v>0</v>
      </c>
      <c r="E22" s="46">
        <v>8676668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8676668</v>
      </c>
      <c r="O22" s="47">
        <f t="shared" si="2"/>
        <v>49.828107412767324</v>
      </c>
      <c r="P22" s="9"/>
    </row>
    <row r="23" spans="1:16">
      <c r="A23" s="12"/>
      <c r="B23" s="25">
        <v>329</v>
      </c>
      <c r="C23" s="20" t="s">
        <v>131</v>
      </c>
      <c r="D23" s="46">
        <v>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200</v>
      </c>
      <c r="O23" s="47">
        <f t="shared" si="2"/>
        <v>1.1485539705510762E-3</v>
      </c>
      <c r="P23" s="9"/>
    </row>
    <row r="24" spans="1:16">
      <c r="A24" s="12"/>
      <c r="B24" s="25">
        <v>367</v>
      </c>
      <c r="C24" s="20" t="s">
        <v>76</v>
      </c>
      <c r="D24" s="46">
        <v>34163</v>
      </c>
      <c r="E24" s="46">
        <v>182885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217048</v>
      </c>
      <c r="O24" s="47">
        <f t="shared" si="2"/>
        <v>1.24645671100085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SUM(D26:D37)</f>
        <v>10683536</v>
      </c>
      <c r="E25" s="32">
        <f t="shared" si="5"/>
        <v>3942544</v>
      </c>
      <c r="F25" s="32">
        <f t="shared" si="5"/>
        <v>0</v>
      </c>
      <c r="G25" s="32">
        <f t="shared" si="5"/>
        <v>1777595</v>
      </c>
      <c r="H25" s="32">
        <f t="shared" si="5"/>
        <v>0</v>
      </c>
      <c r="I25" s="32">
        <f t="shared" si="5"/>
        <v>168678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16572353</v>
      </c>
      <c r="O25" s="45">
        <f t="shared" si="2"/>
        <v>95.1712091976202</v>
      </c>
      <c r="P25" s="10"/>
    </row>
    <row r="26" spans="1:16">
      <c r="A26" s="12"/>
      <c r="B26" s="25">
        <v>331.2</v>
      </c>
      <c r="C26" s="20" t="s">
        <v>29</v>
      </c>
      <c r="D26" s="46">
        <v>165103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165103</v>
      </c>
      <c r="O26" s="47">
        <f t="shared" si="2"/>
        <v>0.94814853099947172</v>
      </c>
      <c r="P26" s="9"/>
    </row>
    <row r="27" spans="1:16">
      <c r="A27" s="12"/>
      <c r="B27" s="25">
        <v>331.5</v>
      </c>
      <c r="C27" s="20" t="s">
        <v>31</v>
      </c>
      <c r="D27" s="46">
        <v>0</v>
      </c>
      <c r="E27" s="46">
        <v>1279940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1279940</v>
      </c>
      <c r="O27" s="47">
        <f t="shared" si="2"/>
        <v>7.3504008453357219</v>
      </c>
      <c r="P27" s="9"/>
    </row>
    <row r="28" spans="1:16">
      <c r="A28" s="12"/>
      <c r="B28" s="25">
        <v>334.39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162500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162500</v>
      </c>
      <c r="O28" s="47">
        <f t="shared" si="2"/>
        <v>0.93320010107274942</v>
      </c>
      <c r="P28" s="9"/>
    </row>
    <row r="29" spans="1:16">
      <c r="A29" s="12"/>
      <c r="B29" s="25">
        <v>334.49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6178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6178</v>
      </c>
      <c r="O29" s="47">
        <f t="shared" si="2"/>
        <v>3.5478832150322742E-2</v>
      </c>
      <c r="P29" s="9"/>
    </row>
    <row r="30" spans="1:16">
      <c r="A30" s="12"/>
      <c r="B30" s="25">
        <v>334.5</v>
      </c>
      <c r="C30" s="20" t="s">
        <v>36</v>
      </c>
      <c r="D30" s="46">
        <v>0</v>
      </c>
      <c r="E30" s="46">
        <v>523405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523405</v>
      </c>
      <c r="O30" s="47">
        <f t="shared" si="2"/>
        <v>3.0057944547814301</v>
      </c>
      <c r="P30" s="9"/>
    </row>
    <row r="31" spans="1:16">
      <c r="A31" s="12"/>
      <c r="B31" s="25">
        <v>335.12</v>
      </c>
      <c r="C31" s="20" t="s">
        <v>132</v>
      </c>
      <c r="D31" s="46">
        <v>3433177</v>
      </c>
      <c r="E31" s="46">
        <v>1153573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4586750</v>
      </c>
      <c r="O31" s="47">
        <f t="shared" si="2"/>
        <v>26.340649622125742</v>
      </c>
      <c r="P31" s="9"/>
    </row>
    <row r="32" spans="1:16">
      <c r="A32" s="12"/>
      <c r="B32" s="25">
        <v>335.14</v>
      </c>
      <c r="C32" s="20" t="s">
        <v>133</v>
      </c>
      <c r="D32" s="46">
        <v>55272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55272</v>
      </c>
      <c r="O32" s="47">
        <f t="shared" si="2"/>
        <v>0.31741437530149541</v>
      </c>
      <c r="P32" s="9"/>
    </row>
    <row r="33" spans="1:16">
      <c r="A33" s="12"/>
      <c r="B33" s="25">
        <v>335.15</v>
      </c>
      <c r="C33" s="20" t="s">
        <v>134</v>
      </c>
      <c r="D33" s="46">
        <v>59983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59983</v>
      </c>
      <c r="O33" s="47">
        <f t="shared" si="2"/>
        <v>0.344468564077826</v>
      </c>
      <c r="P33" s="9"/>
    </row>
    <row r="34" spans="1:16">
      <c r="A34" s="12"/>
      <c r="B34" s="25">
        <v>335.18</v>
      </c>
      <c r="C34" s="20" t="s">
        <v>135</v>
      </c>
      <c r="D34" s="46">
        <v>6483062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6483062</v>
      </c>
      <c r="O34" s="47">
        <f t="shared" si="2"/>
        <v>37.230733007144003</v>
      </c>
      <c r="P34" s="9"/>
    </row>
    <row r="35" spans="1:16">
      <c r="A35" s="12"/>
      <c r="B35" s="25">
        <v>335.49</v>
      </c>
      <c r="C35" s="20" t="s">
        <v>117</v>
      </c>
      <c r="D35" s="46">
        <v>0</v>
      </c>
      <c r="E35" s="46">
        <v>91077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91077</v>
      </c>
      <c r="O35" s="47">
        <f t="shared" si="2"/>
        <v>0.52303424987940184</v>
      </c>
      <c r="P35" s="9"/>
    </row>
    <row r="36" spans="1:16">
      <c r="A36" s="12"/>
      <c r="B36" s="25">
        <v>337.3</v>
      </c>
      <c r="C36" s="20" t="s">
        <v>43</v>
      </c>
      <c r="D36" s="46">
        <v>411843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411843</v>
      </c>
      <c r="O36" s="47">
        <f t="shared" si="2"/>
        <v>2.3651195644683343</v>
      </c>
      <c r="P36" s="9"/>
    </row>
    <row r="37" spans="1:16">
      <c r="A37" s="12"/>
      <c r="B37" s="25">
        <v>338</v>
      </c>
      <c r="C37" s="20" t="s">
        <v>45</v>
      </c>
      <c r="D37" s="46">
        <v>75096</v>
      </c>
      <c r="E37" s="46">
        <v>894549</v>
      </c>
      <c r="F37" s="46">
        <v>0</v>
      </c>
      <c r="G37" s="46">
        <v>1777595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2747240</v>
      </c>
      <c r="O37" s="47">
        <f t="shared" ref="O37:O68" si="7">(N37/O$79)</f>
        <v>15.776767050283693</v>
      </c>
      <c r="P37" s="9"/>
    </row>
    <row r="38" spans="1:16" ht="15.75">
      <c r="A38" s="29" t="s">
        <v>50</v>
      </c>
      <c r="B38" s="30"/>
      <c r="C38" s="31"/>
      <c r="D38" s="32">
        <f t="shared" ref="D38:M38" si="8">SUM(D39:D56)</f>
        <v>3452735</v>
      </c>
      <c r="E38" s="32">
        <f t="shared" si="8"/>
        <v>17640183</v>
      </c>
      <c r="F38" s="32">
        <f t="shared" si="8"/>
        <v>0</v>
      </c>
      <c r="G38" s="32">
        <f t="shared" si="8"/>
        <v>264000</v>
      </c>
      <c r="H38" s="32">
        <f t="shared" si="8"/>
        <v>0</v>
      </c>
      <c r="I38" s="32">
        <f t="shared" si="8"/>
        <v>94364250</v>
      </c>
      <c r="J38" s="32">
        <f t="shared" si="8"/>
        <v>15252738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130973906</v>
      </c>
      <c r="O38" s="45">
        <f t="shared" si="7"/>
        <v>752.15299887441711</v>
      </c>
      <c r="P38" s="10"/>
    </row>
    <row r="39" spans="1:16">
      <c r="A39" s="12"/>
      <c r="B39" s="25">
        <v>341.2</v>
      </c>
      <c r="C39" s="20" t="s">
        <v>137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15252738</v>
      </c>
      <c r="K39" s="46">
        <v>0</v>
      </c>
      <c r="L39" s="46">
        <v>0</v>
      </c>
      <c r="M39" s="46">
        <v>0</v>
      </c>
      <c r="N39" s="46">
        <f t="shared" ref="N39:N56" si="9">SUM(D39:M39)</f>
        <v>15252738</v>
      </c>
      <c r="O39" s="47">
        <f t="shared" si="7"/>
        <v>87.592963958376401</v>
      </c>
      <c r="P39" s="9"/>
    </row>
    <row r="40" spans="1:16">
      <c r="A40" s="12"/>
      <c r="B40" s="25">
        <v>341.51</v>
      </c>
      <c r="C40" s="20" t="s">
        <v>138</v>
      </c>
      <c r="D40" s="46">
        <v>13538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13538</v>
      </c>
      <c r="O40" s="47">
        <f t="shared" si="7"/>
        <v>7.7745618266602354E-2</v>
      </c>
      <c r="P40" s="9"/>
    </row>
    <row r="41" spans="1:16">
      <c r="A41" s="12"/>
      <c r="B41" s="25">
        <v>341.9</v>
      </c>
      <c r="C41" s="20" t="s">
        <v>139</v>
      </c>
      <c r="D41" s="46">
        <v>604841</v>
      </c>
      <c r="E41" s="46">
        <v>587</v>
      </c>
      <c r="F41" s="46">
        <v>0</v>
      </c>
      <c r="G41" s="46">
        <v>0</v>
      </c>
      <c r="H41" s="46">
        <v>0</v>
      </c>
      <c r="I41" s="46">
        <v>219231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824659</v>
      </c>
      <c r="O41" s="47">
        <f t="shared" si="7"/>
        <v>4.7358268440033999</v>
      </c>
      <c r="P41" s="9"/>
    </row>
    <row r="42" spans="1:16">
      <c r="A42" s="12"/>
      <c r="B42" s="25">
        <v>342.1</v>
      </c>
      <c r="C42" s="20" t="s">
        <v>56</v>
      </c>
      <c r="D42" s="46">
        <v>21380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21380</v>
      </c>
      <c r="O42" s="47">
        <f t="shared" si="7"/>
        <v>0.12278041945191004</v>
      </c>
      <c r="P42" s="9"/>
    </row>
    <row r="43" spans="1:16">
      <c r="A43" s="12"/>
      <c r="B43" s="25">
        <v>342.9</v>
      </c>
      <c r="C43" s="20" t="s">
        <v>57</v>
      </c>
      <c r="D43" s="46">
        <v>0</v>
      </c>
      <c r="E43" s="46">
        <v>255153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255153</v>
      </c>
      <c r="O43" s="47">
        <f t="shared" si="7"/>
        <v>1.4652849562400938</v>
      </c>
      <c r="P43" s="9"/>
    </row>
    <row r="44" spans="1:16">
      <c r="A44" s="12"/>
      <c r="B44" s="25">
        <v>343.3</v>
      </c>
      <c r="C44" s="20" t="s">
        <v>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33869595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33869595</v>
      </c>
      <c r="O44" s="47">
        <f t="shared" si="7"/>
        <v>194.5052890910344</v>
      </c>
      <c r="P44" s="9"/>
    </row>
    <row r="45" spans="1:16">
      <c r="A45" s="12"/>
      <c r="B45" s="25">
        <v>343.4</v>
      </c>
      <c r="C45" s="20" t="s">
        <v>120</v>
      </c>
      <c r="D45" s="46">
        <v>282258</v>
      </c>
      <c r="E45" s="46">
        <v>17013771</v>
      </c>
      <c r="F45" s="46">
        <v>0</v>
      </c>
      <c r="G45" s="46">
        <v>264000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17560029</v>
      </c>
      <c r="O45" s="47">
        <f t="shared" si="7"/>
        <v>100.84320515471022</v>
      </c>
      <c r="P45" s="9"/>
    </row>
    <row r="46" spans="1:16">
      <c r="A46" s="12"/>
      <c r="B46" s="25">
        <v>343.5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33201140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33201140</v>
      </c>
      <c r="O46" s="47">
        <f t="shared" si="7"/>
        <v>190.66650586911078</v>
      </c>
      <c r="P46" s="9"/>
    </row>
    <row r="47" spans="1:16">
      <c r="A47" s="12"/>
      <c r="B47" s="25">
        <v>343.6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4855265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4855265</v>
      </c>
      <c r="O47" s="47">
        <f t="shared" si="7"/>
        <v>27.882669469138357</v>
      </c>
      <c r="P47" s="9"/>
    </row>
    <row r="48" spans="1:16">
      <c r="A48" s="12"/>
      <c r="B48" s="25">
        <v>343.7</v>
      </c>
      <c r="C48" s="20" t="s">
        <v>60</v>
      </c>
      <c r="D48" s="46">
        <v>0</v>
      </c>
      <c r="E48" s="46">
        <v>316742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316742</v>
      </c>
      <c r="O48" s="47">
        <f t="shared" si="7"/>
        <v>1.8189764087014448</v>
      </c>
      <c r="P48" s="9"/>
    </row>
    <row r="49" spans="1:16">
      <c r="A49" s="12"/>
      <c r="B49" s="25">
        <v>343.9</v>
      </c>
      <c r="C49" s="20" t="s">
        <v>61</v>
      </c>
      <c r="D49" s="46">
        <v>63500</v>
      </c>
      <c r="E49" s="46">
        <v>53930</v>
      </c>
      <c r="F49" s="46">
        <v>0</v>
      </c>
      <c r="G49" s="46">
        <v>0</v>
      </c>
      <c r="H49" s="46">
        <v>0</v>
      </c>
      <c r="I49" s="46">
        <v>20522362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20639792</v>
      </c>
      <c r="O49" s="47">
        <f t="shared" si="7"/>
        <v>118.52957526474169</v>
      </c>
      <c r="P49" s="9"/>
    </row>
    <row r="50" spans="1:16">
      <c r="A50" s="12"/>
      <c r="B50" s="25">
        <v>345.1</v>
      </c>
      <c r="C50" s="20" t="s">
        <v>121</v>
      </c>
      <c r="D50" s="46">
        <v>319451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319451</v>
      </c>
      <c r="O50" s="47">
        <f t="shared" si="7"/>
        <v>1.8345335722325593</v>
      </c>
      <c r="P50" s="9"/>
    </row>
    <row r="51" spans="1:16">
      <c r="A51" s="12"/>
      <c r="B51" s="25">
        <v>346.4</v>
      </c>
      <c r="C51" s="20" t="s">
        <v>64</v>
      </c>
      <c r="D51" s="46">
        <v>78460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78460</v>
      </c>
      <c r="O51" s="47">
        <f t="shared" si="7"/>
        <v>0.45057772264718721</v>
      </c>
      <c r="P51" s="9"/>
    </row>
    <row r="52" spans="1:16">
      <c r="A52" s="12"/>
      <c r="B52" s="25">
        <v>347.2</v>
      </c>
      <c r="C52" s="20" t="s">
        <v>65</v>
      </c>
      <c r="D52" s="46">
        <v>430058</v>
      </c>
      <c r="E52" s="46">
        <v>0</v>
      </c>
      <c r="F52" s="46">
        <v>0</v>
      </c>
      <c r="G52" s="46">
        <v>0</v>
      </c>
      <c r="H52" s="46">
        <v>0</v>
      </c>
      <c r="I52" s="46">
        <v>1696657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2126715</v>
      </c>
      <c r="O52" s="47">
        <f t="shared" si="7"/>
        <v>12.21323478740266</v>
      </c>
      <c r="P52" s="9"/>
    </row>
    <row r="53" spans="1:16">
      <c r="A53" s="12"/>
      <c r="B53" s="25">
        <v>347.4</v>
      </c>
      <c r="C53" s="20" t="s">
        <v>100</v>
      </c>
      <c r="D53" s="46">
        <v>164365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164365</v>
      </c>
      <c r="O53" s="47">
        <f t="shared" si="7"/>
        <v>0.94391036684813823</v>
      </c>
      <c r="P53" s="9"/>
    </row>
    <row r="54" spans="1:16">
      <c r="A54" s="12"/>
      <c r="B54" s="25">
        <v>347.5</v>
      </c>
      <c r="C54" s="20" t="s">
        <v>101</v>
      </c>
      <c r="D54" s="46">
        <v>1405048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1405048</v>
      </c>
      <c r="O54" s="47">
        <f t="shared" si="7"/>
        <v>8.0688672960742434</v>
      </c>
      <c r="P54" s="9"/>
    </row>
    <row r="55" spans="1:16">
      <c r="A55" s="12"/>
      <c r="B55" s="25">
        <v>347.9</v>
      </c>
      <c r="C55" s="20" t="s">
        <v>102</v>
      </c>
      <c r="D55" s="46">
        <v>68801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68801</v>
      </c>
      <c r="O55" s="47">
        <f t="shared" si="7"/>
        <v>0.39510830863942298</v>
      </c>
      <c r="P55" s="9"/>
    </row>
    <row r="56" spans="1:16">
      <c r="A56" s="12"/>
      <c r="B56" s="25">
        <v>349</v>
      </c>
      <c r="C56" s="20" t="s">
        <v>103</v>
      </c>
      <c r="D56" s="46">
        <v>1035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1035</v>
      </c>
      <c r="O56" s="47">
        <f t="shared" si="7"/>
        <v>5.9437667976018193E-3</v>
      </c>
      <c r="P56" s="9"/>
    </row>
    <row r="57" spans="1:16" ht="15.75">
      <c r="A57" s="29" t="s">
        <v>51</v>
      </c>
      <c r="B57" s="30"/>
      <c r="C57" s="31"/>
      <c r="D57" s="32">
        <f t="shared" ref="D57:M57" si="10">SUM(D58:D63)</f>
        <v>1686436</v>
      </c>
      <c r="E57" s="32">
        <f t="shared" si="10"/>
        <v>394609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5" si="11">SUM(D57:M57)</f>
        <v>2081045</v>
      </c>
      <c r="O57" s="45">
        <f t="shared" si="7"/>
        <v>11.950962488227322</v>
      </c>
      <c r="P57" s="10"/>
    </row>
    <row r="58" spans="1:16">
      <c r="A58" s="13"/>
      <c r="B58" s="39">
        <v>351.1</v>
      </c>
      <c r="C58" s="21" t="s">
        <v>68</v>
      </c>
      <c r="D58" s="46">
        <v>85289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85289</v>
      </c>
      <c r="O58" s="47">
        <f t="shared" si="7"/>
        <v>0.48979509797165371</v>
      </c>
      <c r="P58" s="9"/>
    </row>
    <row r="59" spans="1:16">
      <c r="A59" s="13"/>
      <c r="B59" s="39">
        <v>351.2</v>
      </c>
      <c r="C59" s="21" t="s">
        <v>104</v>
      </c>
      <c r="D59" s="46">
        <v>290</v>
      </c>
      <c r="E59" s="46">
        <v>108105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108395</v>
      </c>
      <c r="O59" s="47">
        <f t="shared" si="7"/>
        <v>0.62248753818941949</v>
      </c>
      <c r="P59" s="9"/>
    </row>
    <row r="60" spans="1:16">
      <c r="A60" s="13"/>
      <c r="B60" s="39">
        <v>351.3</v>
      </c>
      <c r="C60" s="21" t="s">
        <v>122</v>
      </c>
      <c r="D60" s="46">
        <v>58985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58985</v>
      </c>
      <c r="O60" s="47">
        <f t="shared" si="7"/>
        <v>0.33873727976477613</v>
      </c>
      <c r="P60" s="9"/>
    </row>
    <row r="61" spans="1:16">
      <c r="A61" s="13"/>
      <c r="B61" s="39">
        <v>354</v>
      </c>
      <c r="C61" s="21" t="s">
        <v>69</v>
      </c>
      <c r="D61" s="46">
        <v>1532657</v>
      </c>
      <c r="E61" s="46">
        <v>270169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1802826</v>
      </c>
      <c r="O61" s="47">
        <f t="shared" si="7"/>
        <v>10.353214802563572</v>
      </c>
      <c r="P61" s="9"/>
    </row>
    <row r="62" spans="1:16">
      <c r="A62" s="13"/>
      <c r="B62" s="39">
        <v>358.1</v>
      </c>
      <c r="C62" s="21" t="s">
        <v>156</v>
      </c>
      <c r="D62" s="46">
        <v>0</v>
      </c>
      <c r="E62" s="46">
        <v>16335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16335</v>
      </c>
      <c r="O62" s="47">
        <f t="shared" si="7"/>
        <v>9.380814554475915E-2</v>
      </c>
      <c r="P62" s="9"/>
    </row>
    <row r="63" spans="1:16">
      <c r="A63" s="13"/>
      <c r="B63" s="39">
        <v>359</v>
      </c>
      <c r="C63" s="21" t="s">
        <v>105</v>
      </c>
      <c r="D63" s="46">
        <v>9215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9215</v>
      </c>
      <c r="O63" s="47">
        <f t="shared" si="7"/>
        <v>5.2919624193140835E-2</v>
      </c>
      <c r="P63" s="9"/>
    </row>
    <row r="64" spans="1:16" ht="15.75">
      <c r="A64" s="29" t="s">
        <v>3</v>
      </c>
      <c r="B64" s="30"/>
      <c r="C64" s="31"/>
      <c r="D64" s="32">
        <f t="shared" ref="D64:M64" si="12">SUM(D65:D74)</f>
        <v>1864634</v>
      </c>
      <c r="E64" s="32">
        <f t="shared" si="12"/>
        <v>18953565</v>
      </c>
      <c r="F64" s="32">
        <f t="shared" si="12"/>
        <v>76449</v>
      </c>
      <c r="G64" s="32">
        <f t="shared" si="12"/>
        <v>737808</v>
      </c>
      <c r="H64" s="32">
        <f t="shared" si="12"/>
        <v>0</v>
      </c>
      <c r="I64" s="32">
        <f t="shared" si="12"/>
        <v>6331377</v>
      </c>
      <c r="J64" s="32">
        <f t="shared" si="12"/>
        <v>44805</v>
      </c>
      <c r="K64" s="32">
        <f t="shared" si="12"/>
        <v>8820724</v>
      </c>
      <c r="L64" s="32">
        <f t="shared" si="12"/>
        <v>0</v>
      </c>
      <c r="M64" s="32">
        <f t="shared" si="12"/>
        <v>0</v>
      </c>
      <c r="N64" s="32">
        <f t="shared" si="11"/>
        <v>36829362</v>
      </c>
      <c r="O64" s="45">
        <f t="shared" si="7"/>
        <v>211.50254978981462</v>
      </c>
      <c r="P64" s="10"/>
    </row>
    <row r="65" spans="1:119">
      <c r="A65" s="12"/>
      <c r="B65" s="25">
        <v>361.1</v>
      </c>
      <c r="C65" s="20" t="s">
        <v>70</v>
      </c>
      <c r="D65" s="46">
        <v>271163</v>
      </c>
      <c r="E65" s="46">
        <v>488817</v>
      </c>
      <c r="F65" s="46">
        <v>76449</v>
      </c>
      <c r="G65" s="46">
        <v>299949</v>
      </c>
      <c r="H65" s="46">
        <v>0</v>
      </c>
      <c r="I65" s="46">
        <v>1556898</v>
      </c>
      <c r="J65" s="46">
        <v>44805</v>
      </c>
      <c r="K65" s="46">
        <v>2350759</v>
      </c>
      <c r="L65" s="46">
        <v>0</v>
      </c>
      <c r="M65" s="46">
        <v>0</v>
      </c>
      <c r="N65" s="46">
        <f t="shared" si="11"/>
        <v>5088840</v>
      </c>
      <c r="O65" s="47">
        <f t="shared" si="7"/>
        <v>29.224036937495693</v>
      </c>
      <c r="P65" s="9"/>
    </row>
    <row r="66" spans="1:119">
      <c r="A66" s="12"/>
      <c r="B66" s="25">
        <v>361.3</v>
      </c>
      <c r="C66" s="20" t="s">
        <v>71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-3684047</v>
      </c>
      <c r="L66" s="46">
        <v>0</v>
      </c>
      <c r="M66" s="46">
        <v>0</v>
      </c>
      <c r="N66" s="46">
        <f t="shared" ref="N66:N74" si="13">SUM(D66:M66)</f>
        <v>-3684047</v>
      </c>
      <c r="O66" s="47">
        <f t="shared" si="7"/>
        <v>-21.156634047733903</v>
      </c>
      <c r="P66" s="9"/>
    </row>
    <row r="67" spans="1:119">
      <c r="A67" s="12"/>
      <c r="B67" s="25">
        <v>362</v>
      </c>
      <c r="C67" s="20" t="s">
        <v>72</v>
      </c>
      <c r="D67" s="46">
        <v>320973</v>
      </c>
      <c r="E67" s="46">
        <v>260361</v>
      </c>
      <c r="F67" s="46">
        <v>0</v>
      </c>
      <c r="G67" s="46">
        <v>0</v>
      </c>
      <c r="H67" s="46">
        <v>0</v>
      </c>
      <c r="I67" s="46">
        <v>296004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877338</v>
      </c>
      <c r="O67" s="47">
        <f t="shared" si="7"/>
        <v>5.0383502170767001</v>
      </c>
      <c r="P67" s="9"/>
    </row>
    <row r="68" spans="1:119">
      <c r="A68" s="12"/>
      <c r="B68" s="25">
        <v>364</v>
      </c>
      <c r="C68" s="20" t="s">
        <v>140</v>
      </c>
      <c r="D68" s="46">
        <v>228819</v>
      </c>
      <c r="E68" s="46">
        <v>17730108</v>
      </c>
      <c r="F68" s="46">
        <v>0</v>
      </c>
      <c r="G68" s="46">
        <v>0</v>
      </c>
      <c r="H68" s="46">
        <v>0</v>
      </c>
      <c r="I68" s="46">
        <v>853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17959780</v>
      </c>
      <c r="O68" s="47">
        <f t="shared" si="7"/>
        <v>103.13888314611904</v>
      </c>
      <c r="P68" s="9"/>
    </row>
    <row r="69" spans="1:119">
      <c r="A69" s="12"/>
      <c r="B69" s="25">
        <v>365</v>
      </c>
      <c r="C69" s="20" t="s">
        <v>141</v>
      </c>
      <c r="D69" s="46">
        <v>433526</v>
      </c>
      <c r="E69" s="46">
        <v>14221</v>
      </c>
      <c r="F69" s="46">
        <v>0</v>
      </c>
      <c r="G69" s="46">
        <v>0</v>
      </c>
      <c r="H69" s="46">
        <v>0</v>
      </c>
      <c r="I69" s="46">
        <v>77088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524835</v>
      </c>
      <c r="O69" s="47">
        <f t="shared" ref="O69:O77" si="14">(N69/O$79)</f>
        <v>3.0140066156708705</v>
      </c>
      <c r="P69" s="9"/>
    </row>
    <row r="70" spans="1:119">
      <c r="A70" s="12"/>
      <c r="B70" s="25">
        <v>366</v>
      </c>
      <c r="C70" s="20" t="s">
        <v>75</v>
      </c>
      <c r="D70" s="46">
        <v>32275</v>
      </c>
      <c r="E70" s="46">
        <v>21000</v>
      </c>
      <c r="F70" s="46">
        <v>0</v>
      </c>
      <c r="G70" s="46">
        <v>59755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113030</v>
      </c>
      <c r="O70" s="47">
        <f t="shared" si="14"/>
        <v>0.64910527645694072</v>
      </c>
      <c r="P70" s="9"/>
    </row>
    <row r="71" spans="1:119">
      <c r="A71" s="12"/>
      <c r="B71" s="25">
        <v>368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9524159</v>
      </c>
      <c r="L71" s="46">
        <v>0</v>
      </c>
      <c r="M71" s="46">
        <v>0</v>
      </c>
      <c r="N71" s="46">
        <f t="shared" si="13"/>
        <v>9524159</v>
      </c>
      <c r="O71" s="47">
        <f t="shared" si="14"/>
        <v>54.695053178048838</v>
      </c>
      <c r="P71" s="9"/>
    </row>
    <row r="72" spans="1:119">
      <c r="A72" s="12"/>
      <c r="B72" s="25">
        <v>369.3</v>
      </c>
      <c r="C72" s="20" t="s">
        <v>78</v>
      </c>
      <c r="D72" s="46">
        <v>81602</v>
      </c>
      <c r="E72" s="46">
        <v>112481</v>
      </c>
      <c r="F72" s="46">
        <v>0</v>
      </c>
      <c r="G72" s="46">
        <v>40000</v>
      </c>
      <c r="H72" s="46">
        <v>0</v>
      </c>
      <c r="I72" s="46">
        <v>63397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297480</v>
      </c>
      <c r="O72" s="47">
        <f t="shared" si="14"/>
        <v>1.7083591757976708</v>
      </c>
      <c r="P72" s="9"/>
    </row>
    <row r="73" spans="1:119">
      <c r="A73" s="12"/>
      <c r="B73" s="25">
        <v>369.7</v>
      </c>
      <c r="C73" s="20" t="s">
        <v>106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4156094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4156094</v>
      </c>
      <c r="O73" s="47">
        <f t="shared" si="14"/>
        <v>23.867491328417522</v>
      </c>
      <c r="P73" s="9"/>
    </row>
    <row r="74" spans="1:119">
      <c r="A74" s="12"/>
      <c r="B74" s="25">
        <v>369.9</v>
      </c>
      <c r="C74" s="20" t="s">
        <v>79</v>
      </c>
      <c r="D74" s="46">
        <v>496276</v>
      </c>
      <c r="E74" s="46">
        <v>326577</v>
      </c>
      <c r="F74" s="46">
        <v>0</v>
      </c>
      <c r="G74" s="46">
        <v>338104</v>
      </c>
      <c r="H74" s="46">
        <v>0</v>
      </c>
      <c r="I74" s="46">
        <v>181043</v>
      </c>
      <c r="J74" s="46">
        <v>0</v>
      </c>
      <c r="K74" s="46">
        <v>629853</v>
      </c>
      <c r="L74" s="46">
        <v>0</v>
      </c>
      <c r="M74" s="46">
        <v>0</v>
      </c>
      <c r="N74" s="46">
        <f t="shared" si="13"/>
        <v>1971853</v>
      </c>
      <c r="O74" s="47">
        <f t="shared" si="14"/>
        <v>11.323897962465256</v>
      </c>
      <c r="P74" s="9"/>
    </row>
    <row r="75" spans="1:119" ht="15.75">
      <c r="A75" s="29" t="s">
        <v>52</v>
      </c>
      <c r="B75" s="30"/>
      <c r="C75" s="31"/>
      <c r="D75" s="32">
        <f t="shared" ref="D75:M75" si="15">SUM(D76:D76)</f>
        <v>303849</v>
      </c>
      <c r="E75" s="32">
        <f t="shared" si="15"/>
        <v>6782444</v>
      </c>
      <c r="F75" s="32">
        <f t="shared" si="15"/>
        <v>0</v>
      </c>
      <c r="G75" s="32">
        <f t="shared" si="15"/>
        <v>147776</v>
      </c>
      <c r="H75" s="32">
        <f t="shared" si="15"/>
        <v>0</v>
      </c>
      <c r="I75" s="32">
        <f t="shared" si="15"/>
        <v>3617260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10851329</v>
      </c>
      <c r="O75" s="45">
        <f t="shared" si="14"/>
        <v>62.316685043530192</v>
      </c>
      <c r="P75" s="9"/>
    </row>
    <row r="76" spans="1:119" ht="15.75" thickBot="1">
      <c r="A76" s="12"/>
      <c r="B76" s="25">
        <v>381</v>
      </c>
      <c r="C76" s="20" t="s">
        <v>80</v>
      </c>
      <c r="D76" s="46">
        <v>303849</v>
      </c>
      <c r="E76" s="46">
        <v>6782444</v>
      </c>
      <c r="F76" s="46">
        <v>0</v>
      </c>
      <c r="G76" s="46">
        <v>147776</v>
      </c>
      <c r="H76" s="46">
        <v>0</v>
      </c>
      <c r="I76" s="46">
        <v>3617260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10851329</v>
      </c>
      <c r="O76" s="47">
        <f t="shared" si="14"/>
        <v>62.316685043530192</v>
      </c>
      <c r="P76" s="9"/>
    </row>
    <row r="77" spans="1:119" ht="16.5" thickBot="1">
      <c r="A77" s="14" t="s">
        <v>66</v>
      </c>
      <c r="B77" s="23"/>
      <c r="C77" s="22"/>
      <c r="D77" s="15">
        <f t="shared" ref="D77:M77" si="16">SUM(D5,D9,D25,D38,D57,D64,D75)</f>
        <v>70428678</v>
      </c>
      <c r="E77" s="15">
        <f t="shared" si="16"/>
        <v>91737729</v>
      </c>
      <c r="F77" s="15">
        <f t="shared" si="16"/>
        <v>8041701</v>
      </c>
      <c r="G77" s="15">
        <f t="shared" si="16"/>
        <v>14115912</v>
      </c>
      <c r="H77" s="15">
        <f t="shared" si="16"/>
        <v>0</v>
      </c>
      <c r="I77" s="15">
        <f t="shared" si="16"/>
        <v>104481565</v>
      </c>
      <c r="J77" s="15">
        <f t="shared" si="16"/>
        <v>15297543</v>
      </c>
      <c r="K77" s="15">
        <f t="shared" si="16"/>
        <v>9902761</v>
      </c>
      <c r="L77" s="15">
        <f t="shared" si="16"/>
        <v>0</v>
      </c>
      <c r="M77" s="15">
        <f t="shared" si="16"/>
        <v>0</v>
      </c>
      <c r="N77" s="15">
        <f>SUM(D77:M77)</f>
        <v>314005889</v>
      </c>
      <c r="O77" s="38">
        <f t="shared" si="14"/>
        <v>1803.2635529368524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157</v>
      </c>
      <c r="M79" s="118"/>
      <c r="N79" s="118"/>
      <c r="O79" s="43">
        <v>174132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108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2025-04-11T15:05:05Z</cp:lastPrinted>
  <dcterms:created xsi:type="dcterms:W3CDTF">2000-08-31T21:26:31Z</dcterms:created>
  <dcterms:modified xsi:type="dcterms:W3CDTF">2025-04-11T15:05:12Z</dcterms:modified>
</cp:coreProperties>
</file>