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'2008'!$A$1:$O$31</definedName>
    <definedName name="_xlnm.Print_Area" localSheetId="14">'2009'!$A$1:$O$32</definedName>
    <definedName name="_xlnm.Print_Area" localSheetId="13">'2010'!$A$1:$O$30</definedName>
    <definedName name="_xlnm.Print_Area" localSheetId="12">'2011'!$A$1:$O$28</definedName>
    <definedName name="_xlnm.Print_Area" localSheetId="11">'2012'!$A$1:$O$29</definedName>
    <definedName name="_xlnm.Print_Area" localSheetId="10">'2013'!$A$1:$O$29</definedName>
    <definedName name="_xlnm.Print_Area" localSheetId="9">'2014'!$A$1:$O$31</definedName>
    <definedName name="_xlnm.Print_Area" localSheetId="8">'2015'!$A$1:$O$30</definedName>
    <definedName name="_xlnm.Print_Area" localSheetId="7">'2016'!$A$1:$O$32</definedName>
    <definedName name="_xlnm.Print_Area" localSheetId="6">'2017'!$A$1:$O$29</definedName>
    <definedName name="_xlnm.Print_Area" localSheetId="5">'2018'!$A$1:$O$29</definedName>
    <definedName name="_xlnm.Print_Area" localSheetId="4">'2019'!$A$1:$O$30</definedName>
    <definedName name="_xlnm.Print_Area" localSheetId="3">'2020'!$A$1:$O$30</definedName>
    <definedName name="_xlnm.Print_Area" localSheetId="2">'2021'!$A$1:$P$30</definedName>
    <definedName name="_xlnm.Print_Area" localSheetId="1">'2022'!$A$1:$P$30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1" i="49"/>
  <c r="P21" i="49" s="1"/>
  <c r="O19" i="49"/>
  <c r="P19" i="49" s="1"/>
  <c r="O17" i="49"/>
  <c r="P17" i="49" s="1"/>
  <c r="O13" i="49"/>
  <c r="P13" i="49" s="1"/>
  <c r="O10" i="49"/>
  <c r="P10" i="49" s="1"/>
  <c r="O5" i="49"/>
  <c r="P5" i="49" s="1"/>
  <c r="E26" i="48"/>
  <c r="F26" i="48"/>
  <c r="G26" i="48"/>
  <c r="H26" i="48"/>
  <c r="I26" i="48"/>
  <c r="J26" i="48"/>
  <c r="K26" i="48"/>
  <c r="L26" i="48"/>
  <c r="M26" i="48"/>
  <c r="N26" i="48"/>
  <c r="D26" i="48"/>
  <c r="O25" i="49" l="1"/>
  <c r="P25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4" i="48" l="1"/>
  <c r="P24" i="48" s="1"/>
  <c r="O22" i="48"/>
  <c r="P22" i="48" s="1"/>
  <c r="O20" i="48"/>
  <c r="P20" i="48" s="1"/>
  <c r="O18" i="48"/>
  <c r="P18" i="48" s="1"/>
  <c r="O14" i="48"/>
  <c r="P14" i="48" s="1"/>
  <c r="O11" i="48"/>
  <c r="P11" i="48" s="1"/>
  <c r="O5" i="48"/>
  <c r="P5" i="48" s="1"/>
  <c r="F26" i="47"/>
  <c r="O25" i="47"/>
  <c r="P25" i="47"/>
  <c r="N24" i="47"/>
  <c r="O24" i="47" s="1"/>
  <c r="P24" i="47" s="1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G26" i="47" s="1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20" i="47" s="1"/>
  <c r="P20" i="47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O18" i="47" s="1"/>
  <c r="P18" i="47" s="1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O14" i="47" s="1"/>
  <c r="P14" i="47" s="1"/>
  <c r="I14" i="47"/>
  <c r="H14" i="47"/>
  <c r="G14" i="47"/>
  <c r="F14" i="47"/>
  <c r="E14" i="47"/>
  <c r="D14" i="47"/>
  <c r="O13" i="47"/>
  <c r="P13" i="47"/>
  <c r="O12" i="47"/>
  <c r="P12" i="47"/>
  <c r="N11" i="47"/>
  <c r="M11" i="47"/>
  <c r="O11" i="47" s="1"/>
  <c r="P11" i="47" s="1"/>
  <c r="L11" i="47"/>
  <c r="K11" i="47"/>
  <c r="J11" i="47"/>
  <c r="I11" i="47"/>
  <c r="H11" i="47"/>
  <c r="G11" i="47"/>
  <c r="F11" i="47"/>
  <c r="E11" i="47"/>
  <c r="E26" i="47" s="1"/>
  <c r="D11" i="47"/>
  <c r="O10" i="47"/>
  <c r="P10" i="47"/>
  <c r="O9" i="47"/>
  <c r="P9" i="47" s="1"/>
  <c r="O8" i="47"/>
  <c r="P8" i="47" s="1"/>
  <c r="O7" i="47"/>
  <c r="P7" i="47" s="1"/>
  <c r="O6" i="47"/>
  <c r="P6" i="47" s="1"/>
  <c r="N5" i="47"/>
  <c r="N26" i="47" s="1"/>
  <c r="M5" i="47"/>
  <c r="M26" i="47" s="1"/>
  <c r="L5" i="47"/>
  <c r="L26" i="47" s="1"/>
  <c r="K5" i="47"/>
  <c r="K26" i="47" s="1"/>
  <c r="J5" i="47"/>
  <c r="O5" i="47" s="1"/>
  <c r="P5" i="47" s="1"/>
  <c r="I5" i="47"/>
  <c r="I26" i="47" s="1"/>
  <c r="H5" i="47"/>
  <c r="H26" i="47" s="1"/>
  <c r="G5" i="47"/>
  <c r="F5" i="47"/>
  <c r="E5" i="47"/>
  <c r="D5" i="47"/>
  <c r="D26" i="47" s="1"/>
  <c r="N25" i="46"/>
  <c r="O25" i="46"/>
  <c r="M24" i="46"/>
  <c r="L24" i="46"/>
  <c r="K24" i="46"/>
  <c r="J24" i="46"/>
  <c r="I24" i="46"/>
  <c r="H24" i="46"/>
  <c r="N24" i="46" s="1"/>
  <c r="O24" i="46" s="1"/>
  <c r="G24" i="46"/>
  <c r="F24" i="46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/>
  <c r="M18" i="46"/>
  <c r="L18" i="46"/>
  <c r="K18" i="46"/>
  <c r="J18" i="46"/>
  <c r="I18" i="46"/>
  <c r="I26" i="46" s="1"/>
  <c r="H18" i="46"/>
  <c r="G18" i="46"/>
  <c r="F18" i="46"/>
  <c r="E18" i="46"/>
  <c r="D18" i="46"/>
  <c r="N18" i="46" s="1"/>
  <c r="O18" i="46" s="1"/>
  <c r="N17" i="46"/>
  <c r="O17" i="46"/>
  <c r="N16" i="46"/>
  <c r="O16" i="46"/>
  <c r="N15" i="46"/>
  <c r="O15" i="46"/>
  <c r="M14" i="46"/>
  <c r="L14" i="46"/>
  <c r="K14" i="46"/>
  <c r="J14" i="46"/>
  <c r="I14" i="46"/>
  <c r="H14" i="46"/>
  <c r="N14" i="46" s="1"/>
  <c r="O14" i="46" s="1"/>
  <c r="G14" i="46"/>
  <c r="F14" i="46"/>
  <c r="E14" i="46"/>
  <c r="D14" i="46"/>
  <c r="N13" i="46"/>
  <c r="O13" i="46"/>
  <c r="N12" i="46"/>
  <c r="O12" i="46"/>
  <c r="M11" i="46"/>
  <c r="M26" i="46" s="1"/>
  <c r="L11" i="46"/>
  <c r="L26" i="46" s="1"/>
  <c r="K11" i="46"/>
  <c r="J11" i="46"/>
  <c r="N11" i="46" s="1"/>
  <c r="O11" i="46" s="1"/>
  <c r="I11" i="46"/>
  <c r="H11" i="46"/>
  <c r="G11" i="46"/>
  <c r="F11" i="46"/>
  <c r="E11" i="46"/>
  <c r="D11" i="46"/>
  <c r="N10" i="46"/>
  <c r="O10" i="46"/>
  <c r="N9" i="46"/>
  <c r="O9" i="46"/>
  <c r="N8" i="46"/>
  <c r="O8" i="46"/>
  <c r="N7" i="46"/>
  <c r="O7" i="46"/>
  <c r="N6" i="46"/>
  <c r="O6" i="46"/>
  <c r="M5" i="46"/>
  <c r="L5" i="46"/>
  <c r="K5" i="46"/>
  <c r="K26" i="46" s="1"/>
  <c r="J5" i="46"/>
  <c r="J26" i="46" s="1"/>
  <c r="I5" i="46"/>
  <c r="H5" i="46"/>
  <c r="H26" i="46" s="1"/>
  <c r="G5" i="46"/>
  <c r="G26" i="46" s="1"/>
  <c r="F5" i="46"/>
  <c r="F26" i="46" s="1"/>
  <c r="E5" i="46"/>
  <c r="E26" i="46" s="1"/>
  <c r="D5" i="46"/>
  <c r="J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M22" i="45"/>
  <c r="L22" i="45"/>
  <c r="K22" i="45"/>
  <c r="J22" i="45"/>
  <c r="I22" i="45"/>
  <c r="H22" i="45"/>
  <c r="N22" i="45" s="1"/>
  <c r="O22" i="45" s="1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/>
  <c r="M18" i="45"/>
  <c r="L18" i="45"/>
  <c r="K18" i="45"/>
  <c r="J18" i="45"/>
  <c r="I18" i="45"/>
  <c r="I26" i="45" s="1"/>
  <c r="H18" i="45"/>
  <c r="G18" i="45"/>
  <c r="F18" i="45"/>
  <c r="E18" i="45"/>
  <c r="D18" i="45"/>
  <c r="D26" i="45" s="1"/>
  <c r="N17" i="45"/>
  <c r="O17" i="45"/>
  <c r="N16" i="45"/>
  <c r="O16" i="45"/>
  <c r="N15" i="45"/>
  <c r="O15" i="45"/>
  <c r="M14" i="45"/>
  <c r="L14" i="45"/>
  <c r="K14" i="45"/>
  <c r="J14" i="45"/>
  <c r="I14" i="45"/>
  <c r="H14" i="45"/>
  <c r="N14" i="45" s="1"/>
  <c r="O14" i="45" s="1"/>
  <c r="G14" i="45"/>
  <c r="F14" i="45"/>
  <c r="E14" i="45"/>
  <c r="D14" i="45"/>
  <c r="N13" i="45"/>
  <c r="O13" i="45"/>
  <c r="N12" i="45"/>
  <c r="O12" i="45"/>
  <c r="M11" i="45"/>
  <c r="M26" i="45" s="1"/>
  <c r="L11" i="45"/>
  <c r="L26" i="45" s="1"/>
  <c r="K11" i="45"/>
  <c r="J11" i="45"/>
  <c r="N11" i="45" s="1"/>
  <c r="O11" i="45" s="1"/>
  <c r="I11" i="45"/>
  <c r="H11" i="45"/>
  <c r="G11" i="45"/>
  <c r="F11" i="45"/>
  <c r="E11" i="45"/>
  <c r="D11" i="45"/>
  <c r="N10" i="45"/>
  <c r="O10" i="45"/>
  <c r="N9" i="45"/>
  <c r="O9" i="45"/>
  <c r="N8" i="45"/>
  <c r="O8" i="45"/>
  <c r="N7" i="45"/>
  <c r="O7" i="45"/>
  <c r="N6" i="45"/>
  <c r="O6" i="45"/>
  <c r="M5" i="45"/>
  <c r="L5" i="45"/>
  <c r="K5" i="45"/>
  <c r="K26" i="45" s="1"/>
  <c r="J5" i="45"/>
  <c r="I5" i="45"/>
  <c r="H5" i="45"/>
  <c r="H26" i="45" s="1"/>
  <c r="G5" i="45"/>
  <c r="G26" i="45" s="1"/>
  <c r="F5" i="45"/>
  <c r="N5" i="45" s="1"/>
  <c r="O5" i="45" s="1"/>
  <c r="E5" i="45"/>
  <c r="E26" i="45" s="1"/>
  <c r="D5" i="45"/>
  <c r="J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/>
  <c r="N15" i="44"/>
  <c r="O15" i="44"/>
  <c r="N14" i="44"/>
  <c r="O14" i="44"/>
  <c r="M13" i="44"/>
  <c r="L13" i="44"/>
  <c r="N13" i="44" s="1"/>
  <c r="O13" i="44" s="1"/>
  <c r="K13" i="44"/>
  <c r="K25" i="44" s="1"/>
  <c r="J13" i="44"/>
  <c r="I13" i="44"/>
  <c r="H13" i="44"/>
  <c r="G13" i="44"/>
  <c r="F13" i="44"/>
  <c r="E13" i="44"/>
  <c r="D13" i="44"/>
  <c r="N12" i="44"/>
  <c r="O12" i="44"/>
  <c r="N11" i="44"/>
  <c r="O11" i="44"/>
  <c r="M10" i="44"/>
  <c r="M25" i="44" s="1"/>
  <c r="L10" i="44"/>
  <c r="K10" i="44"/>
  <c r="J10" i="44"/>
  <c r="N10" i="44" s="1"/>
  <c r="O10" i="44" s="1"/>
  <c r="I10" i="44"/>
  <c r="H10" i="44"/>
  <c r="G10" i="44"/>
  <c r="F10" i="44"/>
  <c r="E10" i="44"/>
  <c r="D10" i="44"/>
  <c r="N9" i="44"/>
  <c r="O9" i="44"/>
  <c r="N8" i="44"/>
  <c r="O8" i="44"/>
  <c r="N7" i="44"/>
  <c r="O7" i="44"/>
  <c r="N6" i="44"/>
  <c r="O6" i="44"/>
  <c r="M5" i="44"/>
  <c r="L5" i="44"/>
  <c r="L25" i="44" s="1"/>
  <c r="K5" i="44"/>
  <c r="J5" i="44"/>
  <c r="I5" i="44"/>
  <c r="I25" i="44" s="1"/>
  <c r="H5" i="44"/>
  <c r="H25" i="44" s="1"/>
  <c r="G5" i="44"/>
  <c r="G25" i="44" s="1"/>
  <c r="F5" i="44"/>
  <c r="F25" i="44" s="1"/>
  <c r="E5" i="44"/>
  <c r="E25" i="44" s="1"/>
  <c r="D5" i="44"/>
  <c r="N5" i="44" s="1"/>
  <c r="O5" i="44" s="1"/>
  <c r="L25" i="43"/>
  <c r="M25" i="43"/>
  <c r="N24" i="43"/>
  <c r="O24" i="43"/>
  <c r="M23" i="43"/>
  <c r="L23" i="43"/>
  <c r="K23" i="43"/>
  <c r="J23" i="43"/>
  <c r="I23" i="43"/>
  <c r="H23" i="43"/>
  <c r="G23" i="43"/>
  <c r="F23" i="43"/>
  <c r="N23" i="43" s="1"/>
  <c r="O23" i="43" s="1"/>
  <c r="E23" i="43"/>
  <c r="D23" i="43"/>
  <c r="N22" i="43"/>
  <c r="O22" i="43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/>
  <c r="M19" i="43"/>
  <c r="L19" i="43"/>
  <c r="K19" i="43"/>
  <c r="J19" i="43"/>
  <c r="I19" i="43"/>
  <c r="H19" i="43"/>
  <c r="G19" i="43"/>
  <c r="F19" i="43"/>
  <c r="N19" i="43" s="1"/>
  <c r="O19" i="43" s="1"/>
  <c r="E19" i="43"/>
  <c r="D19" i="43"/>
  <c r="N18" i="43"/>
  <c r="O18" i="43"/>
  <c r="M17" i="43"/>
  <c r="L17" i="43"/>
  <c r="K17" i="43"/>
  <c r="J17" i="43"/>
  <c r="I17" i="43"/>
  <c r="H17" i="43"/>
  <c r="G17" i="43"/>
  <c r="F17" i="43"/>
  <c r="N17" i="43" s="1"/>
  <c r="O17" i="43" s="1"/>
  <c r="E17" i="43"/>
  <c r="D17" i="43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/>
  <c r="N12" i="43"/>
  <c r="O12" i="43"/>
  <c r="M11" i="43"/>
  <c r="L11" i="43"/>
  <c r="K11" i="43"/>
  <c r="K25" i="43" s="1"/>
  <c r="J11" i="43"/>
  <c r="I11" i="43"/>
  <c r="H11" i="43"/>
  <c r="H25" i="43" s="1"/>
  <c r="G11" i="43"/>
  <c r="F11" i="43"/>
  <c r="N11" i="43" s="1"/>
  <c r="O11" i="43" s="1"/>
  <c r="E11" i="43"/>
  <c r="D11" i="43"/>
  <c r="N10" i="43"/>
  <c r="O10" i="43"/>
  <c r="N9" i="43"/>
  <c r="O9" i="43"/>
  <c r="N8" i="43"/>
  <c r="O8" i="43"/>
  <c r="N7" i="43"/>
  <c r="O7" i="43"/>
  <c r="N6" i="43"/>
  <c r="O6" i="43"/>
  <c r="M5" i="43"/>
  <c r="L5" i="43"/>
  <c r="K5" i="43"/>
  <c r="J5" i="43"/>
  <c r="J25" i="43" s="1"/>
  <c r="I5" i="43"/>
  <c r="I25" i="43" s="1"/>
  <c r="H5" i="43"/>
  <c r="G5" i="43"/>
  <c r="G25" i="43" s="1"/>
  <c r="F5" i="43"/>
  <c r="N5" i="43" s="1"/>
  <c r="O5" i="43" s="1"/>
  <c r="E5" i="43"/>
  <c r="E25" i="43" s="1"/>
  <c r="D5" i="43"/>
  <c r="D25" i="43" s="1"/>
  <c r="N27" i="42"/>
  <c r="O27" i="42"/>
  <c r="M26" i="42"/>
  <c r="L26" i="42"/>
  <c r="K26" i="42"/>
  <c r="J26" i="42"/>
  <c r="I26" i="42"/>
  <c r="H26" i="42"/>
  <c r="G26" i="42"/>
  <c r="F26" i="42"/>
  <c r="N26" i="42" s="1"/>
  <c r="O26" i="42" s="1"/>
  <c r="E26" i="42"/>
  <c r="D26" i="42"/>
  <c r="N25" i="42"/>
  <c r="O25" i="42"/>
  <c r="M24" i="42"/>
  <c r="L24" i="42"/>
  <c r="K24" i="42"/>
  <c r="J24" i="42"/>
  <c r="I24" i="42"/>
  <c r="H24" i="42"/>
  <c r="G24" i="42"/>
  <c r="F24" i="42"/>
  <c r="N24" i="42" s="1"/>
  <c r="O24" i="42" s="1"/>
  <c r="E24" i="42"/>
  <c r="D24" i="42"/>
  <c r="N23" i="42"/>
  <c r="O23" i="42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/>
  <c r="M18" i="42"/>
  <c r="L18" i="42"/>
  <c r="K18" i="42"/>
  <c r="J18" i="42"/>
  <c r="I18" i="42"/>
  <c r="H18" i="42"/>
  <c r="G18" i="42"/>
  <c r="F18" i="42"/>
  <c r="N18" i="42" s="1"/>
  <c r="O18" i="42" s="1"/>
  <c r="E18" i="42"/>
  <c r="D18" i="42"/>
  <c r="N17" i="42"/>
  <c r="O17" i="42"/>
  <c r="N16" i="42"/>
  <c r="O16" i="42"/>
  <c r="N15" i="42"/>
  <c r="O15" i="42"/>
  <c r="M14" i="42"/>
  <c r="L14" i="42"/>
  <c r="K14" i="42"/>
  <c r="J14" i="42"/>
  <c r="J28" i="42" s="1"/>
  <c r="I14" i="42"/>
  <c r="H14" i="42"/>
  <c r="G14" i="42"/>
  <c r="F14" i="42"/>
  <c r="F28" i="42" s="1"/>
  <c r="E14" i="42"/>
  <c r="D14" i="42"/>
  <c r="N13" i="42"/>
  <c r="O13" i="42"/>
  <c r="N12" i="42"/>
  <c r="O12" i="42"/>
  <c r="M11" i="42"/>
  <c r="L11" i="42"/>
  <c r="K11" i="42"/>
  <c r="J11" i="42"/>
  <c r="I11" i="42"/>
  <c r="H11" i="42"/>
  <c r="N11" i="42" s="1"/>
  <c r="O11" i="42" s="1"/>
  <c r="G11" i="42"/>
  <c r="F11" i="42"/>
  <c r="E11" i="42"/>
  <c r="D11" i="42"/>
  <c r="N10" i="42"/>
  <c r="O10" i="42"/>
  <c r="N9" i="42"/>
  <c r="O9" i="42"/>
  <c r="N8" i="42"/>
  <c r="O8" i="42"/>
  <c r="N7" i="42"/>
  <c r="O7" i="42"/>
  <c r="N6" i="42"/>
  <c r="O6" i="42"/>
  <c r="M5" i="42"/>
  <c r="L5" i="42"/>
  <c r="K5" i="42"/>
  <c r="J5" i="42"/>
  <c r="I5" i="42"/>
  <c r="H5" i="42"/>
  <c r="H28" i="42" s="1"/>
  <c r="G5" i="42"/>
  <c r="F5" i="42"/>
  <c r="E5" i="42"/>
  <c r="D5" i="42"/>
  <c r="D28" i="42" s="1"/>
  <c r="N27" i="41"/>
  <c r="O27" i="41"/>
  <c r="N26" i="41"/>
  <c r="O26" i="41" s="1"/>
  <c r="N25" i="41"/>
  <c r="O25" i="41"/>
  <c r="M24" i="41"/>
  <c r="L24" i="41"/>
  <c r="K24" i="41"/>
  <c r="K28" i="41" s="1"/>
  <c r="J24" i="41"/>
  <c r="I24" i="41"/>
  <c r="H24" i="41"/>
  <c r="G24" i="41"/>
  <c r="F24" i="41"/>
  <c r="N24" i="41" s="1"/>
  <c r="O24" i="41" s="1"/>
  <c r="E24" i="41"/>
  <c r="D24" i="41"/>
  <c r="N23" i="41"/>
  <c r="O23" i="41"/>
  <c r="N22" i="41"/>
  <c r="O22" i="41" s="1"/>
  <c r="M21" i="41"/>
  <c r="L21" i="41"/>
  <c r="K21" i="41"/>
  <c r="J21" i="41"/>
  <c r="I21" i="41"/>
  <c r="H21" i="41"/>
  <c r="N21" i="41" s="1"/>
  <c r="O21" i="41" s="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N19" i="41" s="1"/>
  <c r="O19" i="41" s="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N17" i="41" s="1"/>
  <c r="O17" i="41" s="1"/>
  <c r="G17" i="41"/>
  <c r="F17" i="41"/>
  <c r="E17" i="41"/>
  <c r="D17" i="41"/>
  <c r="N16" i="41"/>
  <c r="O16" i="41" s="1"/>
  <c r="N15" i="41"/>
  <c r="O15" i="41"/>
  <c r="M14" i="41"/>
  <c r="L14" i="41"/>
  <c r="K14" i="41"/>
  <c r="J14" i="41"/>
  <c r="N14" i="41" s="1"/>
  <c r="O14" i="41" s="1"/>
  <c r="I14" i="41"/>
  <c r="H14" i="41"/>
  <c r="G14" i="41"/>
  <c r="F14" i="41"/>
  <c r="E14" i="41"/>
  <c r="D14" i="4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N9" i="41"/>
  <c r="O9" i="41"/>
  <c r="N8" i="41"/>
  <c r="O8" i="41" s="1"/>
  <c r="N7" i="41"/>
  <c r="O7" i="41"/>
  <c r="N6" i="41"/>
  <c r="O6" i="41" s="1"/>
  <c r="M5" i="41"/>
  <c r="M28" i="41" s="1"/>
  <c r="L5" i="41"/>
  <c r="L28" i="41" s="1"/>
  <c r="K5" i="41"/>
  <c r="J5" i="41"/>
  <c r="J28" i="41" s="1"/>
  <c r="I5" i="41"/>
  <c r="I28" i="41" s="1"/>
  <c r="H5" i="41"/>
  <c r="N5" i="41" s="1"/>
  <c r="O5" i="41" s="1"/>
  <c r="G5" i="41"/>
  <c r="G28" i="41" s="1"/>
  <c r="F5" i="41"/>
  <c r="F28" i="41" s="1"/>
  <c r="E5" i="41"/>
  <c r="E28" i="41" s="1"/>
  <c r="D5" i="41"/>
  <c r="D28" i="41" s="1"/>
  <c r="G26" i="40"/>
  <c r="H26" i="40"/>
  <c r="N25" i="40"/>
  <c r="O25" i="40"/>
  <c r="M24" i="40"/>
  <c r="L24" i="40"/>
  <c r="K24" i="40"/>
  <c r="J24" i="40"/>
  <c r="I24" i="40"/>
  <c r="H24" i="40"/>
  <c r="G24" i="40"/>
  <c r="F24" i="40"/>
  <c r="N24" i="40" s="1"/>
  <c r="O24" i="40" s="1"/>
  <c r="E24" i="40"/>
  <c r="D24" i="40"/>
  <c r="N23" i="40"/>
  <c r="O23" i="40"/>
  <c r="M22" i="40"/>
  <c r="L22" i="40"/>
  <c r="K22" i="40"/>
  <c r="J22" i="40"/>
  <c r="I22" i="40"/>
  <c r="H22" i="40"/>
  <c r="G22" i="40"/>
  <c r="F22" i="40"/>
  <c r="N22" i="40" s="1"/>
  <c r="O22" i="40" s="1"/>
  <c r="E22" i="40"/>
  <c r="D22" i="40"/>
  <c r="N21" i="40"/>
  <c r="O21" i="40"/>
  <c r="M20" i="40"/>
  <c r="L20" i="40"/>
  <c r="K20" i="40"/>
  <c r="J20" i="40"/>
  <c r="I20" i="40"/>
  <c r="H20" i="40"/>
  <c r="G20" i="40"/>
  <c r="F20" i="40"/>
  <c r="N20" i="40" s="1"/>
  <c r="O20" i="40" s="1"/>
  <c r="E20" i="40"/>
  <c r="D20" i="40"/>
  <c r="N19" i="40"/>
  <c r="O19" i="40"/>
  <c r="M18" i="40"/>
  <c r="L18" i="40"/>
  <c r="K18" i="40"/>
  <c r="J18" i="40"/>
  <c r="I18" i="40"/>
  <c r="I26" i="40" s="1"/>
  <c r="H18" i="40"/>
  <c r="G18" i="40"/>
  <c r="F18" i="40"/>
  <c r="N18" i="40" s="1"/>
  <c r="O18" i="40" s="1"/>
  <c r="E18" i="40"/>
  <c r="D18" i="40"/>
  <c r="N17" i="40"/>
  <c r="O17" i="40"/>
  <c r="N16" i="40"/>
  <c r="O16" i="40" s="1"/>
  <c r="N15" i="40"/>
  <c r="O15" i="40"/>
  <c r="M14" i="40"/>
  <c r="L14" i="40"/>
  <c r="K14" i="40"/>
  <c r="J14" i="40"/>
  <c r="N14" i="40" s="1"/>
  <c r="O14" i="40" s="1"/>
  <c r="I14" i="40"/>
  <c r="H14" i="40"/>
  <c r="G14" i="40"/>
  <c r="F14" i="40"/>
  <c r="E14" i="40"/>
  <c r="D14" i="40"/>
  <c r="N13" i="40"/>
  <c r="O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M26" i="40" s="1"/>
  <c r="L5" i="40"/>
  <c r="L26" i="40" s="1"/>
  <c r="K5" i="40"/>
  <c r="K26" i="40" s="1"/>
  <c r="J5" i="40"/>
  <c r="J26" i="40" s="1"/>
  <c r="I5" i="40"/>
  <c r="H5" i="40"/>
  <c r="N5" i="40" s="1"/>
  <c r="O5" i="40" s="1"/>
  <c r="G5" i="40"/>
  <c r="F5" i="40"/>
  <c r="F26" i="40" s="1"/>
  <c r="E5" i="40"/>
  <c r="E26" i="40" s="1"/>
  <c r="D5" i="40"/>
  <c r="D26" i="40" s="1"/>
  <c r="D5" i="38"/>
  <c r="E5" i="38"/>
  <c r="F5" i="38"/>
  <c r="G5" i="38"/>
  <c r="H5" i="38"/>
  <c r="H27" i="38" s="1"/>
  <c r="I5" i="38"/>
  <c r="I27" i="38" s="1"/>
  <c r="J5" i="38"/>
  <c r="K5" i="38"/>
  <c r="K27" i="38" s="1"/>
  <c r="L5" i="38"/>
  <c r="L27" i="38" s="1"/>
  <c r="M5" i="38"/>
  <c r="N6" i="38"/>
  <c r="O6" i="38"/>
  <c r="N7" i="38"/>
  <c r="O7" i="38" s="1"/>
  <c r="N8" i="38"/>
  <c r="O8" i="38" s="1"/>
  <c r="N9" i="38"/>
  <c r="O9" i="38" s="1"/>
  <c r="N10" i="38"/>
  <c r="O10" i="38" s="1"/>
  <c r="D11" i="38"/>
  <c r="E11" i="38"/>
  <c r="F11" i="38"/>
  <c r="G11" i="38"/>
  <c r="G27" i="38" s="1"/>
  <c r="H11" i="38"/>
  <c r="N11" i="38" s="1"/>
  <c r="O11" i="38" s="1"/>
  <c r="I11" i="38"/>
  <c r="J11" i="38"/>
  <c r="K11" i="38"/>
  <c r="L11" i="38"/>
  <c r="M11" i="38"/>
  <c r="N12" i="38"/>
  <c r="O12" i="38"/>
  <c r="N13" i="38"/>
  <c r="O13" i="38" s="1"/>
  <c r="D14" i="38"/>
  <c r="N14" i="38" s="1"/>
  <c r="O14" i="38" s="1"/>
  <c r="E14" i="38"/>
  <c r="E27" i="38" s="1"/>
  <c r="F14" i="38"/>
  <c r="G14" i="38"/>
  <c r="H14" i="38"/>
  <c r="I14" i="38"/>
  <c r="J14" i="38"/>
  <c r="K14" i="38"/>
  <c r="L14" i="38"/>
  <c r="M14" i="38"/>
  <c r="N15" i="38"/>
  <c r="O15" i="38" s="1"/>
  <c r="N16" i="38"/>
  <c r="O16" i="38"/>
  <c r="D17" i="38"/>
  <c r="E17" i="38"/>
  <c r="F17" i="38"/>
  <c r="G17" i="38"/>
  <c r="N17" i="38" s="1"/>
  <c r="O17" i="38" s="1"/>
  <c r="H17" i="38"/>
  <c r="I17" i="38"/>
  <c r="J17" i="38"/>
  <c r="K17" i="38"/>
  <c r="L17" i="38"/>
  <c r="M17" i="38"/>
  <c r="N18" i="38"/>
  <c r="O18" i="38"/>
  <c r="N19" i="38"/>
  <c r="O19" i="38"/>
  <c r="D20" i="38"/>
  <c r="E20" i="38"/>
  <c r="N20" i="38" s="1"/>
  <c r="O20" i="38" s="1"/>
  <c r="F20" i="38"/>
  <c r="G20" i="38"/>
  <c r="H20" i="38"/>
  <c r="I20" i="38"/>
  <c r="J20" i="38"/>
  <c r="K20" i="38"/>
  <c r="L20" i="38"/>
  <c r="M20" i="38"/>
  <c r="M27" i="38" s="1"/>
  <c r="N21" i="38"/>
  <c r="O21" i="38"/>
  <c r="D22" i="38"/>
  <c r="E22" i="38"/>
  <c r="F22" i="38"/>
  <c r="G22" i="38"/>
  <c r="H22" i="38"/>
  <c r="I22" i="38"/>
  <c r="J22" i="38"/>
  <c r="J27" i="38" s="1"/>
  <c r="K22" i="38"/>
  <c r="L22" i="38"/>
  <c r="M22" i="38"/>
  <c r="N23" i="38"/>
  <c r="O23" i="38"/>
  <c r="N24" i="38"/>
  <c r="O24" i="38"/>
  <c r="D25" i="38"/>
  <c r="N25" i="38" s="1"/>
  <c r="O25" i="38" s="1"/>
  <c r="E25" i="38"/>
  <c r="F25" i="38"/>
  <c r="G25" i="38"/>
  <c r="H25" i="38"/>
  <c r="I25" i="38"/>
  <c r="J25" i="38"/>
  <c r="K25" i="38"/>
  <c r="L25" i="38"/>
  <c r="M25" i="38"/>
  <c r="N26" i="38"/>
  <c r="O26" i="38" s="1"/>
  <c r="F27" i="38"/>
  <c r="D5" i="33"/>
  <c r="E5" i="33"/>
  <c r="E28" i="33" s="1"/>
  <c r="F5" i="33"/>
  <c r="G5" i="33"/>
  <c r="H5" i="33"/>
  <c r="I5" i="33"/>
  <c r="I28" i="33" s="1"/>
  <c r="J5" i="33"/>
  <c r="K5" i="33"/>
  <c r="L5" i="33"/>
  <c r="L28" i="33" s="1"/>
  <c r="M5" i="33"/>
  <c r="M28" i="33" s="1"/>
  <c r="N6" i="33"/>
  <c r="O6" i="33"/>
  <c r="N7" i="33"/>
  <c r="O7" i="33"/>
  <c r="N8" i="33"/>
  <c r="O8" i="33" s="1"/>
  <c r="N9" i="33"/>
  <c r="O9" i="33"/>
  <c r="N10" i="33"/>
  <c r="O10" i="33" s="1"/>
  <c r="D11" i="33"/>
  <c r="D28" i="33" s="1"/>
  <c r="E11" i="33"/>
  <c r="F11" i="33"/>
  <c r="G11" i="33"/>
  <c r="H11" i="33"/>
  <c r="I11" i="33"/>
  <c r="J11" i="33"/>
  <c r="K11" i="33"/>
  <c r="L11" i="33"/>
  <c r="M11" i="33"/>
  <c r="N12" i="33"/>
  <c r="O12" i="33" s="1"/>
  <c r="N13" i="33"/>
  <c r="O13" i="33"/>
  <c r="D14" i="33"/>
  <c r="E14" i="33"/>
  <c r="N14" i="33" s="1"/>
  <c r="O14" i="33" s="1"/>
  <c r="F14" i="33"/>
  <c r="G14" i="33"/>
  <c r="H14" i="33"/>
  <c r="I14" i="33"/>
  <c r="J14" i="33"/>
  <c r="K14" i="33"/>
  <c r="L14" i="33"/>
  <c r="M14" i="33"/>
  <c r="N15" i="33"/>
  <c r="O15" i="33"/>
  <c r="N16" i="33"/>
  <c r="O16" i="33" s="1"/>
  <c r="N17" i="33"/>
  <c r="O17" i="33"/>
  <c r="D18" i="33"/>
  <c r="E18" i="33"/>
  <c r="F18" i="33"/>
  <c r="N18" i="33" s="1"/>
  <c r="O18" i="33" s="1"/>
  <c r="G18" i="33"/>
  <c r="G28" i="33" s="1"/>
  <c r="H18" i="33"/>
  <c r="I18" i="33"/>
  <c r="J18" i="33"/>
  <c r="K18" i="33"/>
  <c r="L18" i="33"/>
  <c r="M18" i="33"/>
  <c r="N19" i="33"/>
  <c r="O19" i="33" s="1"/>
  <c r="N20" i="33"/>
  <c r="O20" i="33"/>
  <c r="D21" i="33"/>
  <c r="N21" i="33" s="1"/>
  <c r="O21" i="33" s="1"/>
  <c r="E21" i="33"/>
  <c r="F21" i="33"/>
  <c r="G21" i="33"/>
  <c r="H21" i="33"/>
  <c r="H28" i="33" s="1"/>
  <c r="I21" i="33"/>
  <c r="J21" i="33"/>
  <c r="K21" i="33"/>
  <c r="L21" i="33"/>
  <c r="M21" i="33"/>
  <c r="N22" i="33"/>
  <c r="O22" i="33"/>
  <c r="D23" i="33"/>
  <c r="N23" i="33" s="1"/>
  <c r="O23" i="33" s="1"/>
  <c r="E23" i="33"/>
  <c r="F23" i="33"/>
  <c r="G23" i="33"/>
  <c r="H23" i="33"/>
  <c r="I23" i="33"/>
  <c r="J23" i="33"/>
  <c r="J28" i="33" s="1"/>
  <c r="K23" i="33"/>
  <c r="L23" i="33"/>
  <c r="M23" i="33"/>
  <c r="N24" i="33"/>
  <c r="O24" i="33" s="1"/>
  <c r="N25" i="33"/>
  <c r="O25" i="33" s="1"/>
  <c r="D26" i="33"/>
  <c r="N26" i="33" s="1"/>
  <c r="O26" i="33" s="1"/>
  <c r="E26" i="33"/>
  <c r="F26" i="33"/>
  <c r="G26" i="33"/>
  <c r="H26" i="33"/>
  <c r="I26" i="33"/>
  <c r="J26" i="33"/>
  <c r="K26" i="33"/>
  <c r="L26" i="33"/>
  <c r="M26" i="33"/>
  <c r="N27" i="33"/>
  <c r="O27" i="33" s="1"/>
  <c r="F28" i="33"/>
  <c r="D5" i="34"/>
  <c r="E5" i="34"/>
  <c r="F5" i="34"/>
  <c r="G5" i="34"/>
  <c r="H5" i="34"/>
  <c r="H26" i="34" s="1"/>
  <c r="I5" i="34"/>
  <c r="I26" i="34" s="1"/>
  <c r="J5" i="34"/>
  <c r="K5" i="34"/>
  <c r="K26" i="34" s="1"/>
  <c r="L5" i="34"/>
  <c r="M5" i="34"/>
  <c r="M26" i="34" s="1"/>
  <c r="N6" i="34"/>
  <c r="O6" i="34" s="1"/>
  <c r="N7" i="34"/>
  <c r="O7" i="34"/>
  <c r="N8" i="34"/>
  <c r="O8" i="34" s="1"/>
  <c r="N9" i="34"/>
  <c r="O9" i="34"/>
  <c r="D10" i="34"/>
  <c r="E10" i="34"/>
  <c r="F10" i="34"/>
  <c r="G10" i="34"/>
  <c r="N10" i="34" s="1"/>
  <c r="O10" i="34" s="1"/>
  <c r="H10" i="34"/>
  <c r="I10" i="34"/>
  <c r="J10" i="34"/>
  <c r="K10" i="34"/>
  <c r="L10" i="34"/>
  <c r="M10" i="34"/>
  <c r="N11" i="34"/>
  <c r="O11" i="34"/>
  <c r="N12" i="34"/>
  <c r="O12" i="34"/>
  <c r="D13" i="34"/>
  <c r="E13" i="34"/>
  <c r="F13" i="34"/>
  <c r="G13" i="34"/>
  <c r="H13" i="34"/>
  <c r="I13" i="34"/>
  <c r="J13" i="34"/>
  <c r="K13" i="34"/>
  <c r="L13" i="34"/>
  <c r="M13" i="34"/>
  <c r="N14" i="34"/>
  <c r="O14" i="34"/>
  <c r="N15" i="34"/>
  <c r="O15" i="34"/>
  <c r="D16" i="34"/>
  <c r="E16" i="34"/>
  <c r="F16" i="34"/>
  <c r="G16" i="34"/>
  <c r="H16" i="34"/>
  <c r="I16" i="34"/>
  <c r="J16" i="34"/>
  <c r="J26" i="34" s="1"/>
  <c r="K16" i="34"/>
  <c r="L16" i="34"/>
  <c r="M16" i="34"/>
  <c r="N17" i="34"/>
  <c r="O17" i="34"/>
  <c r="D18" i="34"/>
  <c r="E18" i="34"/>
  <c r="F18" i="34"/>
  <c r="G18" i="34"/>
  <c r="H18" i="34"/>
  <c r="I18" i="34"/>
  <c r="N18" i="34" s="1"/>
  <c r="O18" i="34" s="1"/>
  <c r="J18" i="34"/>
  <c r="K18" i="34"/>
  <c r="L18" i="34"/>
  <c r="M18" i="34"/>
  <c r="N19" i="34"/>
  <c r="O19" i="34" s="1"/>
  <c r="D20" i="34"/>
  <c r="E20" i="34"/>
  <c r="F20" i="34"/>
  <c r="F26" i="34" s="1"/>
  <c r="G20" i="34"/>
  <c r="H20" i="34"/>
  <c r="N20" i="34" s="1"/>
  <c r="O20" i="34" s="1"/>
  <c r="I20" i="34"/>
  <c r="J20" i="34"/>
  <c r="K20" i="34"/>
  <c r="L20" i="34"/>
  <c r="L26" i="34" s="1"/>
  <c r="M20" i="34"/>
  <c r="N21" i="34"/>
  <c r="O21" i="34" s="1"/>
  <c r="D22" i="34"/>
  <c r="E22" i="34"/>
  <c r="F22" i="34"/>
  <c r="G22" i="34"/>
  <c r="N22" i="34" s="1"/>
  <c r="O22" i="34" s="1"/>
  <c r="H22" i="34"/>
  <c r="I22" i="34"/>
  <c r="J22" i="34"/>
  <c r="K22" i="34"/>
  <c r="L22" i="34"/>
  <c r="M22" i="34"/>
  <c r="N23" i="34"/>
  <c r="O23" i="34" s="1"/>
  <c r="D24" i="34"/>
  <c r="E24" i="34"/>
  <c r="F24" i="34"/>
  <c r="G24" i="34"/>
  <c r="H24" i="34"/>
  <c r="N24" i="34" s="1"/>
  <c r="O24" i="34" s="1"/>
  <c r="I24" i="34"/>
  <c r="J24" i="34"/>
  <c r="K24" i="34"/>
  <c r="L24" i="34"/>
  <c r="M24" i="34"/>
  <c r="N25" i="34"/>
  <c r="O25" i="34" s="1"/>
  <c r="D26" i="34"/>
  <c r="D5" i="35"/>
  <c r="N5" i="35" s="1"/>
  <c r="O5" i="35" s="1"/>
  <c r="E5" i="35"/>
  <c r="F5" i="35"/>
  <c r="F24" i="35" s="1"/>
  <c r="G5" i="35"/>
  <c r="H5" i="35"/>
  <c r="I5" i="35"/>
  <c r="J5" i="35"/>
  <c r="J24" i="35" s="1"/>
  <c r="K5" i="35"/>
  <c r="L5" i="35"/>
  <c r="M5" i="35"/>
  <c r="N6" i="35"/>
  <c r="O6" i="35" s="1"/>
  <c r="N7" i="35"/>
  <c r="O7" i="35" s="1"/>
  <c r="N8" i="35"/>
  <c r="O8" i="35" s="1"/>
  <c r="N9" i="35"/>
  <c r="O9" i="35" s="1"/>
  <c r="D10" i="35"/>
  <c r="N10" i="35" s="1"/>
  <c r="O10" i="35" s="1"/>
  <c r="E10" i="35"/>
  <c r="E24" i="35" s="1"/>
  <c r="F10" i="35"/>
  <c r="G10" i="35"/>
  <c r="H10" i="35"/>
  <c r="I10" i="35"/>
  <c r="I24" i="35" s="1"/>
  <c r="J10" i="35"/>
  <c r="K10" i="35"/>
  <c r="L10" i="35"/>
  <c r="M10" i="35"/>
  <c r="N11" i="35"/>
  <c r="O11" i="35" s="1"/>
  <c r="N12" i="35"/>
  <c r="O12" i="35"/>
  <c r="D13" i="35"/>
  <c r="E13" i="35"/>
  <c r="F13" i="35"/>
  <c r="G13" i="35"/>
  <c r="G24" i="35" s="1"/>
  <c r="H13" i="35"/>
  <c r="I13" i="35"/>
  <c r="J13" i="35"/>
  <c r="K13" i="35"/>
  <c r="L13" i="35"/>
  <c r="M13" i="35"/>
  <c r="N14" i="35"/>
  <c r="O14" i="35"/>
  <c r="N15" i="35"/>
  <c r="O15" i="35"/>
  <c r="D16" i="35"/>
  <c r="E16" i="35"/>
  <c r="F16" i="35"/>
  <c r="G16" i="35"/>
  <c r="H16" i="35"/>
  <c r="I16" i="35"/>
  <c r="J16" i="35"/>
  <c r="K16" i="35"/>
  <c r="K24" i="35" s="1"/>
  <c r="L16" i="35"/>
  <c r="M16" i="35"/>
  <c r="N17" i="35"/>
  <c r="O17" i="35"/>
  <c r="D18" i="35"/>
  <c r="E18" i="35"/>
  <c r="F18" i="35"/>
  <c r="G18" i="35"/>
  <c r="H18" i="35"/>
  <c r="I18" i="35"/>
  <c r="N18" i="35" s="1"/>
  <c r="O18" i="35" s="1"/>
  <c r="J18" i="35"/>
  <c r="K18" i="35"/>
  <c r="L18" i="35"/>
  <c r="M18" i="35"/>
  <c r="N19" i="35"/>
  <c r="O19" i="35" s="1"/>
  <c r="D20" i="35"/>
  <c r="E20" i="35"/>
  <c r="F20" i="35"/>
  <c r="G20" i="35"/>
  <c r="N20" i="35" s="1"/>
  <c r="O20" i="35" s="1"/>
  <c r="H20" i="35"/>
  <c r="H24" i="35" s="1"/>
  <c r="I20" i="35"/>
  <c r="J20" i="35"/>
  <c r="K20" i="35"/>
  <c r="L20" i="35"/>
  <c r="M20" i="35"/>
  <c r="N21" i="35"/>
  <c r="O21" i="35" s="1"/>
  <c r="D22" i="35"/>
  <c r="E22" i="35"/>
  <c r="F22" i="35"/>
  <c r="G22" i="35"/>
  <c r="N22" i="35" s="1"/>
  <c r="O22" i="35" s="1"/>
  <c r="H22" i="35"/>
  <c r="I22" i="35"/>
  <c r="J22" i="35"/>
  <c r="K22" i="35"/>
  <c r="L22" i="35"/>
  <c r="M22" i="35"/>
  <c r="N23" i="35"/>
  <c r="O23" i="35"/>
  <c r="L24" i="35"/>
  <c r="D5" i="36"/>
  <c r="E5" i="36"/>
  <c r="F5" i="36"/>
  <c r="G5" i="36"/>
  <c r="N5" i="36" s="1"/>
  <c r="O5" i="36" s="1"/>
  <c r="H5" i="36"/>
  <c r="I5" i="36"/>
  <c r="J5" i="36"/>
  <c r="K5" i="36"/>
  <c r="L5" i="36"/>
  <c r="M5" i="36"/>
  <c r="N6" i="36"/>
  <c r="O6" i="36"/>
  <c r="N7" i="36"/>
  <c r="O7" i="36"/>
  <c r="N8" i="36"/>
  <c r="O8" i="36"/>
  <c r="N9" i="36"/>
  <c r="O9" i="36" s="1"/>
  <c r="N10" i="36"/>
  <c r="O10" i="36"/>
  <c r="D11" i="36"/>
  <c r="E11" i="36"/>
  <c r="F11" i="36"/>
  <c r="F25" i="36" s="1"/>
  <c r="G11" i="36"/>
  <c r="H11" i="36"/>
  <c r="H25" i="36" s="1"/>
  <c r="I11" i="36"/>
  <c r="I25" i="36" s="1"/>
  <c r="J11" i="36"/>
  <c r="K11" i="36"/>
  <c r="K25" i="36" s="1"/>
  <c r="L11" i="36"/>
  <c r="M11" i="36"/>
  <c r="N12" i="36"/>
  <c r="O12" i="36"/>
  <c r="N13" i="36"/>
  <c r="O13" i="36" s="1"/>
  <c r="D14" i="36"/>
  <c r="N14" i="36" s="1"/>
  <c r="O14" i="36" s="1"/>
  <c r="E14" i="36"/>
  <c r="F14" i="36"/>
  <c r="G14" i="36"/>
  <c r="H14" i="36"/>
  <c r="I14" i="36"/>
  <c r="J14" i="36"/>
  <c r="K14" i="36"/>
  <c r="L14" i="36"/>
  <c r="M14" i="36"/>
  <c r="M25" i="36" s="1"/>
  <c r="N15" i="36"/>
  <c r="O15" i="36" s="1"/>
  <c r="N16" i="36"/>
  <c r="O16" i="36"/>
  <c r="D17" i="36"/>
  <c r="E17" i="36"/>
  <c r="F17" i="36"/>
  <c r="G17" i="36"/>
  <c r="N17" i="36" s="1"/>
  <c r="O17" i="36" s="1"/>
  <c r="H17" i="36"/>
  <c r="I17" i="36"/>
  <c r="J17" i="36"/>
  <c r="K17" i="36"/>
  <c r="L17" i="36"/>
  <c r="M17" i="36"/>
  <c r="N18" i="36"/>
  <c r="O18" i="36" s="1"/>
  <c r="D19" i="36"/>
  <c r="E19" i="36"/>
  <c r="F19" i="36"/>
  <c r="N19" i="36" s="1"/>
  <c r="O19" i="36" s="1"/>
  <c r="G19" i="36"/>
  <c r="H19" i="36"/>
  <c r="I19" i="36"/>
  <c r="J19" i="36"/>
  <c r="K19" i="36"/>
  <c r="L19" i="36"/>
  <c r="M19" i="36"/>
  <c r="N20" i="36"/>
  <c r="O20" i="36" s="1"/>
  <c r="D21" i="36"/>
  <c r="E21" i="36"/>
  <c r="F21" i="36"/>
  <c r="N21" i="36" s="1"/>
  <c r="O21" i="36" s="1"/>
  <c r="G21" i="36"/>
  <c r="H21" i="36"/>
  <c r="I21" i="36"/>
  <c r="J21" i="36"/>
  <c r="K21" i="36"/>
  <c r="L21" i="36"/>
  <c r="M21" i="36"/>
  <c r="N22" i="36"/>
  <c r="O22" i="36" s="1"/>
  <c r="D23" i="36"/>
  <c r="E23" i="36"/>
  <c r="F23" i="36"/>
  <c r="N23" i="36" s="1"/>
  <c r="O23" i="36" s="1"/>
  <c r="G23" i="36"/>
  <c r="H23" i="36"/>
  <c r="I23" i="36"/>
  <c r="J23" i="36"/>
  <c r="K23" i="36"/>
  <c r="L23" i="36"/>
  <c r="M23" i="36"/>
  <c r="N24" i="36"/>
  <c r="O24" i="36" s="1"/>
  <c r="J25" i="36"/>
  <c r="L25" i="36"/>
  <c r="D5" i="37"/>
  <c r="E5" i="37"/>
  <c r="F5" i="37"/>
  <c r="G5" i="37"/>
  <c r="H5" i="37"/>
  <c r="N5" i="37" s="1"/>
  <c r="O5" i="37" s="1"/>
  <c r="I5" i="37"/>
  <c r="I25" i="37" s="1"/>
  <c r="J5" i="37"/>
  <c r="K5" i="37"/>
  <c r="K25" i="37" s="1"/>
  <c r="L5" i="37"/>
  <c r="M5" i="37"/>
  <c r="M25" i="37" s="1"/>
  <c r="N6" i="37"/>
  <c r="O6" i="37" s="1"/>
  <c r="N7" i="37"/>
  <c r="O7" i="37"/>
  <c r="N8" i="37"/>
  <c r="O8" i="37" s="1"/>
  <c r="N9" i="37"/>
  <c r="O9" i="37"/>
  <c r="N10" i="37"/>
  <c r="O10" i="37"/>
  <c r="D11" i="37"/>
  <c r="E11" i="37"/>
  <c r="F11" i="37"/>
  <c r="G11" i="37"/>
  <c r="H11" i="37"/>
  <c r="I11" i="37"/>
  <c r="J11" i="37"/>
  <c r="J25" i="37" s="1"/>
  <c r="K11" i="37"/>
  <c r="N11" i="37" s="1"/>
  <c r="O11" i="37" s="1"/>
  <c r="L11" i="37"/>
  <c r="M11" i="37"/>
  <c r="N12" i="37"/>
  <c r="O12" i="37"/>
  <c r="N13" i="37"/>
  <c r="O13" i="37" s="1"/>
  <c r="D14" i="37"/>
  <c r="E14" i="37"/>
  <c r="F14" i="37"/>
  <c r="G14" i="37"/>
  <c r="G25" i="37"/>
  <c r="H14" i="37"/>
  <c r="N14" i="37" s="1"/>
  <c r="O14" i="37" s="1"/>
  <c r="I14" i="37"/>
  <c r="J14" i="37"/>
  <c r="K14" i="37"/>
  <c r="L14" i="37"/>
  <c r="L25" i="37" s="1"/>
  <c r="M14" i="37"/>
  <c r="N15" i="37"/>
  <c r="O15" i="37"/>
  <c r="N16" i="37"/>
  <c r="O16" i="37" s="1"/>
  <c r="D17" i="37"/>
  <c r="E17" i="37"/>
  <c r="F17" i="37"/>
  <c r="F25" i="37" s="1"/>
  <c r="G17" i="37"/>
  <c r="H17" i="37"/>
  <c r="N17" i="37" s="1"/>
  <c r="O17" i="37" s="1"/>
  <c r="I17" i="37"/>
  <c r="J17" i="37"/>
  <c r="K17" i="37"/>
  <c r="L17" i="37"/>
  <c r="M17" i="37"/>
  <c r="N18" i="37"/>
  <c r="O18" i="37"/>
  <c r="D19" i="37"/>
  <c r="D25" i="37" s="1"/>
  <c r="E19" i="37"/>
  <c r="F19" i="37"/>
  <c r="G19" i="37"/>
  <c r="H19" i="37"/>
  <c r="I19" i="37"/>
  <c r="J19" i="37"/>
  <c r="K19" i="37"/>
  <c r="L19" i="37"/>
  <c r="M19" i="37"/>
  <c r="N20" i="37"/>
  <c r="O20" i="37"/>
  <c r="D21" i="37"/>
  <c r="N21" i="37" s="1"/>
  <c r="O21" i="37" s="1"/>
  <c r="E21" i="37"/>
  <c r="F21" i="37"/>
  <c r="G21" i="37"/>
  <c r="H21" i="37"/>
  <c r="I21" i="37"/>
  <c r="J21" i="37"/>
  <c r="K21" i="37"/>
  <c r="L21" i="37"/>
  <c r="M21" i="37"/>
  <c r="N22" i="37"/>
  <c r="O22" i="37" s="1"/>
  <c r="D23" i="37"/>
  <c r="E23" i="37"/>
  <c r="F23" i="37"/>
  <c r="N23" i="37" s="1"/>
  <c r="O23" i="37" s="1"/>
  <c r="G23" i="37"/>
  <c r="H23" i="37"/>
  <c r="I23" i="37"/>
  <c r="J23" i="37"/>
  <c r="K23" i="37"/>
  <c r="L23" i="37"/>
  <c r="M23" i="37"/>
  <c r="N24" i="37"/>
  <c r="O24" i="37" s="1"/>
  <c r="D5" i="39"/>
  <c r="D27" i="39" s="1"/>
  <c r="N27" i="39" s="1"/>
  <c r="O27" i="39" s="1"/>
  <c r="E5" i="39"/>
  <c r="F5" i="39"/>
  <c r="G5" i="39"/>
  <c r="G27" i="39" s="1"/>
  <c r="H5" i="39"/>
  <c r="H27" i="39" s="1"/>
  <c r="I5" i="39"/>
  <c r="J5" i="39"/>
  <c r="K5" i="39"/>
  <c r="K27" i="39" s="1"/>
  <c r="L5" i="39"/>
  <c r="L27" i="39" s="1"/>
  <c r="M5" i="39"/>
  <c r="N6" i="39"/>
  <c r="O6" i="39" s="1"/>
  <c r="N7" i="39"/>
  <c r="O7" i="39"/>
  <c r="N8" i="39"/>
  <c r="O8" i="39" s="1"/>
  <c r="N9" i="39"/>
  <c r="O9" i="39" s="1"/>
  <c r="N10" i="39"/>
  <c r="O10" i="39" s="1"/>
  <c r="D11" i="39"/>
  <c r="E11" i="39"/>
  <c r="F11" i="39"/>
  <c r="F27" i="39" s="1"/>
  <c r="G11" i="39"/>
  <c r="H11" i="39"/>
  <c r="I11" i="39"/>
  <c r="J11" i="39"/>
  <c r="K11" i="39"/>
  <c r="L11" i="39"/>
  <c r="M11" i="39"/>
  <c r="N12" i="39"/>
  <c r="O12" i="39"/>
  <c r="N13" i="39"/>
  <c r="O13" i="39" s="1"/>
  <c r="D14" i="39"/>
  <c r="E14" i="39"/>
  <c r="E27" i="39" s="1"/>
  <c r="N14" i="39"/>
  <c r="O14" i="39" s="1"/>
  <c r="F14" i="39"/>
  <c r="G14" i="39"/>
  <c r="H14" i="39"/>
  <c r="I14" i="39"/>
  <c r="J14" i="39"/>
  <c r="K14" i="39"/>
  <c r="L14" i="39"/>
  <c r="M14" i="39"/>
  <c r="N15" i="39"/>
  <c r="O15" i="39"/>
  <c r="N16" i="39"/>
  <c r="O16" i="39" s="1"/>
  <c r="N17" i="39"/>
  <c r="O17" i="39" s="1"/>
  <c r="D18" i="39"/>
  <c r="E18" i="39"/>
  <c r="F18" i="39"/>
  <c r="G18" i="39"/>
  <c r="H18" i="39"/>
  <c r="I18" i="39"/>
  <c r="J18" i="39"/>
  <c r="K18" i="39"/>
  <c r="L18" i="39"/>
  <c r="M18" i="39"/>
  <c r="N19" i="39"/>
  <c r="O19" i="39" s="1"/>
  <c r="D20" i="39"/>
  <c r="N20" i="39" s="1"/>
  <c r="O20" i="39" s="1"/>
  <c r="E20" i="39"/>
  <c r="F20" i="39"/>
  <c r="G20" i="39"/>
  <c r="H20" i="39"/>
  <c r="I20" i="39"/>
  <c r="J20" i="39"/>
  <c r="J27" i="39"/>
  <c r="K20" i="39"/>
  <c r="L20" i="39"/>
  <c r="M20" i="39"/>
  <c r="N21" i="39"/>
  <c r="O21" i="39" s="1"/>
  <c r="D22" i="39"/>
  <c r="E22" i="39"/>
  <c r="F22" i="39"/>
  <c r="G22" i="39"/>
  <c r="N22" i="39" s="1"/>
  <c r="O22" i="39" s="1"/>
  <c r="H22" i="39"/>
  <c r="I22" i="39"/>
  <c r="J22" i="39"/>
  <c r="K22" i="39"/>
  <c r="L22" i="39"/>
  <c r="M22" i="39"/>
  <c r="N23" i="39"/>
  <c r="O23" i="39"/>
  <c r="D24" i="39"/>
  <c r="E24" i="39"/>
  <c r="F24" i="39"/>
  <c r="G24" i="39"/>
  <c r="N24" i="39" s="1"/>
  <c r="O24" i="39" s="1"/>
  <c r="H24" i="39"/>
  <c r="I24" i="39"/>
  <c r="J24" i="39"/>
  <c r="K24" i="39"/>
  <c r="L24" i="39"/>
  <c r="M24" i="39"/>
  <c r="N25" i="39"/>
  <c r="O25" i="39"/>
  <c r="N26" i="39"/>
  <c r="O26" i="39" s="1"/>
  <c r="N18" i="39"/>
  <c r="O18" i="39" s="1"/>
  <c r="M27" i="39"/>
  <c r="E26" i="34"/>
  <c r="M24" i="35"/>
  <c r="N13" i="34"/>
  <c r="O13" i="34" s="1"/>
  <c r="K28" i="33"/>
  <c r="N5" i="38"/>
  <c r="O5" i="38" s="1"/>
  <c r="I27" i="39"/>
  <c r="E25" i="37"/>
  <c r="E25" i="36"/>
  <c r="D27" i="38"/>
  <c r="K28" i="42"/>
  <c r="E28" i="42"/>
  <c r="L28" i="42"/>
  <c r="I28" i="42"/>
  <c r="M28" i="42"/>
  <c r="G28" i="42"/>
  <c r="O22" i="47"/>
  <c r="P22" i="47"/>
  <c r="O26" i="48" l="1"/>
  <c r="P26" i="48" s="1"/>
  <c r="N26" i="40"/>
  <c r="O26" i="40" s="1"/>
  <c r="N28" i="42"/>
  <c r="O28" i="42" s="1"/>
  <c r="N27" i="38"/>
  <c r="O27" i="38" s="1"/>
  <c r="N25" i="43"/>
  <c r="O25" i="43" s="1"/>
  <c r="N28" i="33"/>
  <c r="O28" i="33" s="1"/>
  <c r="N26" i="45"/>
  <c r="O26" i="45" s="1"/>
  <c r="N5" i="46"/>
  <c r="O5" i="46" s="1"/>
  <c r="N14" i="42"/>
  <c r="O14" i="42" s="1"/>
  <c r="D25" i="36"/>
  <c r="N5" i="34"/>
  <c r="O5" i="34" s="1"/>
  <c r="N11" i="39"/>
  <c r="O11" i="39" s="1"/>
  <c r="N18" i="45"/>
  <c r="O18" i="45" s="1"/>
  <c r="N13" i="35"/>
  <c r="O13" i="35" s="1"/>
  <c r="D24" i="35"/>
  <c r="N24" i="35" s="1"/>
  <c r="O24" i="35" s="1"/>
  <c r="G26" i="34"/>
  <c r="N26" i="34" s="1"/>
  <c r="O26" i="34" s="1"/>
  <c r="N11" i="33"/>
  <c r="O11" i="33" s="1"/>
  <c r="G25" i="36"/>
  <c r="H28" i="41"/>
  <c r="N28" i="41" s="1"/>
  <c r="O28" i="41" s="1"/>
  <c r="F26" i="45"/>
  <c r="N5" i="42"/>
  <c r="O5" i="42" s="1"/>
  <c r="N5" i="33"/>
  <c r="O5" i="33" s="1"/>
  <c r="F25" i="43"/>
  <c r="N11" i="36"/>
  <c r="O11" i="36" s="1"/>
  <c r="N5" i="39"/>
  <c r="O5" i="39" s="1"/>
  <c r="H25" i="37"/>
  <c r="N25" i="37" s="1"/>
  <c r="O25" i="37" s="1"/>
  <c r="D25" i="44"/>
  <c r="N25" i="44" s="1"/>
  <c r="O25" i="44" s="1"/>
  <c r="D26" i="46"/>
  <c r="N26" i="46" s="1"/>
  <c r="O26" i="46" s="1"/>
  <c r="J26" i="47"/>
  <c r="O26" i="47" s="1"/>
  <c r="P26" i="47" s="1"/>
  <c r="N22" i="38"/>
  <c r="O22" i="38" s="1"/>
  <c r="N16" i="34"/>
  <c r="O16" i="34" s="1"/>
  <c r="N16" i="35"/>
  <c r="O16" i="35" s="1"/>
  <c r="N19" i="37"/>
  <c r="O19" i="37" s="1"/>
  <c r="N25" i="36" l="1"/>
  <c r="O25" i="36" s="1"/>
</calcChain>
</file>

<file path=xl/sharedStrings.xml><?xml version="1.0" encoding="utf-8"?>
<sst xmlns="http://schemas.openxmlformats.org/spreadsheetml/2006/main" count="718" uniqueCount="93">
  <si>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</si>
  <si>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</si>
  <si>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</si>
  <si>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</si>
  <si>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</si>
  <si>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</si>
  <si>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</si>
  <si>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</si>
  <si>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</si>
  <si>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</si>
  <si>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</si>
  <si>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</si>
  <si>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</si>
  <si>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</si>
  <si>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</si>
  <si>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</si>
  <si>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</si>
  <si>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</si>
  <si>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</si>
  <si>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</si>
  <si>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</si>
  <si>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</si>
  <si>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</si>
  <si>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</si>
  <si>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</si>
  <si>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</si>
  <si>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</si>
  <si>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</si>
  <si>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</si>
  <si>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</si>
  <si>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</si>
  <si>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</si>
  <si>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</si>
  <si>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</si>
  <si>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</si>
  <si>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Other Economic Environment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</si>
  <si>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</si>
  <si>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</si>
  <si>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</si>
  <si>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</si>
  <si>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</si>
  <si>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</si>
  <si>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Port St. Joe Expenditures Reported by Account Code and Fund Type</t>
  </si>
  <si>
    <t>Local Fiscal Year Ended September 30, 2010</t>
  </si>
  <si>
    <t>Human Services</t>
  </si>
  <si>
    <t>Hospital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</si>
  <si>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</si>
  <si>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</si>
  <si>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</si>
  <si>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</si>
  <si>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</si>
  <si>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Debt Service Payments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</si>
  <si>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</si>
  <si>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</si>
  <si>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</si>
  <si>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</si>
  <si>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</si>
  <si>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</si>
  <si>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</si>
  <si>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</si>
  <si>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</si>
  <si>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</si>
  <si>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</si>
  <si>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</si>
  <si>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</si>
  <si>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Extraordinary Items (Loss)</t>
  </si>
  <si>
    <t>2014 Municipal Population:</t>
  </si>
  <si>
    <t>Local Fiscal Year Ended September 30, 2015</t>
  </si>
  <si>
    <t>Hospitals</t>
  </si>
  <si>
    <t>2015 Municipal Population:</t>
  </si>
  <si>
    <t>Local Fiscal Year Ended September 30, 2007</t>
  </si>
  <si>
    <t>Proprietary - Other Non-Operating Disbursements</t>
  </si>
  <si>
    <t>Proprietary - Non-Operating Interest Expense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</si>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</sst>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SUM(D6:D9)</f>
        <v>829204</v>
      </c>
      <c r="E5" s="26">
        <f>SUM(E6:E9)</f>
        <v>0</v>
      </c>
      <c r="F5" s="26">
        <f>SUM(F6:F9)</f>
        <v>0</v>
      </c>
      <c r="G5" s="26">
        <f>SUM(G6:G9)</f>
        <v>0</v>
      </c>
      <c r="H5" s="26">
        <f>SUM(H6:H9)</f>
        <v>0</v>
      </c>
      <c r="I5" s="26">
        <f>SUM(I6:I9)</f>
        <v>0</v>
      </c>
      <c r="J5" s="26">
        <f>SUM(J6:J9)</f>
        <v>0</v>
      </c>
      <c r="K5" s="26">
        <f>SUM(K6:K9)</f>
        <v>0</v>
      </c>
      <c r="L5" s="26">
        <f>SUM(L6:L9)</f>
        <v>0</v>
      </c>
      <c r="M5" s="26">
        <f>SUM(M6:M9)</f>
        <v>0</v>
      </c>
      <c r="N5" s="26">
        <f>SUM(N6:N9)</f>
        <v>0</v>
      </c>
      <c r="O5" s="27">
        <f>SUM(D5:N5)</f>
        <v>829204</v>
      </c>
      <c r="P5" s="32">
        <f>(O5/P$27)</f>
        <v>218.96065487193027</v>
      </c>
      <c r="Q5" s="6"/>
    </row>
    <row r="6" spans="1:134">
      <c r="A6" s="12"/>
      <c r="B6" s="44">
        <v>511</v>
      </c>
      <c r="C6" s="20" t="s">
        <v>19</v>
      </c>
      <c r="D6" s="46">
        <v>78827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78827</v>
      </c>
      <c r="P6" s="47">
        <f>(O6/P$27)</f>
        <v>20.815157116451015</v>
      </c>
      <c r="Q6" s="9"/>
    </row>
    <row r="7" spans="1:134">
      <c r="A7" s="12"/>
      <c r="B7" s="44">
        <v>513</v>
      </c>
      <c r="C7" s="20" t="s">
        <v>20</v>
      </c>
      <c r="D7" s="46">
        <v>516527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0">SUM(D7:N7)</f>
        <v>516527</v>
      </c>
      <c r="P7" s="47">
        <f>(O7/P$27)</f>
        <v>136.39477158700819</v>
      </c>
      <c r="Q7" s="9"/>
    </row>
    <row r="8" spans="1:134">
      <c r="A8" s="12"/>
      <c r="B8" s="44">
        <v>514</v>
      </c>
      <c r="C8" s="20" t="s">
        <v>21</v>
      </c>
      <c r="D8" s="46">
        <v>344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344</v>
      </c>
      <c r="P8" s="47">
        <f>(O8/P$27)</f>
        <v>9.0837074201214688E-2</v>
      </c>
      <c r="Q8" s="9"/>
    </row>
    <row r="9" spans="1:134">
      <c r="A9" s="12"/>
      <c r="B9" s="44">
        <v>519</v>
      </c>
      <c r="C9" s="20" t="s">
        <v>23</v>
      </c>
      <c r="D9" s="46">
        <v>233506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233506</v>
      </c>
      <c r="P9" s="47">
        <f>(O9/P$27)</f>
        <v>61.659889094269872</v>
      </c>
      <c r="Q9" s="9"/>
    </row>
    <row r="10" spans="1:134" ht="15.75">
      <c r="A10" s="28" t="s">
        <v>24</v>
      </c>
      <c r="B10" s="29"/>
      <c r="C10" s="30"/>
      <c r="D10" s="31">
        <f>SUM(D11:D12)</f>
        <v>1381464</v>
      </c>
      <c r="E10" s="31">
        <f>SUM(E11:E12)</f>
        <v>0</v>
      </c>
      <c r="F10" s="31">
        <f>SUM(F11:F12)</f>
        <v>0</v>
      </c>
      <c r="G10" s="31">
        <f>SUM(G11:G12)</f>
        <v>0</v>
      </c>
      <c r="H10" s="31">
        <f>SUM(H11:H12)</f>
        <v>0</v>
      </c>
      <c r="I10" s="31">
        <f>SUM(I11:I12)</f>
        <v>0</v>
      </c>
      <c r="J10" s="31">
        <f>SUM(J11:J12)</f>
        <v>0</v>
      </c>
      <c r="K10" s="31">
        <f>SUM(K11:K12)</f>
        <v>0</v>
      </c>
      <c r="L10" s="31">
        <f>SUM(L11:L12)</f>
        <v>0</v>
      </c>
      <c r="M10" s="31">
        <f>SUM(M11:M12)</f>
        <v>0</v>
      </c>
      <c r="N10" s="31">
        <f>SUM(N11:N12)</f>
        <v>0</v>
      </c>
      <c r="O10" s="42">
        <f>SUM(D10:N10)</f>
        <v>1381464</v>
      </c>
      <c r="P10" s="43">
        <f>(O10/P$27)</f>
        <v>364.79112754158967</v>
      </c>
      <c r="Q10" s="10"/>
    </row>
    <row r="11" spans="1:134">
      <c r="A11" s="12"/>
      <c r="B11" s="44">
        <v>521</v>
      </c>
      <c r="C11" s="20" t="s">
        <v>25</v>
      </c>
      <c r="D11" s="46">
        <v>1238103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1238103</v>
      </c>
      <c r="P11" s="47">
        <f>(O11/P$27)</f>
        <v>326.93504092949564</v>
      </c>
      <c r="Q11" s="9"/>
    </row>
    <row r="12" spans="1:134">
      <c r="A12" s="12"/>
      <c r="B12" s="44">
        <v>522</v>
      </c>
      <c r="C12" s="20" t="s">
        <v>26</v>
      </c>
      <c r="D12" s="46">
        <v>143361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1">SUM(D12:N12)</f>
        <v>143361</v>
      </c>
      <c r="P12" s="47">
        <f>(O12/P$27)</f>
        <v>37.856086612094003</v>
      </c>
      <c r="Q12" s="9"/>
    </row>
    <row r="13" spans="1:134" ht="15.75">
      <c r="A13" s="28" t="s">
        <v>27</v>
      </c>
      <c r="B13" s="29"/>
      <c r="C13" s="30"/>
      <c r="D13" s="31">
        <f>SUM(D14:D16)</f>
        <v>109587</v>
      </c>
      <c r="E13" s="31">
        <f>SUM(E14:E16)</f>
        <v>0</v>
      </c>
      <c r="F13" s="31">
        <f>SUM(F14:F16)</f>
        <v>0</v>
      </c>
      <c r="G13" s="31">
        <f>SUM(G14:G16)</f>
        <v>0</v>
      </c>
      <c r="H13" s="31">
        <f>SUM(H14:H16)</f>
        <v>0</v>
      </c>
      <c r="I13" s="31">
        <f>SUM(I14:I16)</f>
        <v>10951996</v>
      </c>
      <c r="J13" s="31">
        <f>SUM(J14:J16)</f>
        <v>0</v>
      </c>
      <c r="K13" s="31">
        <f>SUM(K14:K16)</f>
        <v>0</v>
      </c>
      <c r="L13" s="31">
        <f>SUM(L14:L16)</f>
        <v>0</v>
      </c>
      <c r="M13" s="31">
        <f>SUM(M14:M16)</f>
        <v>0</v>
      </c>
      <c r="N13" s="31">
        <f>SUM(N14:N16)</f>
        <v>0</v>
      </c>
      <c r="O13" s="42">
        <f>SUM(D13:N13)</f>
        <v>11061583</v>
      </c>
      <c r="P13" s="43">
        <f>(O13/P$27)</f>
        <v>2920.9355690520201</v>
      </c>
      <c r="Q13" s="10"/>
    </row>
    <row r="14" spans="1:134">
      <c r="A14" s="12"/>
      <c r="B14" s="44">
        <v>534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1105950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4" si="2">SUM(D14:N14)</f>
        <v>1105950</v>
      </c>
      <c r="P14" s="47">
        <f>(O14/P$27)</f>
        <v>292.03855294428308</v>
      </c>
      <c r="Q14" s="9"/>
    </row>
    <row r="15" spans="1:134">
      <c r="A15" s="12"/>
      <c r="B15" s="44">
        <v>536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9846046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9846046</v>
      </c>
      <c r="P15" s="47">
        <f>(O15/P$27)</f>
        <v>2599.9593345656194</v>
      </c>
      <c r="Q15" s="9"/>
    </row>
    <row r="16" spans="1:134">
      <c r="A16" s="12"/>
      <c r="B16" s="44">
        <v>539</v>
      </c>
      <c r="C16" s="20" t="s">
        <v>30</v>
      </c>
      <c r="D16" s="46">
        <v>109587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109587</v>
      </c>
      <c r="P16" s="47">
        <f>(O16/P$27)</f>
        <v>28.937681542117772</v>
      </c>
      <c r="Q16" s="9"/>
    </row>
    <row r="17" spans="1:120" ht="15.75">
      <c r="A17" s="28" t="s">
        <v>31</v>
      </c>
      <c r="B17" s="29"/>
      <c r="C17" s="30"/>
      <c r="D17" s="31">
        <f>SUM(D18:D18)</f>
        <v>3634741</v>
      </c>
      <c r="E17" s="31">
        <f>SUM(E18:E18)</f>
        <v>0</v>
      </c>
      <c r="F17" s="31">
        <f>SUM(F18:F18)</f>
        <v>0</v>
      </c>
      <c r="G17" s="31">
        <f>SUM(G18:G18)</f>
        <v>0</v>
      </c>
      <c r="H17" s="31">
        <f>SUM(H18:H18)</f>
        <v>0</v>
      </c>
      <c r="I17" s="31">
        <f>SUM(I18:I18)</f>
        <v>0</v>
      </c>
      <c r="J17" s="31">
        <f>SUM(J18:J18)</f>
        <v>0</v>
      </c>
      <c r="K17" s="31">
        <f>SUM(K18:K18)</f>
        <v>0</v>
      </c>
      <c r="L17" s="31">
        <f>SUM(L18:L18)</f>
        <v>0</v>
      </c>
      <c r="M17" s="31">
        <f>SUM(M18:M18)</f>
        <v>0</v>
      </c>
      <c r="N17" s="31">
        <f>SUM(N18:N18)</f>
        <v>0</v>
      </c>
      <c r="O17" s="31">
        <f t="shared" si="2"/>
        <v>3634741</v>
      </c>
      <c r="P17" s="43">
        <f>(O17/P$27)</f>
        <v>959.79429627673619</v>
      </c>
      <c r="Q17" s="10"/>
    </row>
    <row r="18" spans="1:120">
      <c r="A18" s="12"/>
      <c r="B18" s="44">
        <v>541</v>
      </c>
      <c r="C18" s="20" t="s">
        <v>32</v>
      </c>
      <c r="D18" s="46">
        <v>3634741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3634741</v>
      </c>
      <c r="P18" s="47">
        <f>(O18/P$27)</f>
        <v>959.79429627673619</v>
      </c>
      <c r="Q18" s="9"/>
    </row>
    <row r="19" spans="1:120" ht="15.75">
      <c r="A19" s="28" t="s">
        <v>34</v>
      </c>
      <c r="B19" s="29"/>
      <c r="C19" s="30"/>
      <c r="D19" s="31">
        <f>SUM(D20:D20)</f>
        <v>0</v>
      </c>
      <c r="E19" s="31">
        <f>SUM(E20:E20)</f>
        <v>0</v>
      </c>
      <c r="F19" s="31">
        <f>SUM(F20:F20)</f>
        <v>0</v>
      </c>
      <c r="G19" s="31">
        <f>SUM(G20:G20)</f>
        <v>0</v>
      </c>
      <c r="H19" s="31">
        <f>SUM(H20:H20)</f>
        <v>0</v>
      </c>
      <c r="I19" s="31">
        <f>SUM(I20:I20)</f>
        <v>0</v>
      </c>
      <c r="J19" s="31">
        <f>SUM(J20:J20)</f>
        <v>0</v>
      </c>
      <c r="K19" s="31">
        <f>SUM(K20:K20)</f>
        <v>0</v>
      </c>
      <c r="L19" s="31">
        <f>SUM(L20:L20)</f>
        <v>0</v>
      </c>
      <c r="M19" s="31">
        <f>SUM(M20:M20)</f>
        <v>0</v>
      </c>
      <c r="N19" s="31">
        <f>SUM(N20:N20)</f>
        <v>5681</v>
      </c>
      <c r="O19" s="31">
        <f t="shared" si="2"/>
        <v>5681</v>
      </c>
      <c r="P19" s="43">
        <f>(O19/P$27)</f>
        <v>1.5001320306311063</v>
      </c>
      <c r="Q19" s="10"/>
    </row>
    <row r="20" spans="1:120">
      <c r="A20" s="13"/>
      <c r="B20" s="45">
        <v>559</v>
      </c>
      <c r="C20" s="21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5681</v>
      </c>
      <c r="O20" s="46">
        <f t="shared" si="2"/>
        <v>5681</v>
      </c>
      <c r="P20" s="47">
        <f>(O20/P$27)</f>
        <v>1.5001320306311063</v>
      </c>
      <c r="Q20" s="9"/>
    </row>
    <row r="21" spans="1:120" ht="15.75">
      <c r="A21" s="28" t="s">
        <v>44</v>
      </c>
      <c r="B21" s="29"/>
      <c r="C21" s="30"/>
      <c r="D21" s="31">
        <f>SUM(D22:D22)</f>
        <v>33650</v>
      </c>
      <c r="E21" s="31">
        <f>SUM(E22:E22)</f>
        <v>0</v>
      </c>
      <c r="F21" s="31">
        <f>SUM(F22:F22)</f>
        <v>0</v>
      </c>
      <c r="G21" s="31">
        <f>SUM(G22:G22)</f>
        <v>0</v>
      </c>
      <c r="H21" s="31">
        <f>SUM(H22:H22)</f>
        <v>0</v>
      </c>
      <c r="I21" s="31">
        <f>SUM(I22:I22)</f>
        <v>0</v>
      </c>
      <c r="J21" s="31">
        <f>SUM(J22:J22)</f>
        <v>0</v>
      </c>
      <c r="K21" s="31">
        <f>SUM(K22:K22)</f>
        <v>0</v>
      </c>
      <c r="L21" s="31">
        <f>SUM(L22:L22)</f>
        <v>0</v>
      </c>
      <c r="M21" s="31">
        <f>SUM(M22:M22)</f>
        <v>0</v>
      </c>
      <c r="N21" s="31">
        <f>SUM(N22:N22)</f>
        <v>0</v>
      </c>
      <c r="O21" s="31">
        <f t="shared" si="2"/>
        <v>33650</v>
      </c>
      <c r="P21" s="43">
        <f>(O21/P$27)</f>
        <v>8.8856614734618429</v>
      </c>
      <c r="Q21" s="10"/>
    </row>
    <row r="22" spans="1:120">
      <c r="A22" s="12"/>
      <c r="B22" s="44">
        <v>561</v>
      </c>
      <c r="C22" s="20" t="s">
        <v>45</v>
      </c>
      <c r="D22" s="46">
        <v>33650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33650</v>
      </c>
      <c r="P22" s="47">
        <f>(O22/P$27)</f>
        <v>8.8856614734618429</v>
      </c>
      <c r="Q22" s="9"/>
    </row>
    <row r="23" spans="1:120" ht="15.75">
      <c r="A23" s="28" t="s">
        <v>36</v>
      </c>
      <c r="B23" s="29"/>
      <c r="C23" s="30"/>
      <c r="D23" s="31">
        <f>SUM(D24:D24)</f>
        <v>1000614</v>
      </c>
      <c r="E23" s="31">
        <f>SUM(E24:E24)</f>
        <v>0</v>
      </c>
      <c r="F23" s="31">
        <f>SUM(F24:F24)</f>
        <v>0</v>
      </c>
      <c r="G23" s="31">
        <f>SUM(G24:G24)</f>
        <v>0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>SUM(D23:N23)</f>
        <v>1000614</v>
      </c>
      <c r="P23" s="43">
        <f>(O23/P$27)</f>
        <v>264.22339582783206</v>
      </c>
      <c r="Q23" s="9"/>
    </row>
    <row r="24" spans="1:120" ht="15.75" thickBot="1">
      <c r="A24" s="12"/>
      <c r="B24" s="44">
        <v>572</v>
      </c>
      <c r="C24" s="20" t="s">
        <v>37</v>
      </c>
      <c r="D24" s="46">
        <v>1000614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1000614</v>
      </c>
      <c r="P24" s="47">
        <f>(O24/P$27)</f>
        <v>264.22339582783206</v>
      </c>
      <c r="Q24" s="9"/>
    </row>
    <row r="25" spans="1:120" ht="16.5" thickBot="1">
      <c r="A25" s="14" t="s">
        <v>10</v>
      </c>
      <c r="B25" s="23"/>
      <c r="C25" s="22"/>
      <c r="D25" s="15">
        <f>SUM(D5,D10,D13,D17,D19,D21,D23)</f>
        <v>6989260</v>
      </c>
      <c r="E25" s="15">
        <f t="shared" ref="E25:N25" si="3">SUM(E5,E10,E13,E17,E19,E21,E23)</f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3"/>
        <v>10951996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5681</v>
      </c>
      <c r="O25" s="15">
        <f>SUM(D25:N25)</f>
        <v>17946937</v>
      </c>
      <c r="P25" s="37">
        <f>(O25/P$27)</f>
        <v>4739.0908370742009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93" t="s">
        <v>92</v>
      </c>
      <c r="N27" s="93"/>
      <c r="O27" s="93"/>
      <c r="P27" s="41">
        <v>3787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701020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7" si="1">SUM(D5:M5)</f>
        <v>701020</v>
      </c>
      <c r="O5" s="61">
        <f t="shared" ref="O5:O27" si="2">(N5/O$29)</f>
        <v>200.3486710488711</v>
      </c>
      <c r="P5" s="62"/>
    </row>
    <row r="6" spans="1:133">
      <c r="A6" s="64"/>
      <c r="B6" s="65">
        <v>511</v>
      </c>
      <c r="C6" s="66" t="s">
        <v>19</v>
      </c>
      <c r="D6" s="67">
        <v>66795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66795</v>
      </c>
      <c r="O6" s="68">
        <f t="shared" si="2"/>
        <v>19.089739925693056</v>
      </c>
      <c r="P6" s="69"/>
    </row>
    <row r="7" spans="1:133">
      <c r="A7" s="64"/>
      <c r="B7" s="65">
        <v>513</v>
      </c>
      <c r="C7" s="66" t="s">
        <v>20</v>
      </c>
      <c r="D7" s="67">
        <v>395687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395687</v>
      </c>
      <c r="O7" s="68">
        <f t="shared" si="2"/>
        <v>113.08573878250928</v>
      </c>
      <c r="P7" s="69"/>
    </row>
    <row r="8" spans="1:133">
      <c r="A8" s="64"/>
      <c r="B8" s="65">
        <v>514</v>
      </c>
      <c r="C8" s="66" t="s">
        <v>21</v>
      </c>
      <c r="D8" s="67">
        <v>2100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2100</v>
      </c>
      <c r="O8" s="68">
        <f t="shared" si="2"/>
        <v>0.60017147756501854</v>
      </c>
      <c r="P8" s="69"/>
    </row>
    <row r="9" spans="1:133">
      <c r="A9" s="64"/>
      <c r="B9" s="65">
        <v>517</v>
      </c>
      <c r="C9" s="66" t="s">
        <v>51</v>
      </c>
      <c r="D9" s="67">
        <v>19850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19850</v>
      </c>
      <c r="O9" s="68">
        <f t="shared" si="2"/>
        <v>5.6730494426979137</v>
      </c>
      <c r="P9" s="69"/>
    </row>
    <row r="10" spans="1:133">
      <c r="A10" s="64"/>
      <c r="B10" s="65">
        <v>519</v>
      </c>
      <c r="C10" s="66" t="s">
        <v>58</v>
      </c>
      <c r="D10" s="67">
        <v>216588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216588</v>
      </c>
      <c r="O10" s="68">
        <f t="shared" si="2"/>
        <v>61.899971420405834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SUM(D12:D13)</f>
        <v>745028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745028</v>
      </c>
      <c r="O11" s="75">
        <f t="shared" si="2"/>
        <v>212.92597885110033</v>
      </c>
      <c r="P11" s="76"/>
    </row>
    <row r="12" spans="1:133">
      <c r="A12" s="64"/>
      <c r="B12" s="65">
        <v>521</v>
      </c>
      <c r="C12" s="66" t="s">
        <v>25</v>
      </c>
      <c r="D12" s="67">
        <v>676511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676511</v>
      </c>
      <c r="O12" s="68">
        <f t="shared" si="2"/>
        <v>193.34409831380395</v>
      </c>
      <c r="P12" s="69"/>
    </row>
    <row r="13" spans="1:133">
      <c r="A13" s="64"/>
      <c r="B13" s="65">
        <v>522</v>
      </c>
      <c r="C13" s="66" t="s">
        <v>26</v>
      </c>
      <c r="D13" s="67">
        <v>68517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68517</v>
      </c>
      <c r="O13" s="68">
        <f t="shared" si="2"/>
        <v>19.581880537296371</v>
      </c>
      <c r="P13" s="69"/>
    </row>
    <row r="14" spans="1:133" ht="15.75">
      <c r="A14" s="70" t="s">
        <v>27</v>
      </c>
      <c r="B14" s="71"/>
      <c r="C14" s="72"/>
      <c r="D14" s="73">
        <f t="shared" ref="D14:M14" si="4">SUM(D15:D17)</f>
        <v>80611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7424051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7504662</v>
      </c>
      <c r="O14" s="75">
        <f t="shared" si="2"/>
        <v>2144.8019434124035</v>
      </c>
      <c r="P14" s="76"/>
    </row>
    <row r="15" spans="1:133">
      <c r="A15" s="64"/>
      <c r="B15" s="65">
        <v>534</v>
      </c>
      <c r="C15" s="66" t="s">
        <v>59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879062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879062</v>
      </c>
      <c r="O15" s="68">
        <f t="shared" si="2"/>
        <v>251.23235210060017</v>
      </c>
      <c r="P15" s="69"/>
    </row>
    <row r="16" spans="1:133">
      <c r="A16" s="64"/>
      <c r="B16" s="65">
        <v>536</v>
      </c>
      <c r="C16" s="66" t="s">
        <v>60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6544989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6544989</v>
      </c>
      <c r="O16" s="68">
        <f t="shared" si="2"/>
        <v>1870.531294655616</v>
      </c>
      <c r="P16" s="69"/>
    </row>
    <row r="17" spans="1:119">
      <c r="A17" s="64"/>
      <c r="B17" s="65">
        <v>539</v>
      </c>
      <c r="C17" s="66" t="s">
        <v>30</v>
      </c>
      <c r="D17" s="67">
        <v>80611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80611</v>
      </c>
      <c r="O17" s="68">
        <f t="shared" si="2"/>
        <v>23.038296656187484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SUM(D19:D19)</f>
        <v>761490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761490</v>
      </c>
      <c r="O18" s="75">
        <f t="shared" si="2"/>
        <v>217.63075164332668</v>
      </c>
      <c r="P18" s="76"/>
    </row>
    <row r="19" spans="1:119">
      <c r="A19" s="64"/>
      <c r="B19" s="65">
        <v>541</v>
      </c>
      <c r="C19" s="66" t="s">
        <v>61</v>
      </c>
      <c r="D19" s="67">
        <v>761490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761490</v>
      </c>
      <c r="O19" s="68">
        <f t="shared" si="2"/>
        <v>217.63075164332668</v>
      </c>
      <c r="P19" s="69"/>
    </row>
    <row r="20" spans="1:119" ht="15.75">
      <c r="A20" s="70" t="s">
        <v>34</v>
      </c>
      <c r="B20" s="71"/>
      <c r="C20" s="72"/>
      <c r="D20" s="73">
        <f t="shared" ref="D20:M20" si="6">SUM(D21:D21)</f>
        <v>0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206460</v>
      </c>
      <c r="N20" s="73">
        <f t="shared" si="1"/>
        <v>206460</v>
      </c>
      <c r="O20" s="75">
        <f t="shared" si="2"/>
        <v>59.005430122892257</v>
      </c>
      <c r="P20" s="76"/>
    </row>
    <row r="21" spans="1:119">
      <c r="A21" s="64"/>
      <c r="B21" s="65">
        <v>559</v>
      </c>
      <c r="C21" s="66" t="s">
        <v>35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206460</v>
      </c>
      <c r="N21" s="67">
        <f t="shared" si="1"/>
        <v>206460</v>
      </c>
      <c r="O21" s="68">
        <f t="shared" si="2"/>
        <v>59.005430122892257</v>
      </c>
      <c r="P21" s="69"/>
    </row>
    <row r="22" spans="1:119" ht="15.75">
      <c r="A22" s="70" t="s">
        <v>36</v>
      </c>
      <c r="B22" s="71"/>
      <c r="C22" s="72"/>
      <c r="D22" s="73">
        <f t="shared" ref="D22:M22" si="7">SUM(D23:D23)</f>
        <v>999275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999275</v>
      </c>
      <c r="O22" s="75">
        <f t="shared" si="2"/>
        <v>285.58873963989714</v>
      </c>
      <c r="P22" s="69"/>
    </row>
    <row r="23" spans="1:119">
      <c r="A23" s="64"/>
      <c r="B23" s="65">
        <v>572</v>
      </c>
      <c r="C23" s="66" t="s">
        <v>62</v>
      </c>
      <c r="D23" s="67">
        <v>999275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999275</v>
      </c>
      <c r="O23" s="68">
        <f t="shared" si="2"/>
        <v>285.58873963989714</v>
      </c>
      <c r="P23" s="69"/>
    </row>
    <row r="24" spans="1:119" ht="15.75">
      <c r="A24" s="70" t="s">
        <v>63</v>
      </c>
      <c r="B24" s="71"/>
      <c r="C24" s="72"/>
      <c r="D24" s="73">
        <f t="shared" ref="D24:M24" si="8">SUM(D25:D26)</f>
        <v>0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389024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66000</v>
      </c>
      <c r="N24" s="73">
        <f t="shared" si="1"/>
        <v>455024</v>
      </c>
      <c r="O24" s="75">
        <f t="shared" si="2"/>
        <v>130.04401257502144</v>
      </c>
      <c r="P24" s="69"/>
    </row>
    <row r="25" spans="1:119">
      <c r="A25" s="64"/>
      <c r="B25" s="65">
        <v>581</v>
      </c>
      <c r="C25" s="66" t="s">
        <v>64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66000</v>
      </c>
      <c r="N25" s="67">
        <f t="shared" si="1"/>
        <v>66000</v>
      </c>
      <c r="O25" s="68">
        <f t="shared" si="2"/>
        <v>18.862532152043443</v>
      </c>
      <c r="P25" s="69"/>
    </row>
    <row r="26" spans="1:119" ht="15.75" thickBot="1">
      <c r="A26" s="64"/>
      <c r="B26" s="65">
        <v>592</v>
      </c>
      <c r="C26" s="66" t="s">
        <v>65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389024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389024</v>
      </c>
      <c r="O26" s="68">
        <f t="shared" si="2"/>
        <v>111.181480422978</v>
      </c>
      <c r="P26" s="69"/>
    </row>
    <row r="27" spans="1:119" ht="16.5" thickBot="1">
      <c r="A27" s="77" t="s">
        <v>10</v>
      </c>
      <c r="B27" s="78"/>
      <c r="C27" s="79"/>
      <c r="D27" s="80">
        <f>SUM(D5,D11,D14,D18,D20,D22,D24)</f>
        <v>3287424</v>
      </c>
      <c r="E27" s="80">
        <f t="shared" ref="E27:M27" si="9">SUM(E5,E11,E14,E18,E20,E22,E24)</f>
        <v>0</v>
      </c>
      <c r="F27" s="80">
        <f t="shared" si="9"/>
        <v>0</v>
      </c>
      <c r="G27" s="80">
        <f t="shared" si="9"/>
        <v>0</v>
      </c>
      <c r="H27" s="80">
        <f t="shared" si="9"/>
        <v>0</v>
      </c>
      <c r="I27" s="80">
        <f t="shared" si="9"/>
        <v>7813075</v>
      </c>
      <c r="J27" s="80">
        <f t="shared" si="9"/>
        <v>0</v>
      </c>
      <c r="K27" s="80">
        <f t="shared" si="9"/>
        <v>0</v>
      </c>
      <c r="L27" s="80">
        <f t="shared" si="9"/>
        <v>0</v>
      </c>
      <c r="M27" s="80">
        <f t="shared" si="9"/>
        <v>272460</v>
      </c>
      <c r="N27" s="80">
        <f t="shared" si="1"/>
        <v>11372959</v>
      </c>
      <c r="O27" s="81">
        <f t="shared" si="2"/>
        <v>3250.3455272935125</v>
      </c>
      <c r="P27" s="62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</row>
    <row r="28" spans="1:119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</row>
    <row r="29" spans="1:119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117" t="s">
        <v>66</v>
      </c>
      <c r="M29" s="117"/>
      <c r="N29" s="117"/>
      <c r="O29" s="91">
        <v>3499</v>
      </c>
    </row>
    <row r="30" spans="1:119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  <row r="31" spans="1:119" ht="15.75" customHeight="1" thickBot="1">
      <c r="A31" s="121" t="s">
        <v>47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802289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802289</v>
      </c>
      <c r="O5" s="32">
        <f t="shared" ref="O5:O25" si="2">(N5/O$27)</f>
        <v>229.94812267125252</v>
      </c>
      <c r="P5" s="6"/>
    </row>
    <row r="6" spans="1:133">
      <c r="A6" s="12"/>
      <c r="B6" s="44">
        <v>511</v>
      </c>
      <c r="C6" s="20" t="s">
        <v>19</v>
      </c>
      <c r="D6" s="46">
        <v>60722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60722</v>
      </c>
      <c r="O6" s="47">
        <f t="shared" si="2"/>
        <v>17.403840642017769</v>
      </c>
      <c r="P6" s="9"/>
    </row>
    <row r="7" spans="1:133">
      <c r="A7" s="12"/>
      <c r="B7" s="44">
        <v>513</v>
      </c>
      <c r="C7" s="20" t="s">
        <v>20</v>
      </c>
      <c r="D7" s="46">
        <v>468112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468112</v>
      </c>
      <c r="O7" s="47">
        <f t="shared" si="2"/>
        <v>134.16795643450845</v>
      </c>
      <c r="P7" s="9"/>
    </row>
    <row r="8" spans="1:133">
      <c r="A8" s="12"/>
      <c r="B8" s="44">
        <v>514</v>
      </c>
      <c r="C8" s="20" t="s">
        <v>21</v>
      </c>
      <c r="D8" s="46">
        <v>3363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3363</v>
      </c>
      <c r="O8" s="47">
        <f t="shared" si="2"/>
        <v>0.96388650042992263</v>
      </c>
      <c r="P8" s="9"/>
    </row>
    <row r="9" spans="1:133">
      <c r="A9" s="12"/>
      <c r="B9" s="44">
        <v>517</v>
      </c>
      <c r="C9" s="20" t="s">
        <v>51</v>
      </c>
      <c r="D9" s="46">
        <v>19850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19850</v>
      </c>
      <c r="O9" s="47">
        <f t="shared" si="2"/>
        <v>5.6893092576669533</v>
      </c>
      <c r="P9" s="9"/>
    </row>
    <row r="10" spans="1:133">
      <c r="A10" s="12"/>
      <c r="B10" s="44">
        <v>519</v>
      </c>
      <c r="C10" s="20" t="s">
        <v>23</v>
      </c>
      <c r="D10" s="46">
        <v>250242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250242</v>
      </c>
      <c r="O10" s="47">
        <f t="shared" si="2"/>
        <v>71.723129836629411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756811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756811</v>
      </c>
      <c r="O11" s="43">
        <f t="shared" si="2"/>
        <v>216.91344224706219</v>
      </c>
      <c r="P11" s="10"/>
    </row>
    <row r="12" spans="1:133">
      <c r="A12" s="12"/>
      <c r="B12" s="44">
        <v>521</v>
      </c>
      <c r="C12" s="20" t="s">
        <v>25</v>
      </c>
      <c r="D12" s="46">
        <v>632760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632760</v>
      </c>
      <c r="O12" s="47">
        <f t="shared" si="2"/>
        <v>181.35855546001719</v>
      </c>
      <c r="P12" s="9"/>
    </row>
    <row r="13" spans="1:133">
      <c r="A13" s="12"/>
      <c r="B13" s="44">
        <v>522</v>
      </c>
      <c r="C13" s="20" t="s">
        <v>26</v>
      </c>
      <c r="D13" s="46">
        <v>124051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124051</v>
      </c>
      <c r="O13" s="47">
        <f t="shared" si="2"/>
        <v>35.554886787045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6960832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6960832</v>
      </c>
      <c r="O14" s="43">
        <f t="shared" si="2"/>
        <v>1995.0793923760389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802018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802018</v>
      </c>
      <c r="O15" s="47">
        <f t="shared" si="2"/>
        <v>229.87044998566924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6158814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6158814</v>
      </c>
      <c r="O16" s="47">
        <f t="shared" si="2"/>
        <v>1765.2089423903697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759411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759411</v>
      </c>
      <c r="O17" s="43">
        <f t="shared" si="2"/>
        <v>217.65864144454</v>
      </c>
      <c r="P17" s="10"/>
    </row>
    <row r="18" spans="1:119">
      <c r="A18" s="12"/>
      <c r="B18" s="44">
        <v>541</v>
      </c>
      <c r="C18" s="20" t="s">
        <v>32</v>
      </c>
      <c r="D18" s="46">
        <v>759411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759411</v>
      </c>
      <c r="O18" s="47">
        <f t="shared" si="2"/>
        <v>217.65864144454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SUM(D20:D20)</f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180183</v>
      </c>
      <c r="N19" s="31">
        <f t="shared" si="6"/>
        <v>180183</v>
      </c>
      <c r="O19" s="43">
        <f t="shared" si="2"/>
        <v>51.643164230438522</v>
      </c>
      <c r="P19" s="10"/>
    </row>
    <row r="20" spans="1:119">
      <c r="A20" s="13"/>
      <c r="B20" s="45">
        <v>559</v>
      </c>
      <c r="C20" s="21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180183</v>
      </c>
      <c r="N20" s="46">
        <f t="shared" si="6"/>
        <v>180183</v>
      </c>
      <c r="O20" s="47">
        <f t="shared" si="2"/>
        <v>51.643164230438522</v>
      </c>
      <c r="P20" s="9"/>
    </row>
    <row r="21" spans="1:119" ht="15.75">
      <c r="A21" s="28" t="s">
        <v>44</v>
      </c>
      <c r="B21" s="29"/>
      <c r="C21" s="30"/>
      <c r="D21" s="31">
        <f t="shared" ref="D21:M21" si="8">SUM(D22:D22)</f>
        <v>36140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36140</v>
      </c>
      <c r="O21" s="43">
        <f t="shared" si="2"/>
        <v>10.358268844941245</v>
      </c>
      <c r="P21" s="10"/>
    </row>
    <row r="22" spans="1:119">
      <c r="A22" s="12"/>
      <c r="B22" s="44">
        <v>561</v>
      </c>
      <c r="C22" s="20" t="s">
        <v>45</v>
      </c>
      <c r="D22" s="46">
        <v>36140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36140</v>
      </c>
      <c r="O22" s="47">
        <f t="shared" si="2"/>
        <v>10.358268844941245</v>
      </c>
      <c r="P22" s="9"/>
    </row>
    <row r="23" spans="1:119" ht="15.75">
      <c r="A23" s="28" t="s">
        <v>36</v>
      </c>
      <c r="B23" s="29"/>
      <c r="C23" s="30"/>
      <c r="D23" s="31">
        <f t="shared" ref="D23:M23" si="9">SUM(D24:D24)</f>
        <v>233519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>SUM(D23:M23)</f>
        <v>233519</v>
      </c>
      <c r="O23" s="43">
        <f t="shared" si="2"/>
        <v>66.930065921467474</v>
      </c>
      <c r="P23" s="9"/>
    </row>
    <row r="24" spans="1:119" ht="15.75" thickBot="1">
      <c r="A24" s="12"/>
      <c r="B24" s="44">
        <v>572</v>
      </c>
      <c r="C24" s="20" t="s">
        <v>37</v>
      </c>
      <c r="D24" s="46">
        <v>233519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233519</v>
      </c>
      <c r="O24" s="47">
        <f t="shared" si="2"/>
        <v>66.930065921467474</v>
      </c>
      <c r="P24" s="9"/>
    </row>
    <row r="25" spans="1:119" ht="16.5" thickBot="1">
      <c r="A25" s="14" t="s">
        <v>10</v>
      </c>
      <c r="B25" s="23"/>
      <c r="C25" s="22"/>
      <c r="D25" s="15">
        <f>SUM(D5,D11,D14,D17,D19,D21,D23)</f>
        <v>2588170</v>
      </c>
      <c r="E25" s="15">
        <f t="shared" ref="E25:M25" si="10">SUM(E5,E11,E14,E17,E19,E21,E23)</f>
        <v>0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6960832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180183</v>
      </c>
      <c r="N25" s="15">
        <f>SUM(D25:M25)</f>
        <v>9729185</v>
      </c>
      <c r="O25" s="37">
        <f t="shared" si="2"/>
        <v>2788.5310977357408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54</v>
      </c>
      <c r="M27" s="93"/>
      <c r="N27" s="93"/>
      <c r="O27" s="41">
        <v>3489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1200941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1200941</v>
      </c>
      <c r="O5" s="32">
        <f t="shared" ref="O5:O25" si="2">(N5/O$27)</f>
        <v>345.89314516129031</v>
      </c>
      <c r="P5" s="6"/>
    </row>
    <row r="6" spans="1:133">
      <c r="A6" s="12"/>
      <c r="B6" s="44">
        <v>511</v>
      </c>
      <c r="C6" s="20" t="s">
        <v>19</v>
      </c>
      <c r="D6" s="46">
        <v>59869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59869</v>
      </c>
      <c r="O6" s="47">
        <f t="shared" si="2"/>
        <v>17.243375576036865</v>
      </c>
      <c r="P6" s="9"/>
    </row>
    <row r="7" spans="1:133">
      <c r="A7" s="12"/>
      <c r="B7" s="44">
        <v>513</v>
      </c>
      <c r="C7" s="20" t="s">
        <v>20</v>
      </c>
      <c r="D7" s="46">
        <v>369348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369348</v>
      </c>
      <c r="O7" s="47">
        <f t="shared" si="2"/>
        <v>106.37903225806451</v>
      </c>
      <c r="P7" s="9"/>
    </row>
    <row r="8" spans="1:133">
      <c r="A8" s="12"/>
      <c r="B8" s="44">
        <v>514</v>
      </c>
      <c r="C8" s="20" t="s">
        <v>21</v>
      </c>
      <c r="D8" s="46">
        <v>3218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3218</v>
      </c>
      <c r="O8" s="47">
        <f t="shared" si="2"/>
        <v>0.9268433179723502</v>
      </c>
      <c r="P8" s="9"/>
    </row>
    <row r="9" spans="1:133">
      <c r="A9" s="12"/>
      <c r="B9" s="44">
        <v>517</v>
      </c>
      <c r="C9" s="20" t="s">
        <v>51</v>
      </c>
      <c r="D9" s="46">
        <v>19850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19850</v>
      </c>
      <c r="O9" s="47">
        <f t="shared" si="2"/>
        <v>5.7171658986175116</v>
      </c>
      <c r="P9" s="9"/>
    </row>
    <row r="10" spans="1:133">
      <c r="A10" s="12"/>
      <c r="B10" s="44">
        <v>519</v>
      </c>
      <c r="C10" s="20" t="s">
        <v>23</v>
      </c>
      <c r="D10" s="46">
        <v>748656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748656</v>
      </c>
      <c r="O10" s="47">
        <f t="shared" si="2"/>
        <v>215.62672811059909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763494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763494</v>
      </c>
      <c r="O11" s="43">
        <f t="shared" si="2"/>
        <v>219.90034562211983</v>
      </c>
      <c r="P11" s="10"/>
    </row>
    <row r="12" spans="1:133">
      <c r="A12" s="12"/>
      <c r="B12" s="44">
        <v>521</v>
      </c>
      <c r="C12" s="20" t="s">
        <v>25</v>
      </c>
      <c r="D12" s="46">
        <v>663810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663810</v>
      </c>
      <c r="O12" s="47">
        <f t="shared" si="2"/>
        <v>191.18951612903226</v>
      </c>
      <c r="P12" s="9"/>
    </row>
    <row r="13" spans="1:133">
      <c r="A13" s="12"/>
      <c r="B13" s="44">
        <v>522</v>
      </c>
      <c r="C13" s="20" t="s">
        <v>26</v>
      </c>
      <c r="D13" s="46">
        <v>99684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99684</v>
      </c>
      <c r="O13" s="47">
        <f t="shared" si="2"/>
        <v>28.710829493087559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6563907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6563907</v>
      </c>
      <c r="O14" s="43">
        <f t="shared" si="2"/>
        <v>1890.5262096774193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776036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776036</v>
      </c>
      <c r="O15" s="47">
        <f t="shared" si="2"/>
        <v>223.5126728110599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5787871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5787871</v>
      </c>
      <c r="O16" s="47">
        <f t="shared" si="2"/>
        <v>1667.0135368663593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1011884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1011884</v>
      </c>
      <c r="O17" s="43">
        <f t="shared" si="2"/>
        <v>291.44124423963132</v>
      </c>
      <c r="P17" s="10"/>
    </row>
    <row r="18" spans="1:119">
      <c r="A18" s="12"/>
      <c r="B18" s="44">
        <v>541</v>
      </c>
      <c r="C18" s="20" t="s">
        <v>32</v>
      </c>
      <c r="D18" s="46">
        <v>1011884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1011884</v>
      </c>
      <c r="O18" s="47">
        <f t="shared" si="2"/>
        <v>291.44124423963132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SUM(D20:D20)</f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219978</v>
      </c>
      <c r="N19" s="31">
        <f t="shared" si="6"/>
        <v>219978</v>
      </c>
      <c r="O19" s="43">
        <f t="shared" si="2"/>
        <v>63.357718894009217</v>
      </c>
      <c r="P19" s="10"/>
    </row>
    <row r="20" spans="1:119">
      <c r="A20" s="13"/>
      <c r="B20" s="45">
        <v>559</v>
      </c>
      <c r="C20" s="21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219978</v>
      </c>
      <c r="N20" s="46">
        <f t="shared" si="6"/>
        <v>219978</v>
      </c>
      <c r="O20" s="47">
        <f t="shared" si="2"/>
        <v>63.357718894009217</v>
      </c>
      <c r="P20" s="9"/>
    </row>
    <row r="21" spans="1:119" ht="15.75">
      <c r="A21" s="28" t="s">
        <v>44</v>
      </c>
      <c r="B21" s="29"/>
      <c r="C21" s="30"/>
      <c r="D21" s="31">
        <f t="shared" ref="D21:M21" si="8">SUM(D22:D22)</f>
        <v>43204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43204</v>
      </c>
      <c r="O21" s="43">
        <f t="shared" si="2"/>
        <v>12.443548387096774</v>
      </c>
      <c r="P21" s="10"/>
    </row>
    <row r="22" spans="1:119">
      <c r="A22" s="12"/>
      <c r="B22" s="44">
        <v>561</v>
      </c>
      <c r="C22" s="20" t="s">
        <v>45</v>
      </c>
      <c r="D22" s="46">
        <v>43204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43204</v>
      </c>
      <c r="O22" s="47">
        <f t="shared" si="2"/>
        <v>12.443548387096774</v>
      </c>
      <c r="P22" s="9"/>
    </row>
    <row r="23" spans="1:119" ht="15.75">
      <c r="A23" s="28" t="s">
        <v>36</v>
      </c>
      <c r="B23" s="29"/>
      <c r="C23" s="30"/>
      <c r="D23" s="31">
        <f t="shared" ref="D23:M23" si="9">SUM(D24:D24)</f>
        <v>216233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>SUM(D23:M23)</f>
        <v>216233</v>
      </c>
      <c r="O23" s="43">
        <f t="shared" si="2"/>
        <v>62.279089861751153</v>
      </c>
      <c r="P23" s="9"/>
    </row>
    <row r="24" spans="1:119" ht="15.75" thickBot="1">
      <c r="A24" s="12"/>
      <c r="B24" s="44">
        <v>572</v>
      </c>
      <c r="C24" s="20" t="s">
        <v>37</v>
      </c>
      <c r="D24" s="46">
        <v>216233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216233</v>
      </c>
      <c r="O24" s="47">
        <f t="shared" si="2"/>
        <v>62.279089861751153</v>
      </c>
      <c r="P24" s="9"/>
    </row>
    <row r="25" spans="1:119" ht="16.5" thickBot="1">
      <c r="A25" s="14" t="s">
        <v>10</v>
      </c>
      <c r="B25" s="23"/>
      <c r="C25" s="22"/>
      <c r="D25" s="15">
        <f>SUM(D5,D11,D14,D17,D19,D21,D23)</f>
        <v>3235756</v>
      </c>
      <c r="E25" s="15">
        <f t="shared" ref="E25:M25" si="10">SUM(E5,E11,E14,E17,E19,E21,E23)</f>
        <v>0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6563907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219978</v>
      </c>
      <c r="N25" s="15">
        <f>SUM(D25:M25)</f>
        <v>10019641</v>
      </c>
      <c r="O25" s="37">
        <f t="shared" si="2"/>
        <v>2885.841301843318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52</v>
      </c>
      <c r="M27" s="93"/>
      <c r="N27" s="93"/>
      <c r="O27" s="41">
        <v>3472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866509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5" si="1">SUM(D5:M5)</f>
        <v>866509</v>
      </c>
      <c r="O5" s="32">
        <f t="shared" ref="O5:O24" si="2">(N5/O$26)</f>
        <v>250.29145002888504</v>
      </c>
      <c r="P5" s="6"/>
    </row>
    <row r="6" spans="1:133">
      <c r="A6" s="12"/>
      <c r="B6" s="44">
        <v>511</v>
      </c>
      <c r="C6" s="20" t="s">
        <v>19</v>
      </c>
      <c r="D6" s="46">
        <v>63589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63589</v>
      </c>
      <c r="O6" s="47">
        <f t="shared" si="2"/>
        <v>18.367706528018488</v>
      </c>
      <c r="P6" s="9"/>
    </row>
    <row r="7" spans="1:133">
      <c r="A7" s="12"/>
      <c r="B7" s="44">
        <v>513</v>
      </c>
      <c r="C7" s="20" t="s">
        <v>20</v>
      </c>
      <c r="D7" s="46">
        <v>550460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550460</v>
      </c>
      <c r="O7" s="47">
        <f t="shared" si="2"/>
        <v>159.00057770075102</v>
      </c>
      <c r="P7" s="9"/>
    </row>
    <row r="8" spans="1:133">
      <c r="A8" s="12"/>
      <c r="B8" s="44">
        <v>514</v>
      </c>
      <c r="C8" s="20" t="s">
        <v>21</v>
      </c>
      <c r="D8" s="46">
        <v>3933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3933</v>
      </c>
      <c r="O8" s="47">
        <f t="shared" si="2"/>
        <v>1.1360485268630849</v>
      </c>
      <c r="P8" s="9"/>
    </row>
    <row r="9" spans="1:133">
      <c r="A9" s="12"/>
      <c r="B9" s="44">
        <v>519</v>
      </c>
      <c r="C9" s="20" t="s">
        <v>23</v>
      </c>
      <c r="D9" s="46">
        <v>248527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248527</v>
      </c>
      <c r="O9" s="47">
        <f t="shared" si="2"/>
        <v>71.787117273252449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864652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864652</v>
      </c>
      <c r="O10" s="43">
        <f t="shared" si="2"/>
        <v>249.75505488157134</v>
      </c>
      <c r="P10" s="10"/>
    </row>
    <row r="11" spans="1:133">
      <c r="A11" s="12"/>
      <c r="B11" s="44">
        <v>521</v>
      </c>
      <c r="C11" s="20" t="s">
        <v>25</v>
      </c>
      <c r="D11" s="46">
        <v>699466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699466</v>
      </c>
      <c r="O11" s="47">
        <f t="shared" si="2"/>
        <v>202.04101675332177</v>
      </c>
      <c r="P11" s="9"/>
    </row>
    <row r="12" spans="1:133">
      <c r="A12" s="12"/>
      <c r="B12" s="44">
        <v>522</v>
      </c>
      <c r="C12" s="20" t="s">
        <v>26</v>
      </c>
      <c r="D12" s="46">
        <v>165186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165186</v>
      </c>
      <c r="O12" s="47">
        <f t="shared" si="2"/>
        <v>47.71403812824957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SUM(D14:D15)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6398562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6398562</v>
      </c>
      <c r="O13" s="43">
        <f t="shared" si="2"/>
        <v>1848.2270363951473</v>
      </c>
      <c r="P13" s="10"/>
    </row>
    <row r="14" spans="1:133">
      <c r="A14" s="12"/>
      <c r="B14" s="44">
        <v>534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757153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757153</v>
      </c>
      <c r="O14" s="47">
        <f t="shared" si="2"/>
        <v>218.70392836510686</v>
      </c>
      <c r="P14" s="9"/>
    </row>
    <row r="15" spans="1:133">
      <c r="A15" s="12"/>
      <c r="B15" s="44">
        <v>536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5641409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5641409</v>
      </c>
      <c r="O15" s="47">
        <f t="shared" si="2"/>
        <v>1629.5231080300405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SUM(D17:D17)</f>
        <v>883954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ref="N16:N21" si="6">SUM(D16:M16)</f>
        <v>883954</v>
      </c>
      <c r="O16" s="43">
        <f t="shared" si="2"/>
        <v>255.33044482957828</v>
      </c>
      <c r="P16" s="10"/>
    </row>
    <row r="17" spans="1:119">
      <c r="A17" s="12"/>
      <c r="B17" s="44">
        <v>541</v>
      </c>
      <c r="C17" s="20" t="s">
        <v>32</v>
      </c>
      <c r="D17" s="46">
        <v>883954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883954</v>
      </c>
      <c r="O17" s="47">
        <f t="shared" si="2"/>
        <v>255.33044482957828</v>
      </c>
      <c r="P17" s="9"/>
    </row>
    <row r="18" spans="1:119" ht="15.75">
      <c r="A18" s="28" t="s">
        <v>34</v>
      </c>
      <c r="B18" s="29"/>
      <c r="C18" s="30"/>
      <c r="D18" s="31">
        <f t="shared" ref="D18:M18" si="7">SUM(D19:D19)</f>
        <v>0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269436</v>
      </c>
      <c r="N18" s="31">
        <f t="shared" si="6"/>
        <v>269436</v>
      </c>
      <c r="O18" s="43">
        <f t="shared" si="2"/>
        <v>77.826689774696703</v>
      </c>
      <c r="P18" s="10"/>
    </row>
    <row r="19" spans="1:119">
      <c r="A19" s="13"/>
      <c r="B19" s="45">
        <v>559</v>
      </c>
      <c r="C19" s="21" t="s">
        <v>35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269436</v>
      </c>
      <c r="N19" s="46">
        <f t="shared" si="6"/>
        <v>269436</v>
      </c>
      <c r="O19" s="47">
        <f t="shared" si="2"/>
        <v>77.826689774696703</v>
      </c>
      <c r="P19" s="9"/>
    </row>
    <row r="20" spans="1:119" ht="15.75">
      <c r="A20" s="28" t="s">
        <v>44</v>
      </c>
      <c r="B20" s="29"/>
      <c r="C20" s="30"/>
      <c r="D20" s="31">
        <f t="shared" ref="D20:M20" si="8">SUM(D21:D21)</f>
        <v>41807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6"/>
        <v>41807</v>
      </c>
      <c r="O20" s="43">
        <f t="shared" si="2"/>
        <v>12.075967648757944</v>
      </c>
      <c r="P20" s="10"/>
    </row>
    <row r="21" spans="1:119">
      <c r="A21" s="12"/>
      <c r="B21" s="44">
        <v>561</v>
      </c>
      <c r="C21" s="20" t="s">
        <v>45</v>
      </c>
      <c r="D21" s="46">
        <v>41807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41807</v>
      </c>
      <c r="O21" s="47">
        <f t="shared" si="2"/>
        <v>12.075967648757944</v>
      </c>
      <c r="P21" s="9"/>
    </row>
    <row r="22" spans="1:119" ht="15.75">
      <c r="A22" s="28" t="s">
        <v>36</v>
      </c>
      <c r="B22" s="29"/>
      <c r="C22" s="30"/>
      <c r="D22" s="31">
        <f t="shared" ref="D22:M22" si="9">SUM(D23:D23)</f>
        <v>1074349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>SUM(D22:M22)</f>
        <v>1074349</v>
      </c>
      <c r="O22" s="43">
        <f t="shared" si="2"/>
        <v>310.32611207394569</v>
      </c>
      <c r="P22" s="9"/>
    </row>
    <row r="23" spans="1:119" ht="15.75" thickBot="1">
      <c r="A23" s="12"/>
      <c r="B23" s="44">
        <v>572</v>
      </c>
      <c r="C23" s="20" t="s">
        <v>37</v>
      </c>
      <c r="D23" s="46">
        <v>1074349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1074349</v>
      </c>
      <c r="O23" s="47">
        <f t="shared" si="2"/>
        <v>310.32611207394569</v>
      </c>
      <c r="P23" s="9"/>
    </row>
    <row r="24" spans="1:119" ht="16.5" thickBot="1">
      <c r="A24" s="14" t="s">
        <v>10</v>
      </c>
      <c r="B24" s="23"/>
      <c r="C24" s="22"/>
      <c r="D24" s="15">
        <f>SUM(D5,D10,D13,D16,D18,D20,D22)</f>
        <v>3731271</v>
      </c>
      <c r="E24" s="15">
        <f t="shared" ref="E24:M24" si="10">SUM(E5,E10,E13,E16,E18,E20,E22)</f>
        <v>0</v>
      </c>
      <c r="F24" s="15">
        <f t="shared" si="10"/>
        <v>0</v>
      </c>
      <c r="G24" s="15">
        <f t="shared" si="10"/>
        <v>0</v>
      </c>
      <c r="H24" s="15">
        <f t="shared" si="10"/>
        <v>0</v>
      </c>
      <c r="I24" s="15">
        <f t="shared" si="10"/>
        <v>6398562</v>
      </c>
      <c r="J24" s="15">
        <f t="shared" si="10"/>
        <v>0</v>
      </c>
      <c r="K24" s="15">
        <f t="shared" si="10"/>
        <v>0</v>
      </c>
      <c r="L24" s="15">
        <f t="shared" si="10"/>
        <v>0</v>
      </c>
      <c r="M24" s="15">
        <f t="shared" si="10"/>
        <v>269436</v>
      </c>
      <c r="N24" s="15">
        <f>SUM(D24:M24)</f>
        <v>10399269</v>
      </c>
      <c r="O24" s="37">
        <f t="shared" si="2"/>
        <v>3003.8327556325821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49</v>
      </c>
      <c r="M26" s="93"/>
      <c r="N26" s="93"/>
      <c r="O26" s="41">
        <v>3462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1898427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5" si="1">SUM(D5:M5)</f>
        <v>1898427</v>
      </c>
      <c r="O5" s="32">
        <f t="shared" ref="O5:O26" si="2">(N5/O$28)</f>
        <v>551.06734397677792</v>
      </c>
      <c r="P5" s="6"/>
    </row>
    <row r="6" spans="1:133">
      <c r="A6" s="12"/>
      <c r="B6" s="44">
        <v>511</v>
      </c>
      <c r="C6" s="20" t="s">
        <v>19</v>
      </c>
      <c r="D6" s="46">
        <v>59090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59090</v>
      </c>
      <c r="O6" s="47">
        <f t="shared" si="2"/>
        <v>17.152394775036285</v>
      </c>
      <c r="P6" s="9"/>
    </row>
    <row r="7" spans="1:133">
      <c r="A7" s="12"/>
      <c r="B7" s="44">
        <v>513</v>
      </c>
      <c r="C7" s="20" t="s">
        <v>20</v>
      </c>
      <c r="D7" s="46">
        <v>1065572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1065572</v>
      </c>
      <c r="O7" s="47">
        <f t="shared" si="2"/>
        <v>309.30972423802615</v>
      </c>
      <c r="P7" s="9"/>
    </row>
    <row r="8" spans="1:133">
      <c r="A8" s="12"/>
      <c r="B8" s="44">
        <v>514</v>
      </c>
      <c r="C8" s="20" t="s">
        <v>21</v>
      </c>
      <c r="D8" s="46">
        <v>4023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4023</v>
      </c>
      <c r="O8" s="47">
        <f t="shared" si="2"/>
        <v>1.1677793904209</v>
      </c>
      <c r="P8" s="9"/>
    </row>
    <row r="9" spans="1:133">
      <c r="A9" s="12"/>
      <c r="B9" s="44">
        <v>519</v>
      </c>
      <c r="C9" s="20" t="s">
        <v>23</v>
      </c>
      <c r="D9" s="46">
        <v>769742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769742</v>
      </c>
      <c r="O9" s="47">
        <f t="shared" si="2"/>
        <v>223.43744557329464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1081159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1081159</v>
      </c>
      <c r="O10" s="43">
        <f t="shared" si="2"/>
        <v>313.83425253991294</v>
      </c>
      <c r="P10" s="10"/>
    </row>
    <row r="11" spans="1:133">
      <c r="A11" s="12"/>
      <c r="B11" s="44">
        <v>521</v>
      </c>
      <c r="C11" s="20" t="s">
        <v>25</v>
      </c>
      <c r="D11" s="46">
        <v>1001138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1001138</v>
      </c>
      <c r="O11" s="47">
        <f t="shared" si="2"/>
        <v>290.60609579100145</v>
      </c>
      <c r="P11" s="9"/>
    </row>
    <row r="12" spans="1:133">
      <c r="A12" s="12"/>
      <c r="B12" s="44">
        <v>522</v>
      </c>
      <c r="C12" s="20" t="s">
        <v>26</v>
      </c>
      <c r="D12" s="46">
        <v>80021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80021</v>
      </c>
      <c r="O12" s="47">
        <f t="shared" si="2"/>
        <v>23.228156748911466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SUM(D14:D15)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6332483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6332483</v>
      </c>
      <c r="O13" s="43">
        <f t="shared" si="2"/>
        <v>1838.1663280116111</v>
      </c>
      <c r="P13" s="10"/>
    </row>
    <row r="14" spans="1:133">
      <c r="A14" s="12"/>
      <c r="B14" s="44">
        <v>534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701920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701920</v>
      </c>
      <c r="O14" s="47">
        <f t="shared" si="2"/>
        <v>203.75036284470247</v>
      </c>
      <c r="P14" s="9"/>
    </row>
    <row r="15" spans="1:133">
      <c r="A15" s="12"/>
      <c r="B15" s="44">
        <v>536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5630563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5630563</v>
      </c>
      <c r="O15" s="47">
        <f t="shared" si="2"/>
        <v>1634.4159651669086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SUM(D17:D17)</f>
        <v>680566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ref="N16:N21" si="6">SUM(D16:M16)</f>
        <v>680566</v>
      </c>
      <c r="O16" s="43">
        <f t="shared" si="2"/>
        <v>197.55181422351234</v>
      </c>
      <c r="P16" s="10"/>
    </row>
    <row r="17" spans="1:119">
      <c r="A17" s="12"/>
      <c r="B17" s="44">
        <v>541</v>
      </c>
      <c r="C17" s="20" t="s">
        <v>32</v>
      </c>
      <c r="D17" s="46">
        <v>680566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6"/>
        <v>680566</v>
      </c>
      <c r="O17" s="47">
        <f t="shared" si="2"/>
        <v>197.55181422351234</v>
      </c>
      <c r="P17" s="9"/>
    </row>
    <row r="18" spans="1:119" ht="15.75">
      <c r="A18" s="28" t="s">
        <v>34</v>
      </c>
      <c r="B18" s="29"/>
      <c r="C18" s="30"/>
      <c r="D18" s="31">
        <f t="shared" ref="D18:M18" si="7">SUM(D19:D19)</f>
        <v>0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783576</v>
      </c>
      <c r="N18" s="31">
        <f t="shared" si="6"/>
        <v>783576</v>
      </c>
      <c r="O18" s="43">
        <f t="shared" si="2"/>
        <v>227.45312046444121</v>
      </c>
      <c r="P18" s="10"/>
    </row>
    <row r="19" spans="1:119">
      <c r="A19" s="13"/>
      <c r="B19" s="45">
        <v>559</v>
      </c>
      <c r="C19" s="21" t="s">
        <v>35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783576</v>
      </c>
      <c r="N19" s="46">
        <f t="shared" si="6"/>
        <v>783576</v>
      </c>
      <c r="O19" s="47">
        <f t="shared" si="2"/>
        <v>227.45312046444121</v>
      </c>
      <c r="P19" s="9"/>
    </row>
    <row r="20" spans="1:119" ht="15.75">
      <c r="A20" s="28" t="s">
        <v>44</v>
      </c>
      <c r="B20" s="29"/>
      <c r="C20" s="30"/>
      <c r="D20" s="31">
        <f t="shared" ref="D20:M20" si="8">SUM(D21:D21)</f>
        <v>41018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6"/>
        <v>41018</v>
      </c>
      <c r="O20" s="43">
        <f t="shared" si="2"/>
        <v>11.906531204644413</v>
      </c>
      <c r="P20" s="10"/>
    </row>
    <row r="21" spans="1:119">
      <c r="A21" s="12"/>
      <c r="B21" s="44">
        <v>561</v>
      </c>
      <c r="C21" s="20" t="s">
        <v>45</v>
      </c>
      <c r="D21" s="46">
        <v>41018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41018</v>
      </c>
      <c r="O21" s="47">
        <f t="shared" si="2"/>
        <v>11.906531204644413</v>
      </c>
      <c r="P21" s="9"/>
    </row>
    <row r="22" spans="1:119" ht="15.75">
      <c r="A22" s="28" t="s">
        <v>36</v>
      </c>
      <c r="B22" s="29"/>
      <c r="C22" s="30"/>
      <c r="D22" s="31">
        <f t="shared" ref="D22:M22" si="9">SUM(D23:D23)</f>
        <v>2609540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>SUM(D22:M22)</f>
        <v>2609540</v>
      </c>
      <c r="O22" s="43">
        <f t="shared" si="2"/>
        <v>757.48621190130621</v>
      </c>
      <c r="P22" s="9"/>
    </row>
    <row r="23" spans="1:119">
      <c r="A23" s="12"/>
      <c r="B23" s="44">
        <v>572</v>
      </c>
      <c r="C23" s="20" t="s">
        <v>37</v>
      </c>
      <c r="D23" s="46">
        <v>2609540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2609540</v>
      </c>
      <c r="O23" s="47">
        <f t="shared" si="2"/>
        <v>757.48621190130621</v>
      </c>
      <c r="P23" s="9"/>
    </row>
    <row r="24" spans="1:119" ht="15.75">
      <c r="A24" s="28" t="s">
        <v>40</v>
      </c>
      <c r="B24" s="29"/>
      <c r="C24" s="30"/>
      <c r="D24" s="31">
        <f t="shared" ref="D24:M24" si="10">SUM(D25:D25)</f>
        <v>0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19450</v>
      </c>
      <c r="N24" s="31">
        <f>SUM(D24:M24)</f>
        <v>19450</v>
      </c>
      <c r="O24" s="43">
        <f t="shared" si="2"/>
        <v>5.6458635703918727</v>
      </c>
      <c r="P24" s="9"/>
    </row>
    <row r="25" spans="1:119" ht="15.75" thickBot="1">
      <c r="A25" s="12"/>
      <c r="B25" s="44">
        <v>581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19450</v>
      </c>
      <c r="N25" s="46">
        <f>SUM(D25:M25)</f>
        <v>19450</v>
      </c>
      <c r="O25" s="47">
        <f t="shared" si="2"/>
        <v>5.6458635703918727</v>
      </c>
      <c r="P25" s="9"/>
    </row>
    <row r="26" spans="1:119" ht="16.5" thickBot="1">
      <c r="A26" s="14" t="s">
        <v>10</v>
      </c>
      <c r="B26" s="23"/>
      <c r="C26" s="22"/>
      <c r="D26" s="15">
        <f t="shared" ref="D26:M26" si="11">SUM(D5,D10,D13,D16,D18,D20,D22,D24)</f>
        <v>6310710</v>
      </c>
      <c r="E26" s="15">
        <f t="shared" si="11"/>
        <v>0</v>
      </c>
      <c r="F26" s="15">
        <f t="shared" si="11"/>
        <v>0</v>
      </c>
      <c r="G26" s="15">
        <f t="shared" si="11"/>
        <v>0</v>
      </c>
      <c r="H26" s="15">
        <f t="shared" si="11"/>
        <v>0</v>
      </c>
      <c r="I26" s="15">
        <f t="shared" si="11"/>
        <v>6332483</v>
      </c>
      <c r="J26" s="15">
        <f t="shared" si="11"/>
        <v>0</v>
      </c>
      <c r="K26" s="15">
        <f t="shared" si="11"/>
        <v>0</v>
      </c>
      <c r="L26" s="15">
        <f t="shared" si="11"/>
        <v>0</v>
      </c>
      <c r="M26" s="15">
        <f t="shared" si="11"/>
        <v>803026</v>
      </c>
      <c r="N26" s="15">
        <f>SUM(D26:M26)</f>
        <v>13446219</v>
      </c>
      <c r="O26" s="37">
        <f t="shared" si="2"/>
        <v>3903.1114658925981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46</v>
      </c>
      <c r="M28" s="93"/>
      <c r="N28" s="93"/>
      <c r="O28" s="41">
        <v>3445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2759318</v>
      </c>
      <c r="E5" s="26">
        <f t="shared" ref="E5:M5" si="0">SUM(E6:E10)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2759318</v>
      </c>
      <c r="O5" s="32">
        <f t="shared" ref="O5:O28" si="2">(N5/O$30)</f>
        <v>734.25172964342732</v>
      </c>
      <c r="P5" s="6"/>
    </row>
    <row r="6" spans="1:133">
      <c r="A6" s="12"/>
      <c r="B6" s="44">
        <v>511</v>
      </c>
      <c r="C6" s="20" t="s">
        <v>19</v>
      </c>
      <c r="D6" s="46">
        <v>70137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70137</v>
      </c>
      <c r="O6" s="47">
        <f t="shared" si="2"/>
        <v>18.663384779137839</v>
      </c>
      <c r="P6" s="9"/>
    </row>
    <row r="7" spans="1:133">
      <c r="A7" s="12"/>
      <c r="B7" s="44">
        <v>513</v>
      </c>
      <c r="C7" s="20" t="s">
        <v>20</v>
      </c>
      <c r="D7" s="46">
        <v>2228968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2228968</v>
      </c>
      <c r="O7" s="47">
        <f t="shared" si="2"/>
        <v>593.12613092070251</v>
      </c>
      <c r="P7" s="9"/>
    </row>
    <row r="8" spans="1:133">
      <c r="A8" s="12"/>
      <c r="B8" s="44">
        <v>514</v>
      </c>
      <c r="C8" s="20" t="s">
        <v>21</v>
      </c>
      <c r="D8" s="46">
        <v>4308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4308</v>
      </c>
      <c r="O8" s="47">
        <f t="shared" si="2"/>
        <v>1.1463544438531132</v>
      </c>
      <c r="P8" s="9"/>
    </row>
    <row r="9" spans="1:133">
      <c r="A9" s="12"/>
      <c r="B9" s="44">
        <v>518</v>
      </c>
      <c r="C9" s="20" t="s">
        <v>22</v>
      </c>
      <c r="D9" s="46">
        <v>45401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45401</v>
      </c>
      <c r="O9" s="47">
        <f t="shared" si="2"/>
        <v>12.081160191591271</v>
      </c>
      <c r="P9" s="9"/>
    </row>
    <row r="10" spans="1:133">
      <c r="A10" s="12"/>
      <c r="B10" s="44">
        <v>519</v>
      </c>
      <c r="C10" s="20" t="s">
        <v>23</v>
      </c>
      <c r="D10" s="46">
        <v>410504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410504</v>
      </c>
      <c r="O10" s="47">
        <f t="shared" si="2"/>
        <v>109.23469930814262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1065502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1065502</v>
      </c>
      <c r="O11" s="43">
        <f t="shared" si="2"/>
        <v>283.52900478978182</v>
      </c>
      <c r="P11" s="10"/>
    </row>
    <row r="12" spans="1:133">
      <c r="A12" s="12"/>
      <c r="B12" s="44">
        <v>521</v>
      </c>
      <c r="C12" s="20" t="s">
        <v>25</v>
      </c>
      <c r="D12" s="46">
        <v>947127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947127</v>
      </c>
      <c r="O12" s="47">
        <f t="shared" si="2"/>
        <v>252.02953698775946</v>
      </c>
      <c r="P12" s="9"/>
    </row>
    <row r="13" spans="1:133">
      <c r="A13" s="12"/>
      <c r="B13" s="44">
        <v>522</v>
      </c>
      <c r="C13" s="20" t="s">
        <v>26</v>
      </c>
      <c r="D13" s="46">
        <v>118375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118375</v>
      </c>
      <c r="O13" s="47">
        <f t="shared" si="2"/>
        <v>31.499467802022352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1118204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5907746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7025950</v>
      </c>
      <c r="O14" s="43">
        <f t="shared" si="2"/>
        <v>1869.5981905268759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765026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765026</v>
      </c>
      <c r="O15" s="47">
        <f t="shared" si="2"/>
        <v>203.57264502394892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5142720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5142720</v>
      </c>
      <c r="O16" s="47">
        <f t="shared" si="2"/>
        <v>1368.4725918041511</v>
      </c>
      <c r="P16" s="9"/>
    </row>
    <row r="17" spans="1:119">
      <c r="A17" s="12"/>
      <c r="B17" s="44">
        <v>539</v>
      </c>
      <c r="C17" s="20" t="s">
        <v>30</v>
      </c>
      <c r="D17" s="46">
        <v>1118204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1118204</v>
      </c>
      <c r="O17" s="47">
        <f t="shared" si="2"/>
        <v>297.55295369877592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710601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710601</v>
      </c>
      <c r="O18" s="43">
        <f t="shared" si="2"/>
        <v>189.09020755721127</v>
      </c>
      <c r="P18" s="10"/>
    </row>
    <row r="19" spans="1:119">
      <c r="A19" s="12"/>
      <c r="B19" s="44">
        <v>541</v>
      </c>
      <c r="C19" s="20" t="s">
        <v>32</v>
      </c>
      <c r="D19" s="46">
        <v>484488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484488</v>
      </c>
      <c r="O19" s="47">
        <f t="shared" si="2"/>
        <v>128.92176689728578</v>
      </c>
      <c r="P19" s="9"/>
    </row>
    <row r="20" spans="1:119">
      <c r="A20" s="12"/>
      <c r="B20" s="44">
        <v>549</v>
      </c>
      <c r="C20" s="20" t="s">
        <v>33</v>
      </c>
      <c r="D20" s="46">
        <v>226113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226113</v>
      </c>
      <c r="O20" s="47">
        <f t="shared" si="2"/>
        <v>60.168440659925494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702204</v>
      </c>
      <c r="N21" s="31">
        <f t="shared" si="1"/>
        <v>702204</v>
      </c>
      <c r="O21" s="43">
        <f t="shared" si="2"/>
        <v>186.85577434805748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702204</v>
      </c>
      <c r="N22" s="46">
        <f t="shared" si="1"/>
        <v>702204</v>
      </c>
      <c r="O22" s="47">
        <f t="shared" si="2"/>
        <v>186.85577434805748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868086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868086</v>
      </c>
      <c r="O23" s="43">
        <f t="shared" si="2"/>
        <v>230.99680681213411</v>
      </c>
      <c r="P23" s="9"/>
    </row>
    <row r="24" spans="1:119">
      <c r="A24" s="12"/>
      <c r="B24" s="44">
        <v>572</v>
      </c>
      <c r="C24" s="20" t="s">
        <v>37</v>
      </c>
      <c r="D24" s="46">
        <v>549673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549673</v>
      </c>
      <c r="O24" s="47">
        <f t="shared" si="2"/>
        <v>146.26742948376796</v>
      </c>
      <c r="P24" s="9"/>
    </row>
    <row r="25" spans="1:119">
      <c r="A25" s="12"/>
      <c r="B25" s="44">
        <v>575</v>
      </c>
      <c r="C25" s="20" t="s">
        <v>38</v>
      </c>
      <c r="D25" s="46">
        <v>318413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318413</v>
      </c>
      <c r="O25" s="47">
        <f t="shared" si="2"/>
        <v>84.729377328366155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216755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216755</v>
      </c>
      <c r="O26" s="43">
        <f t="shared" si="2"/>
        <v>57.678286322511973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216755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216755</v>
      </c>
      <c r="O27" s="47">
        <f t="shared" si="2"/>
        <v>57.678286322511973</v>
      </c>
      <c r="P27" s="9"/>
    </row>
    <row r="28" spans="1:119" ht="16.5" thickBot="1">
      <c r="A28" s="14" t="s">
        <v>10</v>
      </c>
      <c r="B28" s="23"/>
      <c r="C28" s="22"/>
      <c r="D28" s="15">
        <f>SUM(D5,D11,D14,D18,D21,D23,D26)</f>
        <v>6521711</v>
      </c>
      <c r="E28" s="15">
        <f t="shared" ref="E28:M28" si="9">SUM(E5,E11,E14,E18,E21,E23,E26)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6124501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702204</v>
      </c>
      <c r="N28" s="15">
        <f t="shared" si="1"/>
        <v>13348416</v>
      </c>
      <c r="O28" s="37">
        <f t="shared" si="2"/>
        <v>3552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41</v>
      </c>
      <c r="M30" s="93"/>
      <c r="N30" s="93"/>
      <c r="O30" s="41">
        <v>3758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978277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978277</v>
      </c>
      <c r="O5" s="32">
        <f t="shared" ref="O5:O27" si="2">(N5/O$29)</f>
        <v>260.31852048962213</v>
      </c>
      <c r="P5" s="6"/>
    </row>
    <row r="6" spans="1:133">
      <c r="A6" s="12"/>
      <c r="B6" s="44">
        <v>511</v>
      </c>
      <c r="C6" s="20" t="s">
        <v>19</v>
      </c>
      <c r="D6" s="46">
        <v>220427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220427</v>
      </c>
      <c r="O6" s="47">
        <f t="shared" si="2"/>
        <v>58.655401809473126</v>
      </c>
      <c r="P6" s="9"/>
    </row>
    <row r="7" spans="1:133">
      <c r="A7" s="12"/>
      <c r="B7" s="44">
        <v>513</v>
      </c>
      <c r="C7" s="20" t="s">
        <v>20</v>
      </c>
      <c r="D7" s="46">
        <v>338918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338918</v>
      </c>
      <c r="O7" s="47">
        <f t="shared" si="2"/>
        <v>90.185737094199041</v>
      </c>
      <c r="P7" s="9"/>
    </row>
    <row r="8" spans="1:133">
      <c r="A8" s="12"/>
      <c r="B8" s="44">
        <v>514</v>
      </c>
      <c r="C8" s="20" t="s">
        <v>21</v>
      </c>
      <c r="D8" s="46">
        <v>6551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6551</v>
      </c>
      <c r="O8" s="47">
        <f t="shared" si="2"/>
        <v>1.7432144757849921</v>
      </c>
      <c r="P8" s="9"/>
    </row>
    <row r="9" spans="1:133">
      <c r="A9" s="12"/>
      <c r="B9" s="44">
        <v>518</v>
      </c>
      <c r="C9" s="20" t="s">
        <v>22</v>
      </c>
      <c r="D9" s="46">
        <v>50153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50153</v>
      </c>
      <c r="O9" s="47">
        <f t="shared" si="2"/>
        <v>13.345662586482172</v>
      </c>
      <c r="P9" s="9"/>
    </row>
    <row r="10" spans="1:133">
      <c r="A10" s="12"/>
      <c r="B10" s="44">
        <v>519</v>
      </c>
      <c r="C10" s="20" t="s">
        <v>23</v>
      </c>
      <c r="D10" s="46">
        <v>362228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362228</v>
      </c>
      <c r="O10" s="47">
        <f t="shared" si="2"/>
        <v>96.388504523682812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1751008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1751008</v>
      </c>
      <c r="O11" s="43">
        <f t="shared" si="2"/>
        <v>465.94145822245878</v>
      </c>
      <c r="P11" s="10"/>
    </row>
    <row r="12" spans="1:133">
      <c r="A12" s="12"/>
      <c r="B12" s="44">
        <v>521</v>
      </c>
      <c r="C12" s="20" t="s">
        <v>25</v>
      </c>
      <c r="D12" s="46">
        <v>1135992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1135992</v>
      </c>
      <c r="O12" s="47">
        <f t="shared" si="2"/>
        <v>302.28632251197445</v>
      </c>
      <c r="P12" s="9"/>
    </row>
    <row r="13" spans="1:133">
      <c r="A13" s="12"/>
      <c r="B13" s="44">
        <v>522</v>
      </c>
      <c r="C13" s="20" t="s">
        <v>26</v>
      </c>
      <c r="D13" s="46">
        <v>615016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615016</v>
      </c>
      <c r="O13" s="47">
        <f t="shared" si="2"/>
        <v>163.6551357104843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5250637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5250637</v>
      </c>
      <c r="O14" s="43">
        <f t="shared" si="2"/>
        <v>1397.1891963810538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829646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829646</v>
      </c>
      <c r="O15" s="47">
        <f t="shared" si="2"/>
        <v>220.76796168174562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4420991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4420991</v>
      </c>
      <c r="O16" s="47">
        <f t="shared" si="2"/>
        <v>1176.4212346993081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SUM(D18:D19)</f>
        <v>1023867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1023867</v>
      </c>
      <c r="O17" s="43">
        <f t="shared" si="2"/>
        <v>272.44997339010109</v>
      </c>
      <c r="P17" s="10"/>
    </row>
    <row r="18" spans="1:119">
      <c r="A18" s="12"/>
      <c r="B18" s="44">
        <v>541</v>
      </c>
      <c r="C18" s="20" t="s">
        <v>32</v>
      </c>
      <c r="D18" s="46">
        <v>704135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704135</v>
      </c>
      <c r="O18" s="47">
        <f t="shared" si="2"/>
        <v>187.36961149547631</v>
      </c>
      <c r="P18" s="9"/>
    </row>
    <row r="19" spans="1:119">
      <c r="A19" s="12"/>
      <c r="B19" s="44">
        <v>549</v>
      </c>
      <c r="C19" s="20" t="s">
        <v>33</v>
      </c>
      <c r="D19" s="46">
        <v>319732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319732</v>
      </c>
      <c r="O19" s="47">
        <f t="shared" si="2"/>
        <v>85.080361894624801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403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348940</v>
      </c>
      <c r="N20" s="31">
        <f t="shared" si="1"/>
        <v>349343</v>
      </c>
      <c r="O20" s="43">
        <f t="shared" si="2"/>
        <v>92.959819052687607</v>
      </c>
      <c r="P20" s="10"/>
    </row>
    <row r="21" spans="1:119">
      <c r="A21" s="13"/>
      <c r="B21" s="45">
        <v>559</v>
      </c>
      <c r="C21" s="21" t="s">
        <v>35</v>
      </c>
      <c r="D21" s="46">
        <v>403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348940</v>
      </c>
      <c r="N21" s="46">
        <f t="shared" si="1"/>
        <v>349343</v>
      </c>
      <c r="O21" s="47">
        <f t="shared" si="2"/>
        <v>92.959819052687607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1243027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1243027</v>
      </c>
      <c r="O22" s="43">
        <f t="shared" si="2"/>
        <v>330.76822778073443</v>
      </c>
      <c r="P22" s="9"/>
    </row>
    <row r="23" spans="1:119">
      <c r="A23" s="12"/>
      <c r="B23" s="44">
        <v>572</v>
      </c>
      <c r="C23" s="20" t="s">
        <v>37</v>
      </c>
      <c r="D23" s="46">
        <v>811434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811434</v>
      </c>
      <c r="O23" s="47">
        <f t="shared" si="2"/>
        <v>215.92176689728578</v>
      </c>
      <c r="P23" s="9"/>
    </row>
    <row r="24" spans="1:119">
      <c r="A24" s="12"/>
      <c r="B24" s="44">
        <v>575</v>
      </c>
      <c r="C24" s="20" t="s">
        <v>38</v>
      </c>
      <c r="D24" s="46">
        <v>431593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431593</v>
      </c>
      <c r="O24" s="47">
        <f t="shared" si="2"/>
        <v>114.84646088344864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SUM(D26:D26)</f>
        <v>230980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243544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474524</v>
      </c>
      <c r="O25" s="43">
        <f t="shared" si="2"/>
        <v>126.27035657264503</v>
      </c>
      <c r="P25" s="9"/>
    </row>
    <row r="26" spans="1:119" ht="15.75" thickBot="1">
      <c r="A26" s="12"/>
      <c r="B26" s="44">
        <v>581</v>
      </c>
      <c r="C26" s="20" t="s">
        <v>39</v>
      </c>
      <c r="D26" s="46">
        <v>230980</v>
      </c>
      <c r="E26" s="46">
        <v>0</v>
      </c>
      <c r="F26" s="46">
        <v>0</v>
      </c>
      <c r="G26" s="46">
        <v>0</v>
      </c>
      <c r="H26" s="46">
        <v>0</v>
      </c>
      <c r="I26" s="46">
        <v>243544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474524</v>
      </c>
      <c r="O26" s="47">
        <f t="shared" si="2"/>
        <v>126.27035657264503</v>
      </c>
      <c r="P26" s="9"/>
    </row>
    <row r="27" spans="1:119" ht="16.5" thickBot="1">
      <c r="A27" s="14" t="s">
        <v>10</v>
      </c>
      <c r="B27" s="23"/>
      <c r="C27" s="22"/>
      <c r="D27" s="15">
        <f>SUM(D5,D11,D14,D17,D20,D22,D25)</f>
        <v>5227562</v>
      </c>
      <c r="E27" s="15">
        <f t="shared" ref="E27:M27" si="9">SUM(E5,E11,E14,E17,E20,E22,E25)</f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5494181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348940</v>
      </c>
      <c r="N27" s="15">
        <f t="shared" si="1"/>
        <v>11070683</v>
      </c>
      <c r="O27" s="37">
        <f t="shared" si="2"/>
        <v>2945.897551889303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56</v>
      </c>
      <c r="M29" s="93"/>
      <c r="N29" s="93"/>
      <c r="O29" s="41">
        <v>3758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753824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753824</v>
      </c>
      <c r="O5" s="32">
        <f t="shared" ref="O5:O28" si="2">(N5/O$30)</f>
        <v>197.69840020980854</v>
      </c>
      <c r="P5" s="6"/>
    </row>
    <row r="6" spans="1:133">
      <c r="A6" s="12"/>
      <c r="B6" s="44">
        <v>511</v>
      </c>
      <c r="C6" s="20" t="s">
        <v>19</v>
      </c>
      <c r="D6" s="46">
        <v>153226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153226</v>
      </c>
      <c r="O6" s="47">
        <f t="shared" si="2"/>
        <v>40.18515604510884</v>
      </c>
      <c r="P6" s="9"/>
    </row>
    <row r="7" spans="1:133">
      <c r="A7" s="12"/>
      <c r="B7" s="44">
        <v>513</v>
      </c>
      <c r="C7" s="20" t="s">
        <v>20</v>
      </c>
      <c r="D7" s="46">
        <v>354835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354835</v>
      </c>
      <c r="O7" s="47">
        <f t="shared" si="2"/>
        <v>93.059270915289801</v>
      </c>
      <c r="P7" s="9"/>
    </row>
    <row r="8" spans="1:133">
      <c r="A8" s="12"/>
      <c r="B8" s="44">
        <v>514</v>
      </c>
      <c r="C8" s="20" t="s">
        <v>21</v>
      </c>
      <c r="D8" s="46">
        <v>4624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4624</v>
      </c>
      <c r="O8" s="47">
        <f t="shared" si="2"/>
        <v>1.2126934172567532</v>
      </c>
      <c r="P8" s="9"/>
    </row>
    <row r="9" spans="1:133">
      <c r="A9" s="12"/>
      <c r="B9" s="44">
        <v>518</v>
      </c>
      <c r="C9" s="20" t="s">
        <v>22</v>
      </c>
      <c r="D9" s="46">
        <v>57036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57036</v>
      </c>
      <c r="O9" s="47">
        <f t="shared" si="2"/>
        <v>14.958300550747444</v>
      </c>
      <c r="P9" s="9"/>
    </row>
    <row r="10" spans="1:133">
      <c r="A10" s="12"/>
      <c r="B10" s="44">
        <v>519</v>
      </c>
      <c r="C10" s="20" t="s">
        <v>23</v>
      </c>
      <c r="D10" s="46">
        <v>184103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184103</v>
      </c>
      <c r="O10" s="47">
        <f t="shared" si="2"/>
        <v>48.282979281405716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1156888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1156888</v>
      </c>
      <c r="O11" s="43">
        <f t="shared" si="2"/>
        <v>303.4062418043535</v>
      </c>
      <c r="P11" s="10"/>
    </row>
    <row r="12" spans="1:133">
      <c r="A12" s="12"/>
      <c r="B12" s="44">
        <v>521</v>
      </c>
      <c r="C12" s="20" t="s">
        <v>25</v>
      </c>
      <c r="D12" s="46">
        <v>1046733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1046733</v>
      </c>
      <c r="O12" s="47">
        <f t="shared" si="2"/>
        <v>274.51691581431942</v>
      </c>
      <c r="P12" s="9"/>
    </row>
    <row r="13" spans="1:133">
      <c r="A13" s="12"/>
      <c r="B13" s="44">
        <v>522</v>
      </c>
      <c r="C13" s="20" t="s">
        <v>26</v>
      </c>
      <c r="D13" s="46">
        <v>110155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110155</v>
      </c>
      <c r="O13" s="47">
        <f t="shared" si="2"/>
        <v>28.889325990034095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4033366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4033366</v>
      </c>
      <c r="O14" s="43">
        <f t="shared" si="2"/>
        <v>1057.793338578547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844728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844728</v>
      </c>
      <c r="O15" s="47">
        <f t="shared" si="2"/>
        <v>221.53894571203776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3188638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3188638</v>
      </c>
      <c r="O16" s="47">
        <f t="shared" si="2"/>
        <v>836.25439286650931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989173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989173</v>
      </c>
      <c r="O17" s="43">
        <f t="shared" si="2"/>
        <v>259.42119066351955</v>
      </c>
      <c r="P17" s="10"/>
    </row>
    <row r="18" spans="1:119">
      <c r="A18" s="12"/>
      <c r="B18" s="44">
        <v>541</v>
      </c>
      <c r="C18" s="20" t="s">
        <v>32</v>
      </c>
      <c r="D18" s="46">
        <v>989173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989173</v>
      </c>
      <c r="O18" s="47">
        <f t="shared" si="2"/>
        <v>259.42119066351955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40067</v>
      </c>
      <c r="E19" s="31">
        <f t="shared" si="6"/>
        <v>425869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465936</v>
      </c>
      <c r="O19" s="43">
        <f t="shared" si="2"/>
        <v>122.19669551534226</v>
      </c>
      <c r="P19" s="10"/>
    </row>
    <row r="20" spans="1:119">
      <c r="A20" s="13"/>
      <c r="B20" s="45">
        <v>559</v>
      </c>
      <c r="C20" s="21" t="s">
        <v>35</v>
      </c>
      <c r="D20" s="46">
        <v>40067</v>
      </c>
      <c r="E20" s="46">
        <v>425869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465936</v>
      </c>
      <c r="O20" s="47">
        <f t="shared" si="2"/>
        <v>122.19669551534226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SUM(D22:D23)</f>
        <v>1426590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1426590</v>
      </c>
      <c r="O21" s="43">
        <f t="shared" si="2"/>
        <v>374.13847364280093</v>
      </c>
      <c r="P21" s="9"/>
    </row>
    <row r="22" spans="1:119">
      <c r="A22" s="12"/>
      <c r="B22" s="44">
        <v>572</v>
      </c>
      <c r="C22" s="20" t="s">
        <v>37</v>
      </c>
      <c r="D22" s="46">
        <v>829271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829271</v>
      </c>
      <c r="O22" s="47">
        <f t="shared" si="2"/>
        <v>217.48518227117756</v>
      </c>
      <c r="P22" s="9"/>
    </row>
    <row r="23" spans="1:119">
      <c r="A23" s="12"/>
      <c r="B23" s="44">
        <v>575</v>
      </c>
      <c r="C23" s="20" t="s">
        <v>38</v>
      </c>
      <c r="D23" s="46">
        <v>597319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597319</v>
      </c>
      <c r="O23" s="47">
        <f t="shared" si="2"/>
        <v>156.6532913716234</v>
      </c>
      <c r="P23" s="9"/>
    </row>
    <row r="24" spans="1:119" ht="15.75">
      <c r="A24" s="28" t="s">
        <v>40</v>
      </c>
      <c r="B24" s="29"/>
      <c r="C24" s="30"/>
      <c r="D24" s="31">
        <f t="shared" ref="D24:M24" si="8">SUM(D25:D27)</f>
        <v>877251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3989647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4866898</v>
      </c>
      <c r="O24" s="43">
        <f t="shared" si="2"/>
        <v>1276.3960136375558</v>
      </c>
      <c r="P24" s="9"/>
    </row>
    <row r="25" spans="1:119">
      <c r="A25" s="12"/>
      <c r="B25" s="44">
        <v>581</v>
      </c>
      <c r="C25" s="20" t="s">
        <v>39</v>
      </c>
      <c r="D25" s="46">
        <v>219066</v>
      </c>
      <c r="E25" s="46">
        <v>0</v>
      </c>
      <c r="F25" s="46">
        <v>0</v>
      </c>
      <c r="G25" s="46">
        <v>0</v>
      </c>
      <c r="H25" s="46">
        <v>0</v>
      </c>
      <c r="I25" s="46">
        <v>3989647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4208713</v>
      </c>
      <c r="O25" s="47">
        <f t="shared" si="2"/>
        <v>1103.7799632835038</v>
      </c>
      <c r="P25" s="9"/>
    </row>
    <row r="26" spans="1:119">
      <c r="A26" s="12"/>
      <c r="B26" s="44">
        <v>590</v>
      </c>
      <c r="C26" s="20" t="s">
        <v>71</v>
      </c>
      <c r="D26" s="46">
        <v>352172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352172</v>
      </c>
      <c r="O26" s="47">
        <f t="shared" si="2"/>
        <v>92.360870705481247</v>
      </c>
      <c r="P26" s="9"/>
    </row>
    <row r="27" spans="1:119" ht="15.75" thickBot="1">
      <c r="A27" s="12"/>
      <c r="B27" s="44">
        <v>591</v>
      </c>
      <c r="C27" s="20" t="s">
        <v>72</v>
      </c>
      <c r="D27" s="46">
        <v>306013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306013</v>
      </c>
      <c r="O27" s="47">
        <f t="shared" si="2"/>
        <v>80.255179648570675</v>
      </c>
      <c r="P27" s="9"/>
    </row>
    <row r="28" spans="1:119" ht="16.5" thickBot="1">
      <c r="A28" s="14" t="s">
        <v>10</v>
      </c>
      <c r="B28" s="23"/>
      <c r="C28" s="22"/>
      <c r="D28" s="15">
        <f>SUM(D5,D11,D14,D17,D19,D21,D24)</f>
        <v>5243793</v>
      </c>
      <c r="E28" s="15">
        <f t="shared" ref="E28:M28" si="9">SUM(E5,E11,E14,E17,E19,E21,E24)</f>
        <v>425869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8023013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13692675</v>
      </c>
      <c r="O28" s="37">
        <f t="shared" si="2"/>
        <v>3591.0503540519276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73</v>
      </c>
      <c r="M30" s="93"/>
      <c r="N30" s="93"/>
      <c r="O30" s="41">
        <v>3813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790710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790710</v>
      </c>
      <c r="P5" s="32">
        <f t="shared" ref="P5:P26" si="1">(O5/P$28)</f>
        <v>210.29521276595744</v>
      </c>
      <c r="Q5" s="6"/>
    </row>
    <row r="6" spans="1:134">
      <c r="A6" s="12"/>
      <c r="B6" s="44">
        <v>511</v>
      </c>
      <c r="C6" s="20" t="s">
        <v>19</v>
      </c>
      <c r="D6" s="46">
        <v>74406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74406</v>
      </c>
      <c r="P6" s="47">
        <f t="shared" si="1"/>
        <v>19.788829787234043</v>
      </c>
      <c r="Q6" s="9"/>
    </row>
    <row r="7" spans="1:134">
      <c r="A7" s="12"/>
      <c r="B7" s="44">
        <v>513</v>
      </c>
      <c r="C7" s="20" t="s">
        <v>20</v>
      </c>
      <c r="D7" s="46">
        <v>498913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498913</v>
      </c>
      <c r="P7" s="47">
        <f t="shared" si="1"/>
        <v>132.68962765957446</v>
      </c>
      <c r="Q7" s="9"/>
    </row>
    <row r="8" spans="1:134">
      <c r="A8" s="12"/>
      <c r="B8" s="44">
        <v>514</v>
      </c>
      <c r="C8" s="20" t="s">
        <v>21</v>
      </c>
      <c r="D8" s="46">
        <v>3600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3600</v>
      </c>
      <c r="P8" s="47">
        <f t="shared" si="1"/>
        <v>0.95744680851063835</v>
      </c>
      <c r="Q8" s="9"/>
    </row>
    <row r="9" spans="1:134">
      <c r="A9" s="12"/>
      <c r="B9" s="44">
        <v>517</v>
      </c>
      <c r="C9" s="20" t="s">
        <v>51</v>
      </c>
      <c r="D9" s="46">
        <v>132185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132185</v>
      </c>
      <c r="P9" s="47">
        <f t="shared" si="1"/>
        <v>35.155585106382979</v>
      </c>
      <c r="Q9" s="9"/>
    </row>
    <row r="10" spans="1:134">
      <c r="A10" s="12"/>
      <c r="B10" s="44">
        <v>519</v>
      </c>
      <c r="C10" s="20" t="s">
        <v>23</v>
      </c>
      <c r="D10" s="46">
        <v>81606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81606</v>
      </c>
      <c r="P10" s="47">
        <f t="shared" si="1"/>
        <v>21.703723404255321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SUM(D12:D13)</f>
        <v>1131476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1131476</v>
      </c>
      <c r="P11" s="43">
        <f t="shared" si="1"/>
        <v>300.92446808510635</v>
      </c>
      <c r="Q11" s="10"/>
    </row>
    <row r="12" spans="1:134">
      <c r="A12" s="12"/>
      <c r="B12" s="44">
        <v>521</v>
      </c>
      <c r="C12" s="20" t="s">
        <v>25</v>
      </c>
      <c r="D12" s="46">
        <v>1026380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1026380</v>
      </c>
      <c r="P12" s="47">
        <f t="shared" si="1"/>
        <v>272.97340425531917</v>
      </c>
      <c r="Q12" s="9"/>
    </row>
    <row r="13" spans="1:134">
      <c r="A13" s="12"/>
      <c r="B13" s="44">
        <v>522</v>
      </c>
      <c r="C13" s="20" t="s">
        <v>26</v>
      </c>
      <c r="D13" s="46">
        <v>105096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105096</v>
      </c>
      <c r="P13" s="47">
        <f t="shared" si="1"/>
        <v>27.951063829787234</v>
      </c>
      <c r="Q13" s="9"/>
    </row>
    <row r="14" spans="1:134" ht="15.75">
      <c r="A14" s="28" t="s">
        <v>27</v>
      </c>
      <c r="B14" s="29"/>
      <c r="C14" s="30"/>
      <c r="D14" s="31">
        <f t="shared" ref="D14:N14" si="5">SUM(D15:D17)</f>
        <v>77380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9424562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42">
        <f>SUM(D14:N14)</f>
        <v>9501942</v>
      </c>
      <c r="P14" s="43">
        <f t="shared" si="1"/>
        <v>2527.1122340425532</v>
      </c>
      <c r="Q14" s="10"/>
    </row>
    <row r="15" spans="1:134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1003936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6">SUM(D15:N15)</f>
        <v>1003936</v>
      </c>
      <c r="P15" s="47">
        <f t="shared" si="1"/>
        <v>267.00425531914891</v>
      </c>
      <c r="Q15" s="9"/>
    </row>
    <row r="16" spans="1:134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8420626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8420626</v>
      </c>
      <c r="P16" s="47">
        <f t="shared" si="1"/>
        <v>2239.5281914893617</v>
      </c>
      <c r="Q16" s="9"/>
    </row>
    <row r="17" spans="1:120">
      <c r="A17" s="12"/>
      <c r="B17" s="44">
        <v>539</v>
      </c>
      <c r="C17" s="20" t="s">
        <v>30</v>
      </c>
      <c r="D17" s="46">
        <v>77380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77380</v>
      </c>
      <c r="P17" s="47">
        <f t="shared" si="1"/>
        <v>20.579787234042552</v>
      </c>
      <c r="Q17" s="9"/>
    </row>
    <row r="18" spans="1:120" ht="15.75">
      <c r="A18" s="28" t="s">
        <v>31</v>
      </c>
      <c r="B18" s="29"/>
      <c r="C18" s="30"/>
      <c r="D18" s="31">
        <f t="shared" ref="D18:N18" si="7">SUM(D19:D19)</f>
        <v>926162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si="6"/>
        <v>926162</v>
      </c>
      <c r="P18" s="43">
        <f t="shared" si="1"/>
        <v>246.31968085106382</v>
      </c>
      <c r="Q18" s="10"/>
    </row>
    <row r="19" spans="1:120">
      <c r="A19" s="12"/>
      <c r="B19" s="44">
        <v>541</v>
      </c>
      <c r="C19" s="20" t="s">
        <v>32</v>
      </c>
      <c r="D19" s="46">
        <v>926162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926162</v>
      </c>
      <c r="P19" s="47">
        <f t="shared" si="1"/>
        <v>246.31968085106382</v>
      </c>
      <c r="Q19" s="9"/>
    </row>
    <row r="20" spans="1:120" ht="15.75">
      <c r="A20" s="28" t="s">
        <v>34</v>
      </c>
      <c r="B20" s="29"/>
      <c r="C20" s="30"/>
      <c r="D20" s="31">
        <f t="shared" ref="D20:N20" si="8">SUM(D21:D21)</f>
        <v>0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14195</v>
      </c>
      <c r="O20" s="31">
        <f t="shared" si="6"/>
        <v>14195</v>
      </c>
      <c r="P20" s="43">
        <f t="shared" si="1"/>
        <v>3.7752659574468086</v>
      </c>
      <c r="Q20" s="10"/>
    </row>
    <row r="21" spans="1:120">
      <c r="A21" s="13"/>
      <c r="B21" s="45">
        <v>559</v>
      </c>
      <c r="C21" s="21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14195</v>
      </c>
      <c r="O21" s="46">
        <f t="shared" si="6"/>
        <v>14195</v>
      </c>
      <c r="P21" s="47">
        <f t="shared" si="1"/>
        <v>3.7752659574468086</v>
      </c>
      <c r="Q21" s="9"/>
    </row>
    <row r="22" spans="1:120" ht="15.75">
      <c r="A22" s="28" t="s">
        <v>44</v>
      </c>
      <c r="B22" s="29"/>
      <c r="C22" s="30"/>
      <c r="D22" s="31">
        <f t="shared" ref="D22:N22" si="9">SUM(D23:D23)</f>
        <v>25118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 t="shared" si="6"/>
        <v>25118</v>
      </c>
      <c r="P22" s="43">
        <f t="shared" si="1"/>
        <v>6.68031914893617</v>
      </c>
      <c r="Q22" s="10"/>
    </row>
    <row r="23" spans="1:120">
      <c r="A23" s="12"/>
      <c r="B23" s="44">
        <v>561</v>
      </c>
      <c r="C23" s="20" t="s">
        <v>45</v>
      </c>
      <c r="D23" s="46">
        <v>25118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25118</v>
      </c>
      <c r="P23" s="47">
        <f t="shared" si="1"/>
        <v>6.68031914893617</v>
      </c>
      <c r="Q23" s="9"/>
    </row>
    <row r="24" spans="1:120" ht="15.75">
      <c r="A24" s="28" t="s">
        <v>36</v>
      </c>
      <c r="B24" s="29"/>
      <c r="C24" s="30"/>
      <c r="D24" s="31">
        <f t="shared" ref="D24:N24" si="10">SUM(D25:D25)</f>
        <v>1139552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10"/>
        <v>0</v>
      </c>
      <c r="O24" s="31">
        <f>SUM(D24:N24)</f>
        <v>1139552</v>
      </c>
      <c r="P24" s="43">
        <f t="shared" si="1"/>
        <v>303.07234042553193</v>
      </c>
      <c r="Q24" s="9"/>
    </row>
    <row r="25" spans="1:120" ht="15.75" thickBot="1">
      <c r="A25" s="12"/>
      <c r="B25" s="44">
        <v>572</v>
      </c>
      <c r="C25" s="20" t="s">
        <v>37</v>
      </c>
      <c r="D25" s="46">
        <v>1139552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1139552</v>
      </c>
      <c r="P25" s="47">
        <f t="shared" si="1"/>
        <v>303.07234042553193</v>
      </c>
      <c r="Q25" s="9"/>
    </row>
    <row r="26" spans="1:120" ht="16.5" thickBot="1">
      <c r="A26" s="14" t="s">
        <v>10</v>
      </c>
      <c r="B26" s="23"/>
      <c r="C26" s="22"/>
      <c r="D26" s="15">
        <f>SUM(D5,D11,D14,D18,D20,D22,D24)</f>
        <v>4090398</v>
      </c>
      <c r="E26" s="15">
        <f t="shared" ref="E26:N26" si="11">SUM(E5,E11,E14,E18,E20,E22,E24)</f>
        <v>0</v>
      </c>
      <c r="F26" s="15">
        <f t="shared" si="11"/>
        <v>0</v>
      </c>
      <c r="G26" s="15">
        <f t="shared" si="11"/>
        <v>0</v>
      </c>
      <c r="H26" s="15">
        <f t="shared" si="11"/>
        <v>0</v>
      </c>
      <c r="I26" s="15">
        <f t="shared" si="11"/>
        <v>9424562</v>
      </c>
      <c r="J26" s="15">
        <f t="shared" si="11"/>
        <v>0</v>
      </c>
      <c r="K26" s="15">
        <f t="shared" si="11"/>
        <v>0</v>
      </c>
      <c r="L26" s="15">
        <f t="shared" si="11"/>
        <v>0</v>
      </c>
      <c r="M26" s="15">
        <f t="shared" si="11"/>
        <v>0</v>
      </c>
      <c r="N26" s="15">
        <f t="shared" si="11"/>
        <v>14195</v>
      </c>
      <c r="O26" s="15">
        <f>SUM(D26:N26)</f>
        <v>13529155</v>
      </c>
      <c r="P26" s="37">
        <f t="shared" si="1"/>
        <v>3598.1795212765956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93" t="s">
        <v>90</v>
      </c>
      <c r="N28" s="93"/>
      <c r="O28" s="93"/>
      <c r="P28" s="41">
        <v>3760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569712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7" si="1">SUM(D5:N5)</f>
        <v>569712</v>
      </c>
      <c r="P5" s="32">
        <f t="shared" ref="P5:P26" si="2">(O5/P$28)</f>
        <v>160.61798703129406</v>
      </c>
      <c r="Q5" s="6"/>
    </row>
    <row r="6" spans="1:134">
      <c r="A6" s="12"/>
      <c r="B6" s="44">
        <v>511</v>
      </c>
      <c r="C6" s="20" t="s">
        <v>19</v>
      </c>
      <c r="D6" s="46">
        <v>69595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69595</v>
      </c>
      <c r="P6" s="47">
        <f t="shared" si="2"/>
        <v>19.620806315195939</v>
      </c>
      <c r="Q6" s="9"/>
    </row>
    <row r="7" spans="1:134">
      <c r="A7" s="12"/>
      <c r="B7" s="44">
        <v>513</v>
      </c>
      <c r="C7" s="20" t="s">
        <v>20</v>
      </c>
      <c r="D7" s="46">
        <v>419100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419100</v>
      </c>
      <c r="P7" s="47">
        <f t="shared" si="2"/>
        <v>118.15618832816465</v>
      </c>
      <c r="Q7" s="9"/>
    </row>
    <row r="8" spans="1:134">
      <c r="A8" s="12"/>
      <c r="B8" s="44">
        <v>514</v>
      </c>
      <c r="C8" s="20" t="s">
        <v>21</v>
      </c>
      <c r="D8" s="46">
        <v>3600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3600</v>
      </c>
      <c r="P8" s="47">
        <f t="shared" si="2"/>
        <v>1.0149422046800112</v>
      </c>
      <c r="Q8" s="9"/>
    </row>
    <row r="9" spans="1:134">
      <c r="A9" s="12"/>
      <c r="B9" s="44">
        <v>517</v>
      </c>
      <c r="C9" s="20" t="s">
        <v>51</v>
      </c>
      <c r="D9" s="46">
        <v>13502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13502</v>
      </c>
      <c r="P9" s="47">
        <f t="shared" si="2"/>
        <v>3.8065971243304202</v>
      </c>
      <c r="Q9" s="9"/>
    </row>
    <row r="10" spans="1:134">
      <c r="A10" s="12"/>
      <c r="B10" s="44">
        <v>519</v>
      </c>
      <c r="C10" s="20" t="s">
        <v>23</v>
      </c>
      <c r="D10" s="46">
        <v>63915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63915</v>
      </c>
      <c r="P10" s="47">
        <f t="shared" si="2"/>
        <v>18.019453058923034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SUM(D12:D13)</f>
        <v>920263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920263</v>
      </c>
      <c r="P11" s="43">
        <f t="shared" si="2"/>
        <v>259.44826614040034</v>
      </c>
      <c r="Q11" s="10"/>
    </row>
    <row r="12" spans="1:134">
      <c r="A12" s="12"/>
      <c r="B12" s="44">
        <v>521</v>
      </c>
      <c r="C12" s="20" t="s">
        <v>25</v>
      </c>
      <c r="D12" s="46">
        <v>843045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843045</v>
      </c>
      <c r="P12" s="47">
        <f t="shared" si="2"/>
        <v>237.67831970679447</v>
      </c>
      <c r="Q12" s="9"/>
    </row>
    <row r="13" spans="1:134">
      <c r="A13" s="12"/>
      <c r="B13" s="44">
        <v>522</v>
      </c>
      <c r="C13" s="20" t="s">
        <v>26</v>
      </c>
      <c r="D13" s="46">
        <v>77218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77218</v>
      </c>
      <c r="P13" s="47">
        <f t="shared" si="2"/>
        <v>21.769946433605863</v>
      </c>
      <c r="Q13" s="9"/>
    </row>
    <row r="14" spans="1:134" ht="15.75">
      <c r="A14" s="28" t="s">
        <v>27</v>
      </c>
      <c r="B14" s="29"/>
      <c r="C14" s="30"/>
      <c r="D14" s="31">
        <f t="shared" ref="D14:N14" si="4">SUM(D15:D17)</f>
        <v>212531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8919329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9131860</v>
      </c>
      <c r="P14" s="43">
        <f t="shared" si="2"/>
        <v>2574.5305892303354</v>
      </c>
      <c r="Q14" s="10"/>
    </row>
    <row r="15" spans="1:134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890882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890882</v>
      </c>
      <c r="P15" s="47">
        <f t="shared" si="2"/>
        <v>251.16492810826051</v>
      </c>
      <c r="Q15" s="9"/>
    </row>
    <row r="16" spans="1:134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8028447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8028447</v>
      </c>
      <c r="P16" s="47">
        <f t="shared" si="2"/>
        <v>2263.4471384268395</v>
      </c>
      <c r="Q16" s="9"/>
    </row>
    <row r="17" spans="1:120">
      <c r="A17" s="12"/>
      <c r="B17" s="44">
        <v>539</v>
      </c>
      <c r="C17" s="20" t="s">
        <v>30</v>
      </c>
      <c r="D17" s="46">
        <v>212531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212531</v>
      </c>
      <c r="P17" s="47">
        <f t="shared" si="2"/>
        <v>59.91852269523541</v>
      </c>
      <c r="Q17" s="9"/>
    </row>
    <row r="18" spans="1:120" ht="15.75">
      <c r="A18" s="28" t="s">
        <v>31</v>
      </c>
      <c r="B18" s="29"/>
      <c r="C18" s="30"/>
      <c r="D18" s="31">
        <f t="shared" ref="D18:N18" si="5">SUM(D19:D19)</f>
        <v>1677105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31">
        <f t="shared" ref="O18:O23" si="6">SUM(D18:N18)</f>
        <v>1677105</v>
      </c>
      <c r="P18" s="43">
        <f t="shared" si="2"/>
        <v>472.82351282774175</v>
      </c>
      <c r="Q18" s="10"/>
    </row>
    <row r="19" spans="1:120">
      <c r="A19" s="12"/>
      <c r="B19" s="44">
        <v>541</v>
      </c>
      <c r="C19" s="20" t="s">
        <v>32</v>
      </c>
      <c r="D19" s="46">
        <v>1677105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1677105</v>
      </c>
      <c r="P19" s="47">
        <f t="shared" si="2"/>
        <v>472.82351282774175</v>
      </c>
      <c r="Q19" s="9"/>
    </row>
    <row r="20" spans="1:120" ht="15.75">
      <c r="A20" s="28" t="s">
        <v>34</v>
      </c>
      <c r="B20" s="29"/>
      <c r="C20" s="30"/>
      <c r="D20" s="31">
        <f t="shared" ref="D20:N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22194</v>
      </c>
      <c r="O20" s="31">
        <f t="shared" si="6"/>
        <v>22194</v>
      </c>
      <c r="P20" s="43">
        <f t="shared" si="2"/>
        <v>6.2571186918522699</v>
      </c>
      <c r="Q20" s="10"/>
    </row>
    <row r="21" spans="1:120">
      <c r="A21" s="13"/>
      <c r="B21" s="45">
        <v>559</v>
      </c>
      <c r="C21" s="21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22194</v>
      </c>
      <c r="O21" s="46">
        <f t="shared" si="6"/>
        <v>22194</v>
      </c>
      <c r="P21" s="47">
        <f t="shared" si="2"/>
        <v>6.2571186918522699</v>
      </c>
      <c r="Q21" s="9"/>
    </row>
    <row r="22" spans="1:120" ht="15.75">
      <c r="A22" s="28" t="s">
        <v>44</v>
      </c>
      <c r="B22" s="29"/>
      <c r="C22" s="30"/>
      <c r="D22" s="31">
        <f t="shared" ref="D22:N22" si="8">SUM(D23:D23)</f>
        <v>19971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19971</v>
      </c>
      <c r="P22" s="43">
        <f t="shared" si="2"/>
        <v>5.6303918804623629</v>
      </c>
      <c r="Q22" s="10"/>
    </row>
    <row r="23" spans="1:120">
      <c r="A23" s="12"/>
      <c r="B23" s="44">
        <v>561</v>
      </c>
      <c r="C23" s="20" t="s">
        <v>45</v>
      </c>
      <c r="D23" s="46">
        <v>19971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19971</v>
      </c>
      <c r="P23" s="47">
        <f t="shared" si="2"/>
        <v>5.6303918804623629</v>
      </c>
      <c r="Q23" s="9"/>
    </row>
    <row r="24" spans="1:120" ht="15.75">
      <c r="A24" s="28" t="s">
        <v>36</v>
      </c>
      <c r="B24" s="29"/>
      <c r="C24" s="30"/>
      <c r="D24" s="31">
        <f t="shared" ref="D24:N24" si="9">SUM(D25:D25)</f>
        <v>914442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914442</v>
      </c>
      <c r="P24" s="43">
        <f t="shared" si="2"/>
        <v>257.80716098111083</v>
      </c>
      <c r="Q24" s="9"/>
    </row>
    <row r="25" spans="1:120" ht="15.75" thickBot="1">
      <c r="A25" s="12"/>
      <c r="B25" s="44">
        <v>572</v>
      </c>
      <c r="C25" s="20" t="s">
        <v>37</v>
      </c>
      <c r="D25" s="46">
        <v>914442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914442</v>
      </c>
      <c r="P25" s="47">
        <f t="shared" si="2"/>
        <v>257.80716098111083</v>
      </c>
      <c r="Q25" s="9"/>
    </row>
    <row r="26" spans="1:120" ht="16.5" thickBot="1">
      <c r="A26" s="14" t="s">
        <v>10</v>
      </c>
      <c r="B26" s="23"/>
      <c r="C26" s="22"/>
      <c r="D26" s="15">
        <f>SUM(D5,D11,D14,D18,D20,D22,D24)</f>
        <v>4314024</v>
      </c>
      <c r="E26" s="15">
        <f t="shared" ref="E26:N26" si="10">SUM(E5,E11,E14,E18,E20,E22,E24)</f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8919329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0</v>
      </c>
      <c r="N26" s="15">
        <f t="shared" si="10"/>
        <v>22194</v>
      </c>
      <c r="O26" s="15">
        <f>SUM(D26:N26)</f>
        <v>13255547</v>
      </c>
      <c r="P26" s="37">
        <f t="shared" si="2"/>
        <v>3737.1150267831972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93" t="s">
        <v>88</v>
      </c>
      <c r="N28" s="93"/>
      <c r="O28" s="93"/>
      <c r="P28" s="41">
        <v>3547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1120487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1120487</v>
      </c>
      <c r="O5" s="32">
        <f t="shared" ref="O5:O26" si="2">(N5/O$28)</f>
        <v>299.51537022186579</v>
      </c>
      <c r="P5" s="6"/>
    </row>
    <row r="6" spans="1:133">
      <c r="A6" s="12"/>
      <c r="B6" s="44">
        <v>511</v>
      </c>
      <c r="C6" s="20" t="s">
        <v>19</v>
      </c>
      <c r="D6" s="46">
        <v>67818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67818</v>
      </c>
      <c r="O6" s="47">
        <f t="shared" si="2"/>
        <v>18.12830793905373</v>
      </c>
      <c r="P6" s="9"/>
    </row>
    <row r="7" spans="1:133">
      <c r="A7" s="12"/>
      <c r="B7" s="44">
        <v>513</v>
      </c>
      <c r="C7" s="20" t="s">
        <v>20</v>
      </c>
      <c r="D7" s="46">
        <v>728729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728729</v>
      </c>
      <c r="O7" s="47">
        <f t="shared" si="2"/>
        <v>194.79524191392676</v>
      </c>
      <c r="P7" s="9"/>
    </row>
    <row r="8" spans="1:133">
      <c r="A8" s="12"/>
      <c r="B8" s="44">
        <v>514</v>
      </c>
      <c r="C8" s="20" t="s">
        <v>21</v>
      </c>
      <c r="D8" s="46">
        <v>3300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3300</v>
      </c>
      <c r="O8" s="47">
        <f t="shared" si="2"/>
        <v>0.88211708099438657</v>
      </c>
      <c r="P8" s="9"/>
    </row>
    <row r="9" spans="1:133">
      <c r="A9" s="12"/>
      <c r="B9" s="44">
        <v>517</v>
      </c>
      <c r="C9" s="20" t="s">
        <v>51</v>
      </c>
      <c r="D9" s="46">
        <v>12936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12936</v>
      </c>
      <c r="O9" s="47">
        <f t="shared" si="2"/>
        <v>3.4578989574979953</v>
      </c>
      <c r="P9" s="9"/>
    </row>
    <row r="10" spans="1:133">
      <c r="A10" s="12"/>
      <c r="B10" s="44">
        <v>519</v>
      </c>
      <c r="C10" s="20" t="s">
        <v>58</v>
      </c>
      <c r="D10" s="46">
        <v>307704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307704</v>
      </c>
      <c r="O10" s="47">
        <f t="shared" si="2"/>
        <v>82.251804330392943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1128219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1128219</v>
      </c>
      <c r="O11" s="43">
        <f t="shared" si="2"/>
        <v>301.5821972734563</v>
      </c>
      <c r="P11" s="10"/>
    </row>
    <row r="12" spans="1:133">
      <c r="A12" s="12"/>
      <c r="B12" s="44">
        <v>521</v>
      </c>
      <c r="C12" s="20" t="s">
        <v>25</v>
      </c>
      <c r="D12" s="46">
        <v>1023152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1023152</v>
      </c>
      <c r="O12" s="47">
        <f t="shared" si="2"/>
        <v>273.49692595562686</v>
      </c>
      <c r="P12" s="9"/>
    </row>
    <row r="13" spans="1:133">
      <c r="A13" s="12"/>
      <c r="B13" s="44">
        <v>522</v>
      </c>
      <c r="C13" s="20" t="s">
        <v>26</v>
      </c>
      <c r="D13" s="46">
        <v>105067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105067</v>
      </c>
      <c r="O13" s="47">
        <f t="shared" si="2"/>
        <v>28.085271317829456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341663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8644000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8985663</v>
      </c>
      <c r="O14" s="43">
        <f t="shared" si="2"/>
        <v>2401.9414595028065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889184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889184</v>
      </c>
      <c r="O15" s="47">
        <f t="shared" si="2"/>
        <v>237.68618016573109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7754816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7754816</v>
      </c>
      <c r="O16" s="47">
        <f t="shared" si="2"/>
        <v>2072.9259556268375</v>
      </c>
      <c r="P16" s="9"/>
    </row>
    <row r="17" spans="1:119">
      <c r="A17" s="12"/>
      <c r="B17" s="44">
        <v>539</v>
      </c>
      <c r="C17" s="20" t="s">
        <v>30</v>
      </c>
      <c r="D17" s="46">
        <v>341663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341663</v>
      </c>
      <c r="O17" s="47">
        <f t="shared" si="2"/>
        <v>91.329323710237901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595941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595941</v>
      </c>
      <c r="O18" s="43">
        <f t="shared" si="2"/>
        <v>159.29991980753809</v>
      </c>
      <c r="P18" s="10"/>
    </row>
    <row r="19" spans="1:119">
      <c r="A19" s="12"/>
      <c r="B19" s="44">
        <v>541</v>
      </c>
      <c r="C19" s="20" t="s">
        <v>61</v>
      </c>
      <c r="D19" s="46">
        <v>595941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595941</v>
      </c>
      <c r="O19" s="47">
        <f t="shared" si="2"/>
        <v>159.29991980753809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406651</v>
      </c>
      <c r="N20" s="31">
        <f t="shared" si="6"/>
        <v>406651</v>
      </c>
      <c r="O20" s="43">
        <f t="shared" si="2"/>
        <v>108.70114942528735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406651</v>
      </c>
      <c r="N21" s="46">
        <f t="shared" si="6"/>
        <v>406651</v>
      </c>
      <c r="O21" s="47">
        <f t="shared" si="2"/>
        <v>108.70114942528735</v>
      </c>
      <c r="P21" s="9"/>
    </row>
    <row r="22" spans="1:119" ht="15.75">
      <c r="A22" s="28" t="s">
        <v>44</v>
      </c>
      <c r="B22" s="29"/>
      <c r="C22" s="30"/>
      <c r="D22" s="31">
        <f t="shared" ref="D22:M22" si="8">SUM(D23:D23)</f>
        <v>21229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21229</v>
      </c>
      <c r="O22" s="43">
        <f t="shared" si="2"/>
        <v>5.6746859128575249</v>
      </c>
      <c r="P22" s="10"/>
    </row>
    <row r="23" spans="1:119">
      <c r="A23" s="12"/>
      <c r="B23" s="44">
        <v>561</v>
      </c>
      <c r="C23" s="20" t="s">
        <v>68</v>
      </c>
      <c r="D23" s="46">
        <v>21229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21229</v>
      </c>
      <c r="O23" s="47">
        <f t="shared" si="2"/>
        <v>5.6746859128575249</v>
      </c>
      <c r="P23" s="9"/>
    </row>
    <row r="24" spans="1:119" ht="15.75">
      <c r="A24" s="28" t="s">
        <v>36</v>
      </c>
      <c r="B24" s="29"/>
      <c r="C24" s="30"/>
      <c r="D24" s="31">
        <f t="shared" ref="D24:M24" si="9">SUM(D25:D25)</f>
        <v>352725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>SUM(D24:M24)</f>
        <v>352725</v>
      </c>
      <c r="O24" s="43">
        <f t="shared" si="2"/>
        <v>94.286287089013626</v>
      </c>
      <c r="P24" s="9"/>
    </row>
    <row r="25" spans="1:119" ht="15.75" thickBot="1">
      <c r="A25" s="12"/>
      <c r="B25" s="44">
        <v>572</v>
      </c>
      <c r="C25" s="20" t="s">
        <v>62</v>
      </c>
      <c r="D25" s="46">
        <v>352725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352725</v>
      </c>
      <c r="O25" s="47">
        <f t="shared" si="2"/>
        <v>94.286287089013626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3560264</v>
      </c>
      <c r="E26" s="15">
        <f t="shared" ref="E26:M26" si="10">SUM(E5,E11,E14,E18,E20,E22,E24)</f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8644000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406651</v>
      </c>
      <c r="N26" s="15">
        <f>SUM(D26:M26)</f>
        <v>12610915</v>
      </c>
      <c r="O26" s="37">
        <f t="shared" si="2"/>
        <v>3371.0010692328256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83</v>
      </c>
      <c r="M28" s="93"/>
      <c r="N28" s="93"/>
      <c r="O28" s="41">
        <v>3741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616208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502719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1118927</v>
      </c>
      <c r="O5" s="32">
        <f t="shared" ref="O5:O26" si="2">(N5/O$28)</f>
        <v>323.48279849667534</v>
      </c>
      <c r="P5" s="6"/>
    </row>
    <row r="6" spans="1:133">
      <c r="A6" s="12"/>
      <c r="B6" s="44">
        <v>511</v>
      </c>
      <c r="C6" s="20" t="s">
        <v>19</v>
      </c>
      <c r="D6" s="46">
        <v>69138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69138</v>
      </c>
      <c r="O6" s="47">
        <f t="shared" si="2"/>
        <v>19.987857762359063</v>
      </c>
      <c r="P6" s="9"/>
    </row>
    <row r="7" spans="1:133">
      <c r="A7" s="12"/>
      <c r="B7" s="44">
        <v>513</v>
      </c>
      <c r="C7" s="20" t="s">
        <v>20</v>
      </c>
      <c r="D7" s="46">
        <v>343856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343856</v>
      </c>
      <c r="O7" s="47">
        <f t="shared" si="2"/>
        <v>99.409077768141074</v>
      </c>
      <c r="P7" s="9"/>
    </row>
    <row r="8" spans="1:133">
      <c r="A8" s="12"/>
      <c r="B8" s="44">
        <v>514</v>
      </c>
      <c r="C8" s="20" t="s">
        <v>21</v>
      </c>
      <c r="D8" s="46">
        <v>3900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3900</v>
      </c>
      <c r="O8" s="47">
        <f t="shared" si="2"/>
        <v>1.1274934952298352</v>
      </c>
      <c r="P8" s="9"/>
    </row>
    <row r="9" spans="1:133">
      <c r="A9" s="12"/>
      <c r="B9" s="44">
        <v>517</v>
      </c>
      <c r="C9" s="20" t="s">
        <v>51</v>
      </c>
      <c r="D9" s="46">
        <v>19850</v>
      </c>
      <c r="E9" s="46">
        <v>0</v>
      </c>
      <c r="F9" s="46">
        <v>0</v>
      </c>
      <c r="G9" s="46">
        <v>0</v>
      </c>
      <c r="H9" s="46">
        <v>0</v>
      </c>
      <c r="I9" s="46">
        <v>502719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522569</v>
      </c>
      <c r="O9" s="47">
        <f t="shared" si="2"/>
        <v>151.07516623301532</v>
      </c>
      <c r="P9" s="9"/>
    </row>
    <row r="10" spans="1:133">
      <c r="A10" s="12"/>
      <c r="B10" s="44">
        <v>519</v>
      </c>
      <c r="C10" s="20" t="s">
        <v>58</v>
      </c>
      <c r="D10" s="46">
        <v>179464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179464</v>
      </c>
      <c r="O10" s="47">
        <f t="shared" si="2"/>
        <v>51.88320323793004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1334914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1334914</v>
      </c>
      <c r="O11" s="43">
        <f t="shared" si="2"/>
        <v>385.9248337669847</v>
      </c>
      <c r="P11" s="10"/>
    </row>
    <row r="12" spans="1:133">
      <c r="A12" s="12"/>
      <c r="B12" s="44">
        <v>521</v>
      </c>
      <c r="C12" s="20" t="s">
        <v>25</v>
      </c>
      <c r="D12" s="46">
        <v>890860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890860</v>
      </c>
      <c r="O12" s="47">
        <f t="shared" si="2"/>
        <v>257.54842440011566</v>
      </c>
      <c r="P12" s="9"/>
    </row>
    <row r="13" spans="1:133">
      <c r="A13" s="12"/>
      <c r="B13" s="44">
        <v>522</v>
      </c>
      <c r="C13" s="20" t="s">
        <v>26</v>
      </c>
      <c r="D13" s="46">
        <v>444054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444054</v>
      </c>
      <c r="O13" s="47">
        <f t="shared" si="2"/>
        <v>128.37640936686904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98972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7773685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7872657</v>
      </c>
      <c r="O14" s="43">
        <f t="shared" si="2"/>
        <v>2275.9921942758024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771194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771194</v>
      </c>
      <c r="O15" s="47">
        <f t="shared" si="2"/>
        <v>222.95287655391732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2130413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2130413</v>
      </c>
      <c r="O16" s="47">
        <f t="shared" si="2"/>
        <v>615.90430760335357</v>
      </c>
      <c r="P16" s="9"/>
    </row>
    <row r="17" spans="1:119">
      <c r="A17" s="12"/>
      <c r="B17" s="44">
        <v>539</v>
      </c>
      <c r="C17" s="20" t="s">
        <v>30</v>
      </c>
      <c r="D17" s="46">
        <v>98972</v>
      </c>
      <c r="E17" s="46">
        <v>0</v>
      </c>
      <c r="F17" s="46">
        <v>0</v>
      </c>
      <c r="G17" s="46">
        <v>0</v>
      </c>
      <c r="H17" s="46">
        <v>0</v>
      </c>
      <c r="I17" s="46">
        <v>4872078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4971050</v>
      </c>
      <c r="O17" s="47">
        <f t="shared" si="2"/>
        <v>1437.1350101185315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626290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626290</v>
      </c>
      <c r="O18" s="43">
        <f t="shared" si="2"/>
        <v>181.06100028910089</v>
      </c>
      <c r="P18" s="10"/>
    </row>
    <row r="19" spans="1:119">
      <c r="A19" s="12"/>
      <c r="B19" s="44">
        <v>541</v>
      </c>
      <c r="C19" s="20" t="s">
        <v>61</v>
      </c>
      <c r="D19" s="46">
        <v>626290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626290</v>
      </c>
      <c r="O19" s="47">
        <f t="shared" si="2"/>
        <v>181.06100028910089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259403</v>
      </c>
      <c r="N20" s="31">
        <f t="shared" si="6"/>
        <v>259403</v>
      </c>
      <c r="O20" s="43">
        <f t="shared" si="2"/>
        <v>74.993639780283317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259403</v>
      </c>
      <c r="N21" s="46">
        <f t="shared" si="6"/>
        <v>259403</v>
      </c>
      <c r="O21" s="47">
        <f t="shared" si="2"/>
        <v>74.993639780283317</v>
      </c>
      <c r="P21" s="9"/>
    </row>
    <row r="22" spans="1:119" ht="15.75">
      <c r="A22" s="28" t="s">
        <v>44</v>
      </c>
      <c r="B22" s="29"/>
      <c r="C22" s="30"/>
      <c r="D22" s="31">
        <f t="shared" ref="D22:M22" si="8">SUM(D23:D23)</f>
        <v>22043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22043</v>
      </c>
      <c r="O22" s="43">
        <f t="shared" si="2"/>
        <v>6.3726510552182711</v>
      </c>
      <c r="P22" s="10"/>
    </row>
    <row r="23" spans="1:119">
      <c r="A23" s="12"/>
      <c r="B23" s="44">
        <v>561</v>
      </c>
      <c r="C23" s="20" t="s">
        <v>68</v>
      </c>
      <c r="D23" s="46">
        <v>22043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22043</v>
      </c>
      <c r="O23" s="47">
        <f t="shared" si="2"/>
        <v>6.3726510552182711</v>
      </c>
      <c r="P23" s="9"/>
    </row>
    <row r="24" spans="1:119" ht="15.75">
      <c r="A24" s="28" t="s">
        <v>36</v>
      </c>
      <c r="B24" s="29"/>
      <c r="C24" s="30"/>
      <c r="D24" s="31">
        <f t="shared" ref="D24:M24" si="9">SUM(D25:D25)</f>
        <v>653086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>SUM(D24:M24)</f>
        <v>653086</v>
      </c>
      <c r="O24" s="43">
        <f t="shared" si="2"/>
        <v>188.8077479040185</v>
      </c>
      <c r="P24" s="9"/>
    </row>
    <row r="25" spans="1:119" ht="15.75" thickBot="1">
      <c r="A25" s="12"/>
      <c r="B25" s="44">
        <v>572</v>
      </c>
      <c r="C25" s="20" t="s">
        <v>62</v>
      </c>
      <c r="D25" s="46">
        <v>653086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653086</v>
      </c>
      <c r="O25" s="47">
        <f t="shared" si="2"/>
        <v>188.8077479040185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3351513</v>
      </c>
      <c r="E26" s="15">
        <f t="shared" ref="E26:M26" si="10">SUM(E5,E11,E14,E18,E20,E22,E24)</f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8276404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259403</v>
      </c>
      <c r="N26" s="15">
        <f>SUM(D26:M26)</f>
        <v>11887320</v>
      </c>
      <c r="O26" s="37">
        <f t="shared" si="2"/>
        <v>3436.6348655680831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81</v>
      </c>
      <c r="M28" s="93"/>
      <c r="N28" s="93"/>
      <c r="O28" s="41">
        <v>3459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553217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553217</v>
      </c>
      <c r="O5" s="32">
        <f t="shared" ref="O5:O25" si="2">(N5/O$27)</f>
        <v>149.51810810810809</v>
      </c>
      <c r="P5" s="6"/>
    </row>
    <row r="6" spans="1:133">
      <c r="A6" s="12"/>
      <c r="B6" s="44">
        <v>511</v>
      </c>
      <c r="C6" s="20" t="s">
        <v>19</v>
      </c>
      <c r="D6" s="46">
        <v>68337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68337</v>
      </c>
      <c r="O6" s="47">
        <f t="shared" si="2"/>
        <v>18.469459459459461</v>
      </c>
      <c r="P6" s="9"/>
    </row>
    <row r="7" spans="1:133">
      <c r="A7" s="12"/>
      <c r="B7" s="44">
        <v>513</v>
      </c>
      <c r="C7" s="20" t="s">
        <v>20</v>
      </c>
      <c r="D7" s="46">
        <v>315314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315314</v>
      </c>
      <c r="O7" s="47">
        <f t="shared" si="2"/>
        <v>85.22</v>
      </c>
      <c r="P7" s="9"/>
    </row>
    <row r="8" spans="1:133">
      <c r="A8" s="12"/>
      <c r="B8" s="44">
        <v>517</v>
      </c>
      <c r="C8" s="20" t="s">
        <v>51</v>
      </c>
      <c r="D8" s="46">
        <v>19850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19850</v>
      </c>
      <c r="O8" s="47">
        <f t="shared" si="2"/>
        <v>5.3648648648648649</v>
      </c>
      <c r="P8" s="9"/>
    </row>
    <row r="9" spans="1:133">
      <c r="A9" s="12"/>
      <c r="B9" s="44">
        <v>519</v>
      </c>
      <c r="C9" s="20" t="s">
        <v>58</v>
      </c>
      <c r="D9" s="46">
        <v>149716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149716</v>
      </c>
      <c r="O9" s="47">
        <f t="shared" si="2"/>
        <v>40.463783783783782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890850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890850</v>
      </c>
      <c r="O10" s="43">
        <f t="shared" si="2"/>
        <v>240.77027027027026</v>
      </c>
      <c r="P10" s="10"/>
    </row>
    <row r="11" spans="1:133">
      <c r="A11" s="12"/>
      <c r="B11" s="44">
        <v>521</v>
      </c>
      <c r="C11" s="20" t="s">
        <v>25</v>
      </c>
      <c r="D11" s="46">
        <v>790497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790497</v>
      </c>
      <c r="O11" s="47">
        <f t="shared" si="2"/>
        <v>213.64783783783784</v>
      </c>
      <c r="P11" s="9"/>
    </row>
    <row r="12" spans="1:133">
      <c r="A12" s="12"/>
      <c r="B12" s="44">
        <v>522</v>
      </c>
      <c r="C12" s="20" t="s">
        <v>26</v>
      </c>
      <c r="D12" s="46">
        <v>100353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100353</v>
      </c>
      <c r="O12" s="47">
        <f t="shared" si="2"/>
        <v>27.122432432432433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SUM(D14:D16)</f>
        <v>81449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7726137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7807586</v>
      </c>
      <c r="O13" s="43">
        <f t="shared" si="2"/>
        <v>2110.1583783783785</v>
      </c>
      <c r="P13" s="10"/>
    </row>
    <row r="14" spans="1:133">
      <c r="A14" s="12"/>
      <c r="B14" s="44">
        <v>534</v>
      </c>
      <c r="C14" s="20" t="s">
        <v>59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809905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809905</v>
      </c>
      <c r="O14" s="47">
        <f t="shared" si="2"/>
        <v>218.89324324324323</v>
      </c>
      <c r="P14" s="9"/>
    </row>
    <row r="15" spans="1:133">
      <c r="A15" s="12"/>
      <c r="B15" s="44">
        <v>536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6916232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6916232</v>
      </c>
      <c r="O15" s="47">
        <f t="shared" si="2"/>
        <v>1869.251891891892</v>
      </c>
      <c r="P15" s="9"/>
    </row>
    <row r="16" spans="1:133">
      <c r="A16" s="12"/>
      <c r="B16" s="44">
        <v>539</v>
      </c>
      <c r="C16" s="20" t="s">
        <v>30</v>
      </c>
      <c r="D16" s="46">
        <v>81449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81449</v>
      </c>
      <c r="O16" s="47">
        <f t="shared" si="2"/>
        <v>22.013243243243242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509226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509226</v>
      </c>
      <c r="O17" s="43">
        <f t="shared" si="2"/>
        <v>137.62864864864864</v>
      </c>
      <c r="P17" s="10"/>
    </row>
    <row r="18" spans="1:119">
      <c r="A18" s="12"/>
      <c r="B18" s="44">
        <v>541</v>
      </c>
      <c r="C18" s="20" t="s">
        <v>61</v>
      </c>
      <c r="D18" s="46">
        <v>509226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509226</v>
      </c>
      <c r="O18" s="47">
        <f t="shared" si="2"/>
        <v>137.62864864864864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SUM(D20:D20)</f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192473</v>
      </c>
      <c r="N19" s="31">
        <f t="shared" si="6"/>
        <v>192473</v>
      </c>
      <c r="O19" s="43">
        <f t="shared" si="2"/>
        <v>52.019729729729733</v>
      </c>
      <c r="P19" s="10"/>
    </row>
    <row r="20" spans="1:119">
      <c r="A20" s="13"/>
      <c r="B20" s="45">
        <v>559</v>
      </c>
      <c r="C20" s="21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192473</v>
      </c>
      <c r="N20" s="46">
        <f t="shared" si="6"/>
        <v>192473</v>
      </c>
      <c r="O20" s="47">
        <f t="shared" si="2"/>
        <v>52.019729729729733</v>
      </c>
      <c r="P20" s="9"/>
    </row>
    <row r="21" spans="1:119" ht="15.75">
      <c r="A21" s="28" t="s">
        <v>44</v>
      </c>
      <c r="B21" s="29"/>
      <c r="C21" s="30"/>
      <c r="D21" s="31">
        <f t="shared" ref="D21:M21" si="8">SUM(D22:D22)</f>
        <v>23715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23715</v>
      </c>
      <c r="O21" s="43">
        <f t="shared" si="2"/>
        <v>6.4094594594594598</v>
      </c>
      <c r="P21" s="10"/>
    </row>
    <row r="22" spans="1:119">
      <c r="A22" s="12"/>
      <c r="B22" s="44">
        <v>561</v>
      </c>
      <c r="C22" s="20" t="s">
        <v>68</v>
      </c>
      <c r="D22" s="46">
        <v>23715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23715</v>
      </c>
      <c r="O22" s="47">
        <f t="shared" si="2"/>
        <v>6.4094594594594598</v>
      </c>
      <c r="P22" s="9"/>
    </row>
    <row r="23" spans="1:119" ht="15.75">
      <c r="A23" s="28" t="s">
        <v>36</v>
      </c>
      <c r="B23" s="29"/>
      <c r="C23" s="30"/>
      <c r="D23" s="31">
        <f t="shared" ref="D23:M23" si="9">SUM(D24:D24)</f>
        <v>556769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>SUM(D23:M23)</f>
        <v>556769</v>
      </c>
      <c r="O23" s="43">
        <f t="shared" si="2"/>
        <v>150.4781081081081</v>
      </c>
      <c r="P23" s="9"/>
    </row>
    <row r="24" spans="1:119" ht="15.75" thickBot="1">
      <c r="A24" s="12"/>
      <c r="B24" s="44">
        <v>572</v>
      </c>
      <c r="C24" s="20" t="s">
        <v>62</v>
      </c>
      <c r="D24" s="46">
        <v>556769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556769</v>
      </c>
      <c r="O24" s="47">
        <f t="shared" si="2"/>
        <v>150.4781081081081</v>
      </c>
      <c r="P24" s="9"/>
    </row>
    <row r="25" spans="1:119" ht="16.5" thickBot="1">
      <c r="A25" s="14" t="s">
        <v>10</v>
      </c>
      <c r="B25" s="23"/>
      <c r="C25" s="22"/>
      <c r="D25" s="15">
        <f>SUM(D5,D10,D13,D17,D19,D21,D23)</f>
        <v>2615226</v>
      </c>
      <c r="E25" s="15">
        <f t="shared" ref="E25:M25" si="10">SUM(E5,E10,E13,E17,E19,E21,E23)</f>
        <v>0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7726137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192473</v>
      </c>
      <c r="N25" s="15">
        <f>SUM(D25:M25)</f>
        <v>10533836</v>
      </c>
      <c r="O25" s="37">
        <f t="shared" si="2"/>
        <v>2846.9827027027027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79</v>
      </c>
      <c r="M27" s="93"/>
      <c r="N27" s="93"/>
      <c r="O27" s="41">
        <v>3700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646674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646674</v>
      </c>
      <c r="O5" s="32">
        <f t="shared" ref="O5:O25" si="2">(N5/O$27)</f>
        <v>181.0904508541025</v>
      </c>
      <c r="P5" s="6"/>
    </row>
    <row r="6" spans="1:133">
      <c r="A6" s="12"/>
      <c r="B6" s="44">
        <v>511</v>
      </c>
      <c r="C6" s="20" t="s">
        <v>19</v>
      </c>
      <c r="D6" s="46">
        <v>82144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82144</v>
      </c>
      <c r="O6" s="47">
        <f t="shared" si="2"/>
        <v>23.003080369644358</v>
      </c>
      <c r="P6" s="9"/>
    </row>
    <row r="7" spans="1:133">
      <c r="A7" s="12"/>
      <c r="B7" s="44">
        <v>513</v>
      </c>
      <c r="C7" s="20" t="s">
        <v>20</v>
      </c>
      <c r="D7" s="46">
        <v>314976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314976</v>
      </c>
      <c r="O7" s="47">
        <f t="shared" si="2"/>
        <v>88.203864463735641</v>
      </c>
      <c r="P7" s="9"/>
    </row>
    <row r="8" spans="1:133">
      <c r="A8" s="12"/>
      <c r="B8" s="44">
        <v>514</v>
      </c>
      <c r="C8" s="20" t="s">
        <v>21</v>
      </c>
      <c r="D8" s="46">
        <v>1800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1800</v>
      </c>
      <c r="O8" s="47">
        <f t="shared" si="2"/>
        <v>0.50406048725847097</v>
      </c>
      <c r="P8" s="9"/>
    </row>
    <row r="9" spans="1:133">
      <c r="A9" s="12"/>
      <c r="B9" s="44">
        <v>517</v>
      </c>
      <c r="C9" s="20" t="s">
        <v>51</v>
      </c>
      <c r="D9" s="46">
        <v>10274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10274</v>
      </c>
      <c r="O9" s="47">
        <f t="shared" si="2"/>
        <v>2.8770652478297394</v>
      </c>
      <c r="P9" s="9"/>
    </row>
    <row r="10" spans="1:133">
      <c r="A10" s="12"/>
      <c r="B10" s="44">
        <v>519</v>
      </c>
      <c r="C10" s="20" t="s">
        <v>58</v>
      </c>
      <c r="D10" s="46">
        <v>237480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237480</v>
      </c>
      <c r="O10" s="47">
        <f t="shared" si="2"/>
        <v>66.502380285634274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866797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866797</v>
      </c>
      <c r="O11" s="43">
        <f t="shared" si="2"/>
        <v>242.73228787454494</v>
      </c>
      <c r="P11" s="10"/>
    </row>
    <row r="12" spans="1:133">
      <c r="A12" s="12"/>
      <c r="B12" s="44">
        <v>521</v>
      </c>
      <c r="C12" s="20" t="s">
        <v>25</v>
      </c>
      <c r="D12" s="46">
        <v>775193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775193</v>
      </c>
      <c r="O12" s="47">
        <f t="shared" si="2"/>
        <v>217.08008961075328</v>
      </c>
      <c r="P12" s="9"/>
    </row>
    <row r="13" spans="1:133">
      <c r="A13" s="12"/>
      <c r="B13" s="44">
        <v>522</v>
      </c>
      <c r="C13" s="20" t="s">
        <v>26</v>
      </c>
      <c r="D13" s="46">
        <v>91604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91604</v>
      </c>
      <c r="O13" s="47">
        <f t="shared" si="2"/>
        <v>25.652198263791654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7595347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7595347</v>
      </c>
      <c r="O14" s="43">
        <f t="shared" si="2"/>
        <v>2126.9523942873143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770259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770259</v>
      </c>
      <c r="O15" s="47">
        <f t="shared" si="2"/>
        <v>215.69840380845702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6825088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6825088</v>
      </c>
      <c r="O16" s="47">
        <f t="shared" si="2"/>
        <v>1911.2539904788575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738726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738726</v>
      </c>
      <c r="O17" s="43">
        <f t="shared" si="2"/>
        <v>206.86810417250069</v>
      </c>
      <c r="P17" s="10"/>
    </row>
    <row r="18" spans="1:119">
      <c r="A18" s="12"/>
      <c r="B18" s="44">
        <v>541</v>
      </c>
      <c r="C18" s="20" t="s">
        <v>61</v>
      </c>
      <c r="D18" s="46">
        <v>738726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738726</v>
      </c>
      <c r="O18" s="47">
        <f t="shared" si="2"/>
        <v>206.86810417250069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SUM(D20:D20)</f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245792</v>
      </c>
      <c r="N19" s="31">
        <f t="shared" si="6"/>
        <v>245792</v>
      </c>
      <c r="O19" s="43">
        <f t="shared" si="2"/>
        <v>68.83001960235228</v>
      </c>
      <c r="P19" s="10"/>
    </row>
    <row r="20" spans="1:119">
      <c r="A20" s="13"/>
      <c r="B20" s="45">
        <v>559</v>
      </c>
      <c r="C20" s="21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245792</v>
      </c>
      <c r="N20" s="46">
        <f t="shared" si="6"/>
        <v>245792</v>
      </c>
      <c r="O20" s="47">
        <f t="shared" si="2"/>
        <v>68.83001960235228</v>
      </c>
      <c r="P20" s="9"/>
    </row>
    <row r="21" spans="1:119" ht="15.75">
      <c r="A21" s="28" t="s">
        <v>44</v>
      </c>
      <c r="B21" s="29"/>
      <c r="C21" s="30"/>
      <c r="D21" s="31">
        <f t="shared" ref="D21:M21" si="8">SUM(D22:D22)</f>
        <v>28167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6"/>
        <v>28167</v>
      </c>
      <c r="O21" s="43">
        <f t="shared" si="2"/>
        <v>7.8877065247829741</v>
      </c>
      <c r="P21" s="10"/>
    </row>
    <row r="22" spans="1:119">
      <c r="A22" s="12"/>
      <c r="B22" s="44">
        <v>561</v>
      </c>
      <c r="C22" s="20" t="s">
        <v>68</v>
      </c>
      <c r="D22" s="46">
        <v>28167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28167</v>
      </c>
      <c r="O22" s="47">
        <f t="shared" si="2"/>
        <v>7.8877065247829741</v>
      </c>
      <c r="P22" s="9"/>
    </row>
    <row r="23" spans="1:119" ht="15.75">
      <c r="A23" s="28" t="s">
        <v>36</v>
      </c>
      <c r="B23" s="29"/>
      <c r="C23" s="30"/>
      <c r="D23" s="31">
        <f t="shared" ref="D23:M23" si="9">SUM(D24:D24)</f>
        <v>1042016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>SUM(D23:M23)</f>
        <v>1042016</v>
      </c>
      <c r="O23" s="43">
        <f t="shared" si="2"/>
        <v>291.79949593951272</v>
      </c>
      <c r="P23" s="9"/>
    </row>
    <row r="24" spans="1:119" ht="15.75" thickBot="1">
      <c r="A24" s="12"/>
      <c r="B24" s="44">
        <v>572</v>
      </c>
      <c r="C24" s="20" t="s">
        <v>62</v>
      </c>
      <c r="D24" s="46">
        <v>1042016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1042016</v>
      </c>
      <c r="O24" s="47">
        <f t="shared" si="2"/>
        <v>291.79949593951272</v>
      </c>
      <c r="P24" s="9"/>
    </row>
    <row r="25" spans="1:119" ht="16.5" thickBot="1">
      <c r="A25" s="14" t="s">
        <v>10</v>
      </c>
      <c r="B25" s="23"/>
      <c r="C25" s="22"/>
      <c r="D25" s="15">
        <f>SUM(D5,D11,D14,D17,D19,D21,D23)</f>
        <v>3322380</v>
      </c>
      <c r="E25" s="15">
        <f t="shared" ref="E25:M25" si="10">SUM(E5,E11,E14,E17,E19,E21,E23)</f>
        <v>0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7595347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245792</v>
      </c>
      <c r="N25" s="15">
        <f>SUM(D25:M25)</f>
        <v>11163519</v>
      </c>
      <c r="O25" s="37">
        <f t="shared" si="2"/>
        <v>3126.1604592551107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77</v>
      </c>
      <c r="M27" s="93"/>
      <c r="N27" s="93"/>
      <c r="O27" s="41">
        <v>3571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674354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674354</v>
      </c>
      <c r="O5" s="32">
        <f t="shared" ref="O5:O28" si="2">(N5/O$30)</f>
        <v>189.05354639753295</v>
      </c>
      <c r="P5" s="6"/>
    </row>
    <row r="6" spans="1:133">
      <c r="A6" s="12"/>
      <c r="B6" s="44">
        <v>511</v>
      </c>
      <c r="C6" s="20" t="s">
        <v>19</v>
      </c>
      <c r="D6" s="46">
        <v>72554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72554</v>
      </c>
      <c r="O6" s="47">
        <f t="shared" si="2"/>
        <v>20.340342024109898</v>
      </c>
      <c r="P6" s="9"/>
    </row>
    <row r="7" spans="1:133">
      <c r="A7" s="12"/>
      <c r="B7" s="44">
        <v>513</v>
      </c>
      <c r="C7" s="20" t="s">
        <v>20</v>
      </c>
      <c r="D7" s="46">
        <v>431831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431831</v>
      </c>
      <c r="O7" s="47">
        <f t="shared" si="2"/>
        <v>121.06279786935801</v>
      </c>
      <c r="P7" s="9"/>
    </row>
    <row r="8" spans="1:133">
      <c r="A8" s="12"/>
      <c r="B8" s="44">
        <v>514</v>
      </c>
      <c r="C8" s="20" t="s">
        <v>21</v>
      </c>
      <c r="D8" s="46">
        <v>3300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3300</v>
      </c>
      <c r="O8" s="47">
        <f t="shared" si="2"/>
        <v>0.92514718250630779</v>
      </c>
      <c r="P8" s="9"/>
    </row>
    <row r="9" spans="1:133">
      <c r="A9" s="12"/>
      <c r="B9" s="44">
        <v>517</v>
      </c>
      <c r="C9" s="20" t="s">
        <v>51</v>
      </c>
      <c r="D9" s="46">
        <v>19850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19850</v>
      </c>
      <c r="O9" s="47">
        <f t="shared" si="2"/>
        <v>5.5649004765909726</v>
      </c>
      <c r="P9" s="9"/>
    </row>
    <row r="10" spans="1:133">
      <c r="A10" s="12"/>
      <c r="B10" s="44">
        <v>519</v>
      </c>
      <c r="C10" s="20" t="s">
        <v>58</v>
      </c>
      <c r="D10" s="46">
        <v>146819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146819</v>
      </c>
      <c r="O10" s="47">
        <f t="shared" si="2"/>
        <v>41.16035884496776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808403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808403</v>
      </c>
      <c r="O11" s="43">
        <f t="shared" si="2"/>
        <v>226.63386599383236</v>
      </c>
      <c r="P11" s="10"/>
    </row>
    <row r="12" spans="1:133">
      <c r="A12" s="12"/>
      <c r="B12" s="44">
        <v>521</v>
      </c>
      <c r="C12" s="20" t="s">
        <v>25</v>
      </c>
      <c r="D12" s="46">
        <v>734963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734963</v>
      </c>
      <c r="O12" s="47">
        <f t="shared" si="2"/>
        <v>206.04513596860107</v>
      </c>
      <c r="P12" s="9"/>
    </row>
    <row r="13" spans="1:133">
      <c r="A13" s="12"/>
      <c r="B13" s="44">
        <v>522</v>
      </c>
      <c r="C13" s="20" t="s">
        <v>26</v>
      </c>
      <c r="D13" s="46">
        <v>73440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73440</v>
      </c>
      <c r="O13" s="47">
        <f t="shared" si="2"/>
        <v>20.588730025231285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82463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7931105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8013568</v>
      </c>
      <c r="O14" s="43">
        <f t="shared" si="2"/>
        <v>2246.5848051583962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777870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777870</v>
      </c>
      <c r="O15" s="47">
        <f t="shared" si="2"/>
        <v>218.07401177460051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7153235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7153235</v>
      </c>
      <c r="O16" s="47">
        <f t="shared" si="2"/>
        <v>2005.3924866834875</v>
      </c>
      <c r="P16" s="9"/>
    </row>
    <row r="17" spans="1:119">
      <c r="A17" s="12"/>
      <c r="B17" s="44">
        <v>539</v>
      </c>
      <c r="C17" s="20" t="s">
        <v>30</v>
      </c>
      <c r="D17" s="46">
        <v>82463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82463</v>
      </c>
      <c r="O17" s="47">
        <f t="shared" si="2"/>
        <v>23.118306700308381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554326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554326</v>
      </c>
      <c r="O18" s="43">
        <f t="shared" si="2"/>
        <v>155.40398093636108</v>
      </c>
      <c r="P18" s="10"/>
    </row>
    <row r="19" spans="1:119">
      <c r="A19" s="12"/>
      <c r="B19" s="44">
        <v>541</v>
      </c>
      <c r="C19" s="20" t="s">
        <v>61</v>
      </c>
      <c r="D19" s="46">
        <v>554326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554326</v>
      </c>
      <c r="O19" s="47">
        <f t="shared" si="2"/>
        <v>155.40398093636108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254759</v>
      </c>
      <c r="N20" s="31">
        <f t="shared" si="6"/>
        <v>254759</v>
      </c>
      <c r="O20" s="43">
        <f t="shared" si="2"/>
        <v>71.421082141855905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254759</v>
      </c>
      <c r="N21" s="46">
        <f t="shared" si="6"/>
        <v>254759</v>
      </c>
      <c r="O21" s="47">
        <f t="shared" si="2"/>
        <v>71.421082141855905</v>
      </c>
      <c r="P21" s="9"/>
    </row>
    <row r="22" spans="1:119" ht="15.75">
      <c r="A22" s="28" t="s">
        <v>44</v>
      </c>
      <c r="B22" s="29"/>
      <c r="C22" s="30"/>
      <c r="D22" s="31">
        <f t="shared" ref="D22:M22" si="8">SUM(D23:D23)</f>
        <v>31376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31376</v>
      </c>
      <c r="O22" s="43">
        <f t="shared" si="2"/>
        <v>8.7961872722175496</v>
      </c>
      <c r="P22" s="10"/>
    </row>
    <row r="23" spans="1:119">
      <c r="A23" s="12"/>
      <c r="B23" s="44">
        <v>561</v>
      </c>
      <c r="C23" s="20" t="s">
        <v>68</v>
      </c>
      <c r="D23" s="46">
        <v>31376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31376</v>
      </c>
      <c r="O23" s="47">
        <f t="shared" si="2"/>
        <v>8.7961872722175496</v>
      </c>
      <c r="P23" s="9"/>
    </row>
    <row r="24" spans="1:119" ht="15.75">
      <c r="A24" s="28" t="s">
        <v>36</v>
      </c>
      <c r="B24" s="29"/>
      <c r="C24" s="30"/>
      <c r="D24" s="31">
        <f t="shared" ref="D24:M24" si="9">SUM(D25:D25)</f>
        <v>366485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>SUM(D24:M24)</f>
        <v>366485</v>
      </c>
      <c r="O24" s="43">
        <f t="shared" si="2"/>
        <v>102.74320156994673</v>
      </c>
      <c r="P24" s="9"/>
    </row>
    <row r="25" spans="1:119">
      <c r="A25" s="12"/>
      <c r="B25" s="44">
        <v>572</v>
      </c>
      <c r="C25" s="20" t="s">
        <v>62</v>
      </c>
      <c r="D25" s="46">
        <v>366485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366485</v>
      </c>
      <c r="O25" s="47">
        <f t="shared" si="2"/>
        <v>102.74320156994673</v>
      </c>
      <c r="P25" s="9"/>
    </row>
    <row r="26" spans="1:119" ht="15.75">
      <c r="A26" s="28" t="s">
        <v>63</v>
      </c>
      <c r="B26" s="29"/>
      <c r="C26" s="30"/>
      <c r="D26" s="31">
        <f t="shared" ref="D26:M26" si="10">SUM(D27:D27)</f>
        <v>203786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>SUM(D26:M26)</f>
        <v>203786</v>
      </c>
      <c r="O26" s="43">
        <f t="shared" si="2"/>
        <v>57.130922343706196</v>
      </c>
      <c r="P26" s="9"/>
    </row>
    <row r="27" spans="1:119" ht="15.75" thickBot="1">
      <c r="A27" s="12"/>
      <c r="B27" s="44">
        <v>592</v>
      </c>
      <c r="C27" s="20" t="s">
        <v>65</v>
      </c>
      <c r="D27" s="46">
        <v>203786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203786</v>
      </c>
      <c r="O27" s="47">
        <f t="shared" si="2"/>
        <v>57.130922343706196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1">SUM(D5,D11,D14,D18,D20,D22,D24,D26)</f>
        <v>2721193</v>
      </c>
      <c r="E28" s="15">
        <f t="shared" si="11"/>
        <v>0</v>
      </c>
      <c r="F28" s="15">
        <f t="shared" si="11"/>
        <v>0</v>
      </c>
      <c r="G28" s="15">
        <f t="shared" si="11"/>
        <v>0</v>
      </c>
      <c r="H28" s="15">
        <f t="shared" si="11"/>
        <v>0</v>
      </c>
      <c r="I28" s="15">
        <f t="shared" si="11"/>
        <v>7931105</v>
      </c>
      <c r="J28" s="15">
        <f t="shared" si="11"/>
        <v>0</v>
      </c>
      <c r="K28" s="15">
        <f t="shared" si="11"/>
        <v>0</v>
      </c>
      <c r="L28" s="15">
        <f t="shared" si="11"/>
        <v>0</v>
      </c>
      <c r="M28" s="15">
        <f t="shared" si="11"/>
        <v>254759</v>
      </c>
      <c r="N28" s="15">
        <f>SUM(D28:M28)</f>
        <v>10907057</v>
      </c>
      <c r="O28" s="37">
        <f t="shared" si="2"/>
        <v>3057.7675918138493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75</v>
      </c>
      <c r="M30" s="93"/>
      <c r="N30" s="93"/>
      <c r="O30" s="41">
        <v>3567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724668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724668</v>
      </c>
      <c r="O5" s="32">
        <f t="shared" ref="O5:O26" si="2">(N5/O$28)</f>
        <v>205.5795744680851</v>
      </c>
      <c r="P5" s="6"/>
    </row>
    <row r="6" spans="1:133">
      <c r="A6" s="12"/>
      <c r="B6" s="44">
        <v>511</v>
      </c>
      <c r="C6" s="20" t="s">
        <v>19</v>
      </c>
      <c r="D6" s="46">
        <v>69707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69707</v>
      </c>
      <c r="O6" s="47">
        <f t="shared" si="2"/>
        <v>19.775035460992907</v>
      </c>
      <c r="P6" s="9"/>
    </row>
    <row r="7" spans="1:133">
      <c r="A7" s="12"/>
      <c r="B7" s="44">
        <v>513</v>
      </c>
      <c r="C7" s="20" t="s">
        <v>20</v>
      </c>
      <c r="D7" s="46">
        <v>483297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483297</v>
      </c>
      <c r="O7" s="47">
        <f t="shared" si="2"/>
        <v>137.10553191489362</v>
      </c>
      <c r="P7" s="9"/>
    </row>
    <row r="8" spans="1:133">
      <c r="A8" s="12"/>
      <c r="B8" s="44">
        <v>514</v>
      </c>
      <c r="C8" s="20" t="s">
        <v>21</v>
      </c>
      <c r="D8" s="46">
        <v>2800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2800</v>
      </c>
      <c r="O8" s="47">
        <f t="shared" si="2"/>
        <v>0.79432624113475181</v>
      </c>
      <c r="P8" s="9"/>
    </row>
    <row r="9" spans="1:133">
      <c r="A9" s="12"/>
      <c r="B9" s="44">
        <v>517</v>
      </c>
      <c r="C9" s="20" t="s">
        <v>51</v>
      </c>
      <c r="D9" s="46">
        <v>19850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19850</v>
      </c>
      <c r="O9" s="47">
        <f t="shared" si="2"/>
        <v>5.6312056737588652</v>
      </c>
      <c r="P9" s="9"/>
    </row>
    <row r="10" spans="1:133">
      <c r="A10" s="12"/>
      <c r="B10" s="44">
        <v>519</v>
      </c>
      <c r="C10" s="20" t="s">
        <v>58</v>
      </c>
      <c r="D10" s="46">
        <v>149014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149014</v>
      </c>
      <c r="O10" s="47">
        <f t="shared" si="2"/>
        <v>42.273475177304967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763853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763853</v>
      </c>
      <c r="O11" s="43">
        <f t="shared" si="2"/>
        <v>216.6958865248227</v>
      </c>
      <c r="P11" s="10"/>
    </row>
    <row r="12" spans="1:133">
      <c r="A12" s="12"/>
      <c r="B12" s="44">
        <v>521</v>
      </c>
      <c r="C12" s="20" t="s">
        <v>25</v>
      </c>
      <c r="D12" s="46">
        <v>676731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676731</v>
      </c>
      <c r="O12" s="47">
        <f t="shared" si="2"/>
        <v>191.9804255319149</v>
      </c>
      <c r="P12" s="9"/>
    </row>
    <row r="13" spans="1:133">
      <c r="A13" s="12"/>
      <c r="B13" s="44">
        <v>522</v>
      </c>
      <c r="C13" s="20" t="s">
        <v>26</v>
      </c>
      <c r="D13" s="46">
        <v>87122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87122</v>
      </c>
      <c r="O13" s="47">
        <f t="shared" si="2"/>
        <v>24.715460992907801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80536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7704624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7785160</v>
      </c>
      <c r="O14" s="43">
        <f t="shared" si="2"/>
        <v>2208.5560283687942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26290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26290</v>
      </c>
      <c r="O15" s="47">
        <f t="shared" si="2"/>
        <v>7.4581560283687942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7678334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7678334</v>
      </c>
      <c r="O16" s="47">
        <f t="shared" si="2"/>
        <v>2178.2507801418442</v>
      </c>
      <c r="P16" s="9"/>
    </row>
    <row r="17" spans="1:119">
      <c r="A17" s="12"/>
      <c r="B17" s="44">
        <v>539</v>
      </c>
      <c r="C17" s="20" t="s">
        <v>30</v>
      </c>
      <c r="D17" s="46">
        <v>80536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80536</v>
      </c>
      <c r="O17" s="47">
        <f t="shared" si="2"/>
        <v>22.84709219858156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668435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668435</v>
      </c>
      <c r="O18" s="43">
        <f t="shared" si="2"/>
        <v>189.62695035460993</v>
      </c>
      <c r="P18" s="10"/>
    </row>
    <row r="19" spans="1:119">
      <c r="A19" s="12"/>
      <c r="B19" s="44">
        <v>541</v>
      </c>
      <c r="C19" s="20" t="s">
        <v>61</v>
      </c>
      <c r="D19" s="46">
        <v>668435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668435</v>
      </c>
      <c r="O19" s="47">
        <f t="shared" si="2"/>
        <v>189.62695035460993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261904</v>
      </c>
      <c r="N20" s="31">
        <f t="shared" si="6"/>
        <v>261904</v>
      </c>
      <c r="O20" s="43">
        <f t="shared" si="2"/>
        <v>74.299007092198579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261904</v>
      </c>
      <c r="N21" s="46">
        <f t="shared" si="6"/>
        <v>261904</v>
      </c>
      <c r="O21" s="47">
        <f t="shared" si="2"/>
        <v>74.299007092198579</v>
      </c>
      <c r="P21" s="9"/>
    </row>
    <row r="22" spans="1:119" ht="15.75">
      <c r="A22" s="28" t="s">
        <v>44</v>
      </c>
      <c r="B22" s="29"/>
      <c r="C22" s="30"/>
      <c r="D22" s="31">
        <f t="shared" ref="D22:M22" si="8">SUM(D23:D23)</f>
        <v>36740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36740</v>
      </c>
      <c r="O22" s="43">
        <f t="shared" si="2"/>
        <v>10.422695035460993</v>
      </c>
      <c r="P22" s="10"/>
    </row>
    <row r="23" spans="1:119">
      <c r="A23" s="12"/>
      <c r="B23" s="44">
        <v>561</v>
      </c>
      <c r="C23" s="20" t="s">
        <v>68</v>
      </c>
      <c r="D23" s="46">
        <v>36740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36740</v>
      </c>
      <c r="O23" s="47">
        <f t="shared" si="2"/>
        <v>10.422695035460993</v>
      </c>
      <c r="P23" s="9"/>
    </row>
    <row r="24" spans="1:119" ht="15.75">
      <c r="A24" s="28" t="s">
        <v>36</v>
      </c>
      <c r="B24" s="29"/>
      <c r="C24" s="30"/>
      <c r="D24" s="31">
        <f t="shared" ref="D24:M24" si="9">SUM(D25:D25)</f>
        <v>399314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>SUM(D24:M24)</f>
        <v>399314</v>
      </c>
      <c r="O24" s="43">
        <f t="shared" si="2"/>
        <v>113.28056737588652</v>
      </c>
      <c r="P24" s="9"/>
    </row>
    <row r="25" spans="1:119" ht="15.75" thickBot="1">
      <c r="A25" s="12"/>
      <c r="B25" s="44">
        <v>572</v>
      </c>
      <c r="C25" s="20" t="s">
        <v>62</v>
      </c>
      <c r="D25" s="46">
        <v>399314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399314</v>
      </c>
      <c r="O25" s="47">
        <f t="shared" si="2"/>
        <v>113.28056737588652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2673546</v>
      </c>
      <c r="E26" s="15">
        <f t="shared" ref="E26:M26" si="10">SUM(E5,E11,E14,E18,E20,E22,E24)</f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7704624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261904</v>
      </c>
      <c r="N26" s="15">
        <f>SUM(D26:M26)</f>
        <v>10640074</v>
      </c>
      <c r="O26" s="37">
        <f t="shared" si="2"/>
        <v>3018.460709219858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69</v>
      </c>
      <c r="M28" s="93"/>
      <c r="N28" s="93"/>
      <c r="O28" s="41">
        <v>3525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2024-06-05T19:13:16Z</cp:lastPrinted>
  <dcterms:created xsi:type="dcterms:W3CDTF">2000-08-31T21:26:31Z</dcterms:created>
  <dcterms:modified xsi:type="dcterms:W3CDTF">2024-06-05T19:13:51Z</dcterms:modified>
</cp:coreProperties>
</file>