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'2008'!$A$1:$O$44</definedName>
    <definedName name="_xlnm.Print_Area" localSheetId="14">'2009'!$A$1:$O$42</definedName>
    <definedName name="_xlnm.Print_Area" localSheetId="13">'2010'!$A$1:$O$46</definedName>
    <definedName name="_xlnm.Print_Area" localSheetId="12">'2011'!$A$1:$O$44</definedName>
    <definedName name="_xlnm.Print_Area" localSheetId="11">'2012'!$A$1:$O$47</definedName>
    <definedName name="_xlnm.Print_Area" localSheetId="10">'2013'!$A$1:$O$44</definedName>
    <definedName name="_xlnm.Print_Area" localSheetId="9">'2014'!$A$1:$O$44</definedName>
    <definedName name="_xlnm.Print_Area" localSheetId="8">'2015'!$A$1:$O$42</definedName>
    <definedName name="_xlnm.Print_Area" localSheetId="7">'2016'!$A$1:$O$51</definedName>
    <definedName name="_xlnm.Print_Area" localSheetId="6">'2017'!$A$1:$O$45</definedName>
    <definedName name="_xlnm.Print_Area" localSheetId="5">'2018'!$A$1:$O$45</definedName>
    <definedName name="_xlnm.Print_Area" localSheetId="4">'2019'!$A$1:$O$44</definedName>
    <definedName name="_xlnm.Print_Area" localSheetId="3">'2020'!$A$1:$O$47</definedName>
    <definedName name="_xlnm.Print_Area" localSheetId="2">'2021'!$A$1:$P$44</definedName>
    <definedName name="_xlnm.Print_Area" localSheetId="1">'2022'!$A$1:$P$46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1" i="48" l="1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8" l="1"/>
  <c r="P39" i="48" s="1"/>
  <c r="O35" i="48"/>
  <c r="P35" i="48" s="1"/>
  <c r="O32" i="48"/>
  <c r="P32" i="48" s="1"/>
  <c r="O28" i="48"/>
  <c r="P28" i="48" s="1"/>
  <c r="E42" i="48"/>
  <c r="J42" i="48"/>
  <c r="F42" i="48"/>
  <c r="H42" i="48"/>
  <c r="O20" i="48"/>
  <c r="P20" i="48" s="1"/>
  <c r="N42" i="48"/>
  <c r="L42" i="48"/>
  <c r="D42" i="48"/>
  <c r="I42" i="48"/>
  <c r="M42" i="48"/>
  <c r="O13" i="48"/>
  <c r="P13" i="48" s="1"/>
  <c r="G42" i="48"/>
  <c r="K42" i="48"/>
  <c r="O5" i="48"/>
  <c r="P5" i="48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2" i="48" l="1"/>
  <c r="P42" i="48" s="1"/>
  <c r="O38" i="47"/>
  <c r="P38" i="47" s="1"/>
  <c r="O34" i="47"/>
  <c r="P34" i="47" s="1"/>
  <c r="O31" i="47"/>
  <c r="P31" i="47" s="1"/>
  <c r="K42" i="47"/>
  <c r="O27" i="47"/>
  <c r="P27" i="47" s="1"/>
  <c r="J42" i="47"/>
  <c r="O20" i="47"/>
  <c r="P20" i="47" s="1"/>
  <c r="H42" i="47"/>
  <c r="I42" i="47"/>
  <c r="N42" i="47"/>
  <c r="O13" i="47"/>
  <c r="P13" i="47" s="1"/>
  <c r="O5" i="47"/>
  <c r="P5" i="47" s="1"/>
  <c r="M42" i="47"/>
  <c r="D42" i="47"/>
  <c r="F42" i="47"/>
  <c r="G42" i="47"/>
  <c r="L42" i="47"/>
  <c r="E42" i="47"/>
  <c r="O42" i="47" l="1"/>
  <c r="P42" i="47" s="1"/>
  <c r="N19" i="45"/>
  <c r="O19" i="45" s="1"/>
  <c r="O39" i="46"/>
  <c r="P39" i="46"/>
  <c r="O38" i="46"/>
  <c r="P38" i="46" s="1"/>
  <c r="N37" i="46"/>
  <c r="M37" i="46"/>
  <c r="L37" i="46"/>
  <c r="K37" i="46"/>
  <c r="O37" i="46" s="1"/>
  <c r="P37" i="46" s="1"/>
  <c r="J37" i="46"/>
  <c r="I37" i="46"/>
  <c r="H37" i="46"/>
  <c r="G37" i="46"/>
  <c r="F37" i="46"/>
  <c r="E37" i="46"/>
  <c r="D37" i="46"/>
  <c r="O36" i="46"/>
  <c r="P36" i="46"/>
  <c r="O35" i="46"/>
  <c r="P35" i="46" s="1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D40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O31" i="46" s="1"/>
  <c r="D31" i="46"/>
  <c r="O30" i="46"/>
  <c r="P30" i="46"/>
  <c r="O29" i="46"/>
  <c r="P29" i="46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/>
  <c r="O23" i="46"/>
  <c r="P23" i="46" s="1"/>
  <c r="O22" i="46"/>
  <c r="P22" i="46" s="1"/>
  <c r="O21" i="46"/>
  <c r="P21" i="46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/>
  <c r="O17" i="46"/>
  <c r="P17" i="46" s="1"/>
  <c r="O16" i="46"/>
  <c r="P16" i="46" s="1"/>
  <c r="O15" i="46"/>
  <c r="P15" i="46"/>
  <c r="O14" i="46"/>
  <c r="P14" i="46"/>
  <c r="N13" i="46"/>
  <c r="M13" i="46"/>
  <c r="L13" i="46"/>
  <c r="K13" i="46"/>
  <c r="J13" i="46"/>
  <c r="I13" i="46"/>
  <c r="H13" i="46"/>
  <c r="O13" i="46" s="1"/>
  <c r="G13" i="46"/>
  <c r="F13" i="46"/>
  <c r="E13" i="46"/>
  <c r="D13" i="46"/>
  <c r="O12" i="46"/>
  <c r="P12" i="46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42" i="45"/>
  <c r="O42" i="45" s="1"/>
  <c r="M41" i="45"/>
  <c r="L41" i="45"/>
  <c r="K41" i="45"/>
  <c r="J41" i="45"/>
  <c r="I41" i="45"/>
  <c r="N41" i="45" s="1"/>
  <c r="O41" i="45" s="1"/>
  <c r="H41" i="45"/>
  <c r="G41" i="45"/>
  <c r="F41" i="45"/>
  <c r="E41" i="45"/>
  <c r="D41" i="45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/>
  <c r="M34" i="45"/>
  <c r="L34" i="45"/>
  <c r="K34" i="45"/>
  <c r="J34" i="45"/>
  <c r="I34" i="45"/>
  <c r="H34" i="45"/>
  <c r="G34" i="45"/>
  <c r="F34" i="45"/>
  <c r="N34" i="45" s="1"/>
  <c r="O34" i="45" s="1"/>
  <c r="E34" i="45"/>
  <c r="D34" i="45"/>
  <c r="N33" i="45"/>
  <c r="O33" i="45"/>
  <c r="N32" i="45"/>
  <c r="O32" i="45" s="1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/>
  <c r="N25" i="45"/>
  <c r="O25" i="45" s="1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E43" i="45" s="1"/>
  <c r="D21" i="45"/>
  <c r="N20" i="45"/>
  <c r="O20" i="45" s="1"/>
  <c r="N18" i="45"/>
  <c r="O18" i="45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H4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M43" i="45" s="1"/>
  <c r="L5" i="45"/>
  <c r="L43" i="45" s="1"/>
  <c r="K5" i="45"/>
  <c r="K43" i="45" s="1"/>
  <c r="J5" i="45"/>
  <c r="J43" i="45" s="1"/>
  <c r="I5" i="45"/>
  <c r="H5" i="45"/>
  <c r="G5" i="45"/>
  <c r="F5" i="45"/>
  <c r="E5" i="45"/>
  <c r="D5" i="45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8" i="44" s="1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H40" i="44" s="1"/>
  <c r="G34" i="44"/>
  <c r="F34" i="44"/>
  <c r="E34" i="44"/>
  <c r="D34" i="44"/>
  <c r="N33" i="44"/>
  <c r="O33" i="44"/>
  <c r="N32" i="44"/>
  <c r="O32" i="44"/>
  <c r="M31" i="44"/>
  <c r="L31" i="44"/>
  <c r="K31" i="44"/>
  <c r="J31" i="44"/>
  <c r="I31" i="44"/>
  <c r="H31" i="44"/>
  <c r="G31" i="44"/>
  <c r="N31" i="44" s="1"/>
  <c r="O31" i="44" s="1"/>
  <c r="F31" i="44"/>
  <c r="E31" i="44"/>
  <c r="D31" i="44"/>
  <c r="N30" i="44"/>
  <c r="O30" i="44"/>
  <c r="N29" i="44"/>
  <c r="O29" i="44" s="1"/>
  <c r="N28" i="44"/>
  <c r="O28" i="44"/>
  <c r="N27" i="44"/>
  <c r="O27" i="44" s="1"/>
  <c r="M26" i="44"/>
  <c r="M40" i="44" s="1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N13" i="44" s="1"/>
  <c r="F13" i="44"/>
  <c r="E13" i="44"/>
  <c r="D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J40" i="44" s="1"/>
  <c r="I5" i="44"/>
  <c r="H5" i="44"/>
  <c r="G5" i="44"/>
  <c r="F5" i="44"/>
  <c r="E5" i="44"/>
  <c r="D5" i="44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 s="1"/>
  <c r="N36" i="43"/>
  <c r="O36" i="43"/>
  <c r="M35" i="43"/>
  <c r="L35" i="43"/>
  <c r="K35" i="43"/>
  <c r="J35" i="43"/>
  <c r="I35" i="43"/>
  <c r="H35" i="43"/>
  <c r="G35" i="43"/>
  <c r="F35" i="43"/>
  <c r="E35" i="43"/>
  <c r="D35" i="43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N29" i="43"/>
  <c r="O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N24" i="43"/>
  <c r="O24" i="43"/>
  <c r="N23" i="43"/>
  <c r="O23" i="43" s="1"/>
  <c r="N22" i="43"/>
  <c r="O22" i="43" s="1"/>
  <c r="N21" i="43"/>
  <c r="O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F41" i="43" s="1"/>
  <c r="E5" i="43"/>
  <c r="D5" i="43"/>
  <c r="N40" i="42"/>
  <c r="O40" i="42" s="1"/>
  <c r="M39" i="42"/>
  <c r="L39" i="42"/>
  <c r="K39" i="42"/>
  <c r="J39" i="42"/>
  <c r="I39" i="42"/>
  <c r="H39" i="42"/>
  <c r="G39" i="42"/>
  <c r="F39" i="42"/>
  <c r="N39" i="42" s="1"/>
  <c r="O39" i="42" s="1"/>
  <c r="E39" i="42"/>
  <c r="D39" i="42"/>
  <c r="N38" i="42"/>
  <c r="O38" i="42" s="1"/>
  <c r="N37" i="42"/>
  <c r="O37" i="42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M33" i="42"/>
  <c r="L33" i="42"/>
  <c r="K33" i="42"/>
  <c r="J33" i="42"/>
  <c r="J41" i="42" s="1"/>
  <c r="I33" i="42"/>
  <c r="H33" i="42"/>
  <c r="G33" i="42"/>
  <c r="F33" i="42"/>
  <c r="E33" i="42"/>
  <c r="D33" i="42"/>
  <c r="N32" i="42"/>
  <c r="O32" i="42"/>
  <c r="N31" i="42"/>
  <c r="O31" i="42" s="1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N27" i="42" s="1"/>
  <c r="O27" i="42" s="1"/>
  <c r="E27" i="42"/>
  <c r="D27" i="42"/>
  <c r="N26" i="42"/>
  <c r="O26" i="42" s="1"/>
  <c r="N25" i="42"/>
  <c r="O25" i="42"/>
  <c r="N24" i="42"/>
  <c r="O24" i="42"/>
  <c r="N23" i="42"/>
  <c r="O23" i="42" s="1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 s="1"/>
  <c r="N14" i="42"/>
  <c r="O14" i="42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6" i="41"/>
  <c r="O46" i="4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4" i="41" s="1"/>
  <c r="O44" i="41" s="1"/>
  <c r="N43" i="41"/>
  <c r="O43" i="41" s="1"/>
  <c r="N42" i="41"/>
  <c r="O42" i="41" s="1"/>
  <c r="N41" i="41"/>
  <c r="O41" i="41"/>
  <c r="N40" i="41"/>
  <c r="O40" i="41"/>
  <c r="N39" i="41"/>
  <c r="O39" i="41" s="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 s="1"/>
  <c r="N32" i="41"/>
  <c r="O32" i="41" s="1"/>
  <c r="N31" i="41"/>
  <c r="O31" i="41"/>
  <c r="N30" i="41"/>
  <c r="O30" i="41"/>
  <c r="N29" i="41"/>
  <c r="O29" i="41" s="1"/>
  <c r="N28" i="41"/>
  <c r="O28" i="41"/>
  <c r="N27" i="41"/>
  <c r="O27" i="41" s="1"/>
  <c r="M26" i="41"/>
  <c r="M47" i="41" s="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/>
  <c r="N21" i="41"/>
  <c r="O21" i="41" s="1"/>
  <c r="M20" i="41"/>
  <c r="L20" i="41"/>
  <c r="L47" i="41" s="1"/>
  <c r="K20" i="41"/>
  <c r="J20" i="41"/>
  <c r="I20" i="41"/>
  <c r="H20" i="41"/>
  <c r="G20" i="41"/>
  <c r="F20" i="41"/>
  <c r="E20" i="41"/>
  <c r="D20" i="41"/>
  <c r="N19" i="41"/>
  <c r="O19" i="41" s="1"/>
  <c r="N18" i="41"/>
  <c r="O18" i="41"/>
  <c r="N17" i="41"/>
  <c r="O17" i="41" s="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37" i="40"/>
  <c r="O37" i="40"/>
  <c r="N36" i="40"/>
  <c r="O36" i="40" s="1"/>
  <c r="M35" i="40"/>
  <c r="L35" i="40"/>
  <c r="K35" i="40"/>
  <c r="J35" i="40"/>
  <c r="I35" i="40"/>
  <c r="N35" i="40" s="1"/>
  <c r="H35" i="40"/>
  <c r="G35" i="40"/>
  <c r="F35" i="40"/>
  <c r="E35" i="40"/>
  <c r="D35" i="40"/>
  <c r="N34" i="40"/>
  <c r="O34" i="40" s="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H38" i="40" s="1"/>
  <c r="G27" i="40"/>
  <c r="F27" i="40"/>
  <c r="E27" i="40"/>
  <c r="E38" i="40" s="1"/>
  <c r="D27" i="40"/>
  <c r="N26" i="40"/>
  <c r="O26" i="40"/>
  <c r="N25" i="40"/>
  <c r="O25" i="40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 s="1"/>
  <c r="N18" i="40"/>
  <c r="O18" i="40"/>
  <c r="N17" i="40"/>
  <c r="O17" i="40"/>
  <c r="M16" i="40"/>
  <c r="L16" i="40"/>
  <c r="K16" i="40"/>
  <c r="J16" i="40"/>
  <c r="J38" i="40" s="1"/>
  <c r="I16" i="40"/>
  <c r="H16" i="40"/>
  <c r="G16" i="40"/>
  <c r="F16" i="40"/>
  <c r="E16" i="40"/>
  <c r="D16" i="40"/>
  <c r="N15" i="40"/>
  <c r="O15" i="40"/>
  <c r="N14" i="40"/>
  <c r="O14" i="40" s="1"/>
  <c r="N13" i="40"/>
  <c r="O13" i="40"/>
  <c r="N12" i="40"/>
  <c r="O12" i="40" s="1"/>
  <c r="M11" i="40"/>
  <c r="M38" i="40" s="1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L38" i="40" s="1"/>
  <c r="K5" i="40"/>
  <c r="J5" i="40"/>
  <c r="I5" i="40"/>
  <c r="H5" i="40"/>
  <c r="G5" i="40"/>
  <c r="F5" i="40"/>
  <c r="E5" i="40"/>
  <c r="D5" i="40"/>
  <c r="N39" i="39"/>
  <c r="O39" i="39" s="1"/>
  <c r="N38" i="39"/>
  <c r="O38" i="39"/>
  <c r="M37" i="39"/>
  <c r="L37" i="39"/>
  <c r="K37" i="39"/>
  <c r="N37" i="39" s="1"/>
  <c r="O37" i="39" s="1"/>
  <c r="J37" i="39"/>
  <c r="I37" i="39"/>
  <c r="H37" i="39"/>
  <c r="G37" i="39"/>
  <c r="F37" i="39"/>
  <c r="E37" i="39"/>
  <c r="D37" i="39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/>
  <c r="N30" i="39"/>
  <c r="O30" i="39"/>
  <c r="N29" i="39"/>
  <c r="O29" i="39" s="1"/>
  <c r="M28" i="39"/>
  <c r="L28" i="39"/>
  <c r="L40" i="39" s="1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/>
  <c r="N19" i="39"/>
  <c r="O19" i="39" s="1"/>
  <c r="N18" i="39"/>
  <c r="O18" i="39"/>
  <c r="M17" i="39"/>
  <c r="L17" i="39"/>
  <c r="K17" i="39"/>
  <c r="K40" i="39" s="1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N13" i="39"/>
  <c r="O13" i="39"/>
  <c r="N12" i="39"/>
  <c r="O12" i="39"/>
  <c r="M11" i="39"/>
  <c r="L11" i="39"/>
  <c r="K11" i="39"/>
  <c r="J11" i="39"/>
  <c r="J40" i="39" s="1"/>
  <c r="I11" i="39"/>
  <c r="H11" i="39"/>
  <c r="G11" i="39"/>
  <c r="F11" i="39"/>
  <c r="E11" i="39"/>
  <c r="D11" i="39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N24" i="38" s="1"/>
  <c r="O24" i="38" s="1"/>
  <c r="F24" i="38"/>
  <c r="E24" i="38"/>
  <c r="D24" i="38"/>
  <c r="N23" i="38"/>
  <c r="O23" i="38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40" i="38" s="1"/>
  <c r="I5" i="38"/>
  <c r="H5" i="38"/>
  <c r="G5" i="38"/>
  <c r="F5" i="38"/>
  <c r="E5" i="38"/>
  <c r="D5" i="38"/>
  <c r="N39" i="37"/>
  <c r="O39" i="37" s="1"/>
  <c r="M38" i="37"/>
  <c r="L38" i="37"/>
  <c r="K38" i="37"/>
  <c r="J38" i="37"/>
  <c r="I38" i="37"/>
  <c r="H38" i="37"/>
  <c r="G38" i="37"/>
  <c r="F38" i="37"/>
  <c r="N38" i="37"/>
  <c r="O38" i="37" s="1"/>
  <c r="E38" i="37"/>
  <c r="D38" i="37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M31" i="37"/>
  <c r="M40" i="37" s="1"/>
  <c r="L31" i="37"/>
  <c r="K31" i="37"/>
  <c r="J31" i="37"/>
  <c r="N31" i="37" s="1"/>
  <c r="O31" i="37" s="1"/>
  <c r="I31" i="37"/>
  <c r="H31" i="37"/>
  <c r="G31" i="37"/>
  <c r="F31" i="37"/>
  <c r="E31" i="37"/>
  <c r="D31" i="37"/>
  <c r="N30" i="37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E40" i="37" s="1"/>
  <c r="D27" i="37"/>
  <c r="N27" i="37" s="1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/>
  <c r="O20" i="37" s="1"/>
  <c r="N19" i="37"/>
  <c r="O19" i="37"/>
  <c r="N18" i="37"/>
  <c r="O18" i="37"/>
  <c r="N17" i="37"/>
  <c r="O17" i="37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K40" i="37" s="1"/>
  <c r="J5" i="37"/>
  <c r="J40" i="37" s="1"/>
  <c r="I5" i="37"/>
  <c r="I40" i="37" s="1"/>
  <c r="H5" i="37"/>
  <c r="G5" i="37"/>
  <c r="F5" i="37"/>
  <c r="F40" i="37" s="1"/>
  <c r="E5" i="37"/>
  <c r="D5" i="37"/>
  <c r="N42" i="36"/>
  <c r="O42" i="36" s="1"/>
  <c r="N41" i="36"/>
  <c r="O41" i="36" s="1"/>
  <c r="N40" i="36"/>
  <c r="O40" i="36" s="1"/>
  <c r="N39" i="36"/>
  <c r="O39" i="36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 s="1"/>
  <c r="M31" i="36"/>
  <c r="L31" i="36"/>
  <c r="L43" i="36" s="1"/>
  <c r="K31" i="36"/>
  <c r="J31" i="36"/>
  <c r="I31" i="36"/>
  <c r="I43" i="36" s="1"/>
  <c r="H31" i="36"/>
  <c r="G31" i="36"/>
  <c r="F31" i="36"/>
  <c r="E31" i="36"/>
  <c r="D31" i="36"/>
  <c r="N30" i="36"/>
  <c r="O30" i="36" s="1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/>
  <c r="N15" i="36"/>
  <c r="O15" i="36" s="1"/>
  <c r="N14" i="36"/>
  <c r="O14" i="36"/>
  <c r="M13" i="36"/>
  <c r="L13" i="36"/>
  <c r="K13" i="36"/>
  <c r="K43" i="36" s="1"/>
  <c r="J13" i="36"/>
  <c r="I13" i="36"/>
  <c r="H13" i="36"/>
  <c r="G13" i="36"/>
  <c r="F13" i="36"/>
  <c r="E13" i="36"/>
  <c r="D13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43" i="36" s="1"/>
  <c r="L5" i="36"/>
  <c r="K5" i="36"/>
  <c r="J5" i="36"/>
  <c r="I5" i="36"/>
  <c r="H5" i="36"/>
  <c r="H43" i="36" s="1"/>
  <c r="G5" i="36"/>
  <c r="F5" i="36"/>
  <c r="E5" i="36"/>
  <c r="E43" i="36" s="1"/>
  <c r="D5" i="36"/>
  <c r="N39" i="35"/>
  <c r="O39" i="35"/>
  <c r="M38" i="35"/>
  <c r="L38" i="35"/>
  <c r="K38" i="35"/>
  <c r="J38" i="35"/>
  <c r="I38" i="35"/>
  <c r="H38" i="35"/>
  <c r="G38" i="35"/>
  <c r="F38" i="35"/>
  <c r="E38" i="35"/>
  <c r="N38" i="35" s="1"/>
  <c r="O38" i="35" s="1"/>
  <c r="D38" i="35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N34" i="35" s="1"/>
  <c r="O34" i="35" s="1"/>
  <c r="E34" i="35"/>
  <c r="D34" i="35"/>
  <c r="N33" i="35"/>
  <c r="O33" i="35" s="1"/>
  <c r="N32" i="35"/>
  <c r="O32" i="35" s="1"/>
  <c r="M31" i="35"/>
  <c r="L31" i="35"/>
  <c r="K31" i="35"/>
  <c r="J31" i="35"/>
  <c r="I31" i="35"/>
  <c r="N31" i="35" s="1"/>
  <c r="O31" i="35" s="1"/>
  <c r="H31" i="35"/>
  <c r="G31" i="35"/>
  <c r="F31" i="35"/>
  <c r="E31" i="35"/>
  <c r="D31" i="35"/>
  <c r="N30" i="35"/>
  <c r="O30" i="35" s="1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H40" i="35" s="1"/>
  <c r="G19" i="35"/>
  <c r="F19" i="35"/>
  <c r="E19" i="35"/>
  <c r="D19" i="35"/>
  <c r="N19" i="35" s="1"/>
  <c r="O19" i="35" s="1"/>
  <c r="N18" i="35"/>
  <c r="O18" i="35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N13" i="35" s="1"/>
  <c r="O13" i="35" s="1"/>
  <c r="E13" i="35"/>
  <c r="D13" i="35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M40" i="35" s="1"/>
  <c r="L5" i="35"/>
  <c r="K5" i="35"/>
  <c r="K40" i="35" s="1"/>
  <c r="J5" i="35"/>
  <c r="J40" i="35"/>
  <c r="I5" i="35"/>
  <c r="I40" i="35" s="1"/>
  <c r="H5" i="35"/>
  <c r="G5" i="35"/>
  <c r="F5" i="35"/>
  <c r="E5" i="35"/>
  <c r="D5" i="35"/>
  <c r="N41" i="34"/>
  <c r="O41" i="34" s="1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F42" i="34" s="1"/>
  <c r="E27" i="34"/>
  <c r="D27" i="34"/>
  <c r="N26" i="34"/>
  <c r="O26" i="34" s="1"/>
  <c r="N25" i="34"/>
  <c r="O25" i="34"/>
  <c r="N24" i="34"/>
  <c r="O24" i="34"/>
  <c r="N23" i="34"/>
  <c r="O23" i="34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N19" i="34" s="1"/>
  <c r="O19" i="34" s="1"/>
  <c r="G19" i="34"/>
  <c r="F19" i="34"/>
  <c r="E19" i="34"/>
  <c r="D19" i="34"/>
  <c r="N18" i="34"/>
  <c r="O18" i="34"/>
  <c r="N17" i="34"/>
  <c r="O17" i="34"/>
  <c r="N16" i="34"/>
  <c r="O16" i="34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/>
  <c r="M5" i="34"/>
  <c r="M42" i="34" s="1"/>
  <c r="L5" i="34"/>
  <c r="K5" i="34"/>
  <c r="K42" i="34" s="1"/>
  <c r="J5" i="34"/>
  <c r="I5" i="34"/>
  <c r="I42" i="34"/>
  <c r="H5" i="34"/>
  <c r="G5" i="34"/>
  <c r="F5" i="34"/>
  <c r="E5" i="34"/>
  <c r="E42" i="34" s="1"/>
  <c r="D5" i="34"/>
  <c r="N27" i="33"/>
  <c r="O27" i="33"/>
  <c r="N28" i="33"/>
  <c r="O28" i="33" s="1"/>
  <c r="N29" i="33"/>
  <c r="O29" i="33" s="1"/>
  <c r="N20" i="33"/>
  <c r="O20" i="33"/>
  <c r="N21" i="33"/>
  <c r="O21" i="33"/>
  <c r="N22" i="33"/>
  <c r="O22" i="33"/>
  <c r="N23" i="33"/>
  <c r="O23" i="33"/>
  <c r="N24" i="33"/>
  <c r="O24" i="33" s="1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9" i="33"/>
  <c r="F19" i="33"/>
  <c r="G19" i="33"/>
  <c r="H19" i="33"/>
  <c r="I19" i="33"/>
  <c r="J19" i="33"/>
  <c r="K19" i="33"/>
  <c r="K38" i="33"/>
  <c r="L19" i="33"/>
  <c r="M19" i="33"/>
  <c r="D19" i="33"/>
  <c r="E14" i="33"/>
  <c r="F14" i="33"/>
  <c r="G14" i="33"/>
  <c r="H14" i="33"/>
  <c r="I14" i="33"/>
  <c r="J14" i="33"/>
  <c r="K14" i="33"/>
  <c r="N14" i="33" s="1"/>
  <c r="L14" i="33"/>
  <c r="M14" i="33"/>
  <c r="M38" i="33"/>
  <c r="D14" i="33"/>
  <c r="E5" i="33"/>
  <c r="E38" i="33" s="1"/>
  <c r="F5" i="33"/>
  <c r="F38" i="33" s="1"/>
  <c r="G5" i="33"/>
  <c r="H5" i="33"/>
  <c r="I5" i="33"/>
  <c r="I38" i="33" s="1"/>
  <c r="J5" i="33"/>
  <c r="K5" i="33"/>
  <c r="L5" i="33"/>
  <c r="M5" i="33"/>
  <c r="D5" i="33"/>
  <c r="E36" i="33"/>
  <c r="F36" i="33"/>
  <c r="G36" i="33"/>
  <c r="H36" i="33"/>
  <c r="I36" i="33"/>
  <c r="J36" i="33"/>
  <c r="K36" i="33"/>
  <c r="L36" i="33"/>
  <c r="L38" i="33"/>
  <c r="M36" i="33"/>
  <c r="D36" i="33"/>
  <c r="N37" i="33"/>
  <c r="O37" i="33" s="1"/>
  <c r="N34" i="33"/>
  <c r="N35" i="33"/>
  <c r="O35" i="33" s="1"/>
  <c r="N33" i="33"/>
  <c r="O33" i="33"/>
  <c r="E32" i="33"/>
  <c r="F32" i="33"/>
  <c r="G32" i="33"/>
  <c r="H32" i="33"/>
  <c r="I32" i="33"/>
  <c r="J32" i="33"/>
  <c r="K32" i="33"/>
  <c r="L32" i="33"/>
  <c r="M32" i="33"/>
  <c r="D32" i="33"/>
  <c r="E30" i="33"/>
  <c r="F30" i="33"/>
  <c r="G30" i="33"/>
  <c r="N30" i="33" s="1"/>
  <c r="O30" i="33" s="1"/>
  <c r="H30" i="33"/>
  <c r="H38" i="33"/>
  <c r="I30" i="33"/>
  <c r="J30" i="33"/>
  <c r="K30" i="33"/>
  <c r="L30" i="33"/>
  <c r="M30" i="33"/>
  <c r="D30" i="33"/>
  <c r="N31" i="33"/>
  <c r="O31" i="33" s="1"/>
  <c r="O34" i="33"/>
  <c r="N16" i="33"/>
  <c r="O16" i="33" s="1"/>
  <c r="N17" i="33"/>
  <c r="O17" i="33" s="1"/>
  <c r="N18" i="33"/>
  <c r="O18" i="33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/>
  <c r="N15" i="33"/>
  <c r="O15" i="33" s="1"/>
  <c r="E40" i="35"/>
  <c r="N5" i="36"/>
  <c r="O5" i="36" s="1"/>
  <c r="L40" i="37"/>
  <c r="O14" i="33"/>
  <c r="F43" i="36"/>
  <c r="J43" i="36"/>
  <c r="N26" i="33"/>
  <c r="O26" i="33" s="1"/>
  <c r="H40" i="38"/>
  <c r="L40" i="38"/>
  <c r="E40" i="38"/>
  <c r="I40" i="38"/>
  <c r="N17" i="39"/>
  <c r="O17" i="39" s="1"/>
  <c r="H40" i="39"/>
  <c r="M40" i="39"/>
  <c r="N33" i="39"/>
  <c r="O33" i="39" s="1"/>
  <c r="N23" i="39"/>
  <c r="O23" i="39" s="1"/>
  <c r="D40" i="39"/>
  <c r="E40" i="39"/>
  <c r="F38" i="40"/>
  <c r="N27" i="40"/>
  <c r="O27" i="40" s="1"/>
  <c r="D38" i="40"/>
  <c r="O35" i="40"/>
  <c r="G40" i="35"/>
  <c r="D40" i="35"/>
  <c r="L42" i="34"/>
  <c r="N36" i="33"/>
  <c r="O36" i="33" s="1"/>
  <c r="L40" i="35"/>
  <c r="H47" i="41"/>
  <c r="J47" i="41"/>
  <c r="F47" i="41"/>
  <c r="N26" i="41"/>
  <c r="O26" i="41" s="1"/>
  <c r="E47" i="41"/>
  <c r="L41" i="42"/>
  <c r="I41" i="42"/>
  <c r="M41" i="42"/>
  <c r="F41" i="42"/>
  <c r="H41" i="42"/>
  <c r="N19" i="42"/>
  <c r="O19" i="42" s="1"/>
  <c r="E41" i="42"/>
  <c r="D41" i="42"/>
  <c r="H41" i="43"/>
  <c r="I41" i="43"/>
  <c r="L41" i="43"/>
  <c r="M41" i="43"/>
  <c r="N39" i="43"/>
  <c r="O39" i="43" s="1"/>
  <c r="N35" i="43"/>
  <c r="O35" i="43" s="1"/>
  <c r="E41" i="43"/>
  <c r="N13" i="43"/>
  <c r="O13" i="43" s="1"/>
  <c r="D41" i="43"/>
  <c r="N5" i="43"/>
  <c r="O5" i="43" s="1"/>
  <c r="L40" i="44"/>
  <c r="O13" i="44"/>
  <c r="I40" i="44"/>
  <c r="O38" i="44"/>
  <c r="F40" i="44"/>
  <c r="D43" i="45"/>
  <c r="P31" i="46"/>
  <c r="O33" i="46"/>
  <c r="P33" i="46" s="1"/>
  <c r="O26" i="46"/>
  <c r="P26" i="46" s="1"/>
  <c r="J40" i="46"/>
  <c r="O20" i="46"/>
  <c r="P20" i="46"/>
  <c r="F40" i="46"/>
  <c r="O40" i="46" s="1"/>
  <c r="P40" i="46" s="1"/>
  <c r="P13" i="46"/>
  <c r="K40" i="46"/>
  <c r="M40" i="46"/>
  <c r="L40" i="46"/>
  <c r="I40" i="46"/>
  <c r="N40" i="46"/>
  <c r="G40" i="46"/>
  <c r="E40" i="46"/>
  <c r="H40" i="46"/>
  <c r="O5" i="46"/>
  <c r="P5" i="46"/>
  <c r="N37" i="45"/>
  <c r="O37" i="45"/>
  <c r="N13" i="45"/>
  <c r="O13" i="45"/>
  <c r="N41" i="42" l="1"/>
  <c r="O41" i="42" s="1"/>
  <c r="N27" i="36"/>
  <c r="O27" i="36" s="1"/>
  <c r="D43" i="36"/>
  <c r="N5" i="35"/>
  <c r="O5" i="35" s="1"/>
  <c r="F40" i="35"/>
  <c r="N29" i="38"/>
  <c r="O29" i="38" s="1"/>
  <c r="G47" i="41"/>
  <c r="N5" i="41"/>
  <c r="O5" i="41" s="1"/>
  <c r="J41" i="43"/>
  <c r="N5" i="37"/>
  <c r="O5" i="37" s="1"/>
  <c r="G40" i="37"/>
  <c r="D40" i="44"/>
  <c r="N40" i="44" s="1"/>
  <c r="O40" i="44" s="1"/>
  <c r="N26" i="44"/>
  <c r="O26" i="44" s="1"/>
  <c r="G38" i="33"/>
  <c r="G42" i="34"/>
  <c r="D40" i="37"/>
  <c r="N13" i="37"/>
  <c r="O13" i="37" s="1"/>
  <c r="G40" i="39"/>
  <c r="N11" i="39"/>
  <c r="O11" i="39" s="1"/>
  <c r="I38" i="40"/>
  <c r="N5" i="40"/>
  <c r="O5" i="40" s="1"/>
  <c r="N11" i="40"/>
  <c r="O11" i="40" s="1"/>
  <c r="N40" i="35"/>
  <c r="O40" i="35" s="1"/>
  <c r="N40" i="39"/>
  <c r="O40" i="39" s="1"/>
  <c r="N27" i="34"/>
  <c r="O27" i="34" s="1"/>
  <c r="D47" i="41"/>
  <c r="N19" i="33"/>
  <c r="O19" i="33" s="1"/>
  <c r="D38" i="33"/>
  <c r="G40" i="44"/>
  <c r="N5" i="44"/>
  <c r="O5" i="44" s="1"/>
  <c r="G43" i="45"/>
  <c r="N29" i="45"/>
  <c r="O29" i="45" s="1"/>
  <c r="N31" i="36"/>
  <c r="O31" i="36" s="1"/>
  <c r="N32" i="33"/>
  <c r="O32" i="33" s="1"/>
  <c r="M40" i="38"/>
  <c r="N16" i="38"/>
  <c r="O16" i="38" s="1"/>
  <c r="G40" i="38"/>
  <c r="N33" i="43"/>
  <c r="O33" i="43" s="1"/>
  <c r="K41" i="43"/>
  <c r="N20" i="36"/>
  <c r="O20" i="36" s="1"/>
  <c r="G43" i="36"/>
  <c r="N34" i="36"/>
  <c r="O34" i="36" s="1"/>
  <c r="E40" i="44"/>
  <c r="N34" i="44"/>
  <c r="O34" i="44" s="1"/>
  <c r="N5" i="45"/>
  <c r="O5" i="45" s="1"/>
  <c r="F43" i="45"/>
  <c r="N43" i="45" s="1"/>
  <c r="O43" i="45" s="1"/>
  <c r="N5" i="34"/>
  <c r="O5" i="34" s="1"/>
  <c r="J42" i="34"/>
  <c r="G41" i="43"/>
  <c r="N41" i="43" s="1"/>
  <c r="O41" i="43" s="1"/>
  <c r="N19" i="43"/>
  <c r="O19" i="43" s="1"/>
  <c r="N34" i="37"/>
  <c r="O34" i="37" s="1"/>
  <c r="H40" i="37"/>
  <c r="H42" i="34"/>
  <c r="N31" i="34"/>
  <c r="O31" i="34" s="1"/>
  <c r="N34" i="34"/>
  <c r="O34" i="34" s="1"/>
  <c r="D42" i="34"/>
  <c r="N28" i="39"/>
  <c r="O28" i="39" s="1"/>
  <c r="I40" i="39"/>
  <c r="K38" i="40"/>
  <c r="N22" i="40"/>
  <c r="O22" i="40" s="1"/>
  <c r="N31" i="40"/>
  <c r="O31" i="40" s="1"/>
  <c r="N20" i="41"/>
  <c r="O20" i="41" s="1"/>
  <c r="I47" i="41"/>
  <c r="K41" i="42"/>
  <c r="N5" i="42"/>
  <c r="O5" i="42" s="1"/>
  <c r="G41" i="42"/>
  <c r="N33" i="42"/>
  <c r="O33" i="42" s="1"/>
  <c r="N35" i="42"/>
  <c r="O35" i="42" s="1"/>
  <c r="N27" i="43"/>
  <c r="O27" i="43" s="1"/>
  <c r="I43" i="45"/>
  <c r="K40" i="44"/>
  <c r="N19" i="44"/>
  <c r="O19" i="44" s="1"/>
  <c r="D40" i="38"/>
  <c r="N40" i="38" s="1"/>
  <c r="O40" i="38" s="1"/>
  <c r="N5" i="38"/>
  <c r="O5" i="38" s="1"/>
  <c r="N13" i="38"/>
  <c r="O13" i="38" s="1"/>
  <c r="F40" i="39"/>
  <c r="N5" i="39"/>
  <c r="O5" i="39" s="1"/>
  <c r="N21" i="45"/>
  <c r="O21" i="45" s="1"/>
  <c r="N5" i="33"/>
  <c r="O5" i="33" s="1"/>
  <c r="J38" i="33"/>
  <c r="K47" i="41"/>
  <c r="N37" i="41"/>
  <c r="O37" i="41" s="1"/>
  <c r="N38" i="40"/>
  <c r="O38" i="40" s="1"/>
  <c r="N38" i="34"/>
  <c r="O38" i="34" s="1"/>
  <c r="K40" i="38"/>
  <c r="N32" i="38"/>
  <c r="O32" i="38" s="1"/>
  <c r="F40" i="38"/>
  <c r="N38" i="38"/>
  <c r="O38" i="38" s="1"/>
  <c r="G38" i="40"/>
  <c r="N16" i="40"/>
  <c r="O16" i="40" s="1"/>
  <c r="N42" i="34" l="1"/>
  <c r="O42" i="34" s="1"/>
  <c r="N40" i="37"/>
  <c r="O40" i="37" s="1"/>
  <c r="N43" i="36"/>
  <c r="O43" i="36" s="1"/>
  <c r="N38" i="33"/>
  <c r="O38" i="33" s="1"/>
  <c r="N47" i="41"/>
  <c r="O47" i="41" s="1"/>
</calcChain>
</file>

<file path=xl/sharedStrings.xml><?xml version="1.0" encoding="utf-8"?>
<sst xmlns="http://schemas.openxmlformats.org/spreadsheetml/2006/main" count="916" uniqueCount="152">
  <si>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</si>
  <si>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</si>
  <si>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</si>
  <si>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</si>
  <si>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</si>
  <si>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</si>
  <si>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</si>
  <si>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</si>
  <si>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</si>
  <si>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</si>
  <si>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</si>
  <si>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</si>
  <si>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</si>
  <si>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Telecommunications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</si>
  <si>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</si>
  <si>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</si>
  <si>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</si>
  <si>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</si>
  <si>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</si>
  <si>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Impact Fees - Residential - Physical Environment</t>
  </si>
  <si>
    <t>Other Permits, Fees, and Special Assessments</t>
  </si>
  <si>
    <t>Federal Grant - Public Safety</t>
  </si>
  <si>
    <t>Intergovernmental Revenue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</si>
  <si>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</si>
  <si>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</si>
  <si>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</si>
  <si>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</si>
  <si>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</si>
  <si>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</si>
  <si>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</si>
  <si>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</si>
  <si>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</si>
  <si>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</si>
  <si>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</si>
  <si>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</si>
  <si>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</si>
  <si>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Physical Environment - Water / Sewer Combination Utility</t>
  </si>
  <si>
    <t>Physical Environment - Other Physical Environment Charges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</si>
  <si>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</si>
  <si>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</si>
  <si>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</si>
  <si>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</si>
  <si>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</si>
  <si>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</si>
  <si>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</si>
  <si>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</si>
  <si>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</si>
  <si>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</si>
  <si>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</si>
  <si>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</si>
  <si>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</si>
  <si>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</si>
  <si>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Port Richey Revenues Reported by Account Code and Fund Type</t>
  </si>
  <si>
    <t>Local Fiscal Year Ended September 30, 2010</t>
  </si>
  <si>
    <t>Franchise Fee - Cable Television</t>
  </si>
  <si>
    <t>Impact Fees - Residential - Public Safety</t>
  </si>
  <si>
    <t>Impact Fees - Residential - Transportation</t>
  </si>
  <si>
    <t>State Grant - Culture / Recreation</t>
  </si>
  <si>
    <t>General Gov't (Not Court-Related) - Administrative Service Fees</t>
  </si>
  <si>
    <t>Fines - Local Ordinance Violations</t>
  </si>
  <si>
    <t>Other Judgments, Fines, and Forfeits</t>
  </si>
  <si>
    <t>Proceeds - Installment Purchases and Capital Lease Proceeds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</si>
  <si>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</si>
  <si>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</si>
  <si>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</si>
  <si>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</si>
  <si>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Other Federal Grants</t>
  </si>
  <si>
    <t>2011 Municipal Population:</t>
  </si>
  <si>
    <t>Local Fiscal Year Ended September 30, 2012</t>
  </si>
  <si>
    <t>First Local Option Fuel Tax (1 to 6 Cents)</t>
  </si>
  <si>
    <t>State Grant - Transportation - Other Transportation</t>
  </si>
  <si>
    <t>Forfeits - Assets Seized by Law Enforcement</t>
  </si>
  <si>
    <t>Proceeds of General Capital Asset Dispositions - Sales</t>
  </si>
  <si>
    <t>Proprietary Non-Operating Sources - Other Non-Operating Sources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</si>
  <si>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</si>
  <si>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</si>
  <si>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</si>
  <si>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</si>
  <si>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</si>
  <si>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</si>
  <si>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</si>
  <si>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</si>
  <si>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</si>
  <si>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Sale of Contraband Property Seized by Law Enforcement</t>
  </si>
  <si>
    <t>2013 Municipal Population:</t>
  </si>
  <si>
    <t>Local Fiscal Year Ended September 30, 2008</t>
  </si>
  <si>
    <t>Permits and Franchise Fees</t>
  </si>
  <si>
    <t>State Shared Revenues - General Gov't - Other General Government</t>
  </si>
  <si>
    <t>General Gov't (Not Court-Related) - Other General Gov't Charges and Fees</t>
  </si>
  <si>
    <t>Impact Fees - Physical Environment</t>
  </si>
  <si>
    <t>Impact Fees - Transportation</t>
  </si>
  <si>
    <t>2008 Municipal Population:</t>
  </si>
  <si>
    <t>Local Fiscal Year Ended September 30, 2014</t>
  </si>
  <si>
    <t>Impact Fees - Commercial - Public Safety</t>
  </si>
  <si>
    <t>State Shared Revenues - General Government - Sales and Uses Taxes to Counties</t>
  </si>
  <si>
    <t>Other Charges for Services</t>
  </si>
  <si>
    <t>Court-Ordered Judgments and Fines - As Decided by Circuit Court Criminal</t>
  </si>
  <si>
    <t>Court-Ordered Judgments and Fines - As Decided by Traffic Court</t>
  </si>
  <si>
    <t>Court-Ordered Judgments and Fines - Other Court-Ordered</t>
  </si>
  <si>
    <t>2014 Municipal Population:</t>
  </si>
  <si>
    <t>Local Fiscal Year Ended September 30, 2015</t>
  </si>
  <si>
    <t>Proprietary Non-Operating - Federal Grants and Donations</t>
  </si>
  <si>
    <t>2015 Municipal Population:</t>
  </si>
  <si>
    <t>Local Fiscal Year Ended September 30, 2016</t>
  </si>
  <si>
    <t>Impact Fees - Residential - Other</t>
  </si>
  <si>
    <t>Shared Revenue from Other Local Units</t>
  </si>
  <si>
    <t>Public Safety - Law Enforcement Services</t>
  </si>
  <si>
    <t>Physical Environment - Water Utility</t>
  </si>
  <si>
    <t>Physical Environment - Sewer / Wastewater Utility</t>
  </si>
  <si>
    <t>Physical Environment - Conservation and Resource Management</t>
  </si>
  <si>
    <t>Transportation - Other Transportation Charges</t>
  </si>
  <si>
    <t>Sales - Disposition of Fixed Assets</t>
  </si>
  <si>
    <t>Sales - Sale of Surplus Materials and Scrap</t>
  </si>
  <si>
    <t>Other Miscellaneous Revenues - Settlements</t>
  </si>
  <si>
    <t>Proceeds - Proceeds from Refunding Bonds</t>
  </si>
  <si>
    <t>2016 Municipal Population:</t>
  </si>
  <si>
    <t>Local Fiscal Year Ended September 30, 2017</t>
  </si>
  <si>
    <t>Federal Grant - Human Services - Public Assistance</t>
  </si>
  <si>
    <t>State Shared Revenues - Transportation - Other Transportation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</si>
  <si>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</si>
  <si>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</si>
  <si>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</si>
  <si>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</si>
  <si>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</si>
  <si>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</si>
  <si>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Transportation - Other Transportation</t>
  </si>
  <si>
    <t>Grants from Other Local Units -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</si>
  <si>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</si>
  <si>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</si>
  <si>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</si>
  <si>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</si>
  <si>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</si>
  <si>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</si>
  <si>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</si>
  <si>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</si>
  <si>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</si>
  <si>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Building Permits (Buildling Permit Fees)</t>
  </si>
  <si>
    <t>Permits - Other</t>
  </si>
  <si>
    <t>Intergovernmental Revenues</t>
  </si>
  <si>
    <t>Federal Grant - Culture / Recreation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</si>
  <si>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</si>
  <si>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</si>
  <si>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</si>
  <si>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Rents and Royalties</t>
  </si>
  <si>
    <t>2021 Municipal Population:</t>
  </si>
  <si>
    <t>Local Fiscal Year Ended September 30, 2022</t>
  </si>
  <si>
    <t>Stormwater Fee</t>
  </si>
  <si>
    <t>Federal Grant - American Rescue Plan Act Funds</t>
  </si>
  <si>
    <t>Proceeds of General Capital Asset Dispositions - Compensation for Loss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</si>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</sst>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2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130</v>
      </c>
      <c r="N4" s="35" t="s">
        <v>9</v>
      </c>
      <c r="O4" s="35" t="s">
        <v>131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132</v>
      </c>
      <c r="B5" s="26"/>
      <c r="C5" s="26"/>
      <c r="D5" s="27">
        <f>SUM(D6:D12)</f>
        <v>3276541</v>
      </c>
      <c r="E5" s="27">
        <f>SUM(E6:E12)</f>
        <v>679312</v>
      </c>
      <c r="F5" s="27">
        <f>SUM(F6:F12)</f>
        <v>0</v>
      </c>
      <c r="G5" s="27">
        <f>SUM(G6:G12)</f>
        <v>551767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4507620</v>
      </c>
      <c r="P5" s="33">
        <f>(O5/P$44)</f>
        <v>1379.7428833792469</v>
      </c>
      <c r="Q5" s="6"/>
    </row>
    <row r="6" spans="1:134">
      <c r="A6" s="12"/>
      <c r="B6" s="25">
        <v>311</v>
      </c>
      <c r="C6" s="20" t="s">
        <v>2</v>
      </c>
      <c r="D6" s="46">
        <v>2280887</v>
      </c>
      <c r="E6" s="46">
        <v>679312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2960199</v>
      </c>
      <c r="P6" s="47">
        <f>(O6/P$44)</f>
        <v>906.09090909090912</v>
      </c>
      <c r="Q6" s="9"/>
    </row>
    <row r="7" spans="1:134">
      <c r="A7" s="12"/>
      <c r="B7" s="25">
        <v>312.41000000000003</v>
      </c>
      <c r="C7" s="20" t="s">
        <v>133</v>
      </c>
      <c r="D7" s="46">
        <v>174269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174269</v>
      </c>
      <c r="P7" s="47">
        <f>(O7/P$44)</f>
        <v>53.342209978573614</v>
      </c>
      <c r="Q7" s="9"/>
    </row>
    <row r="8" spans="1:134">
      <c r="A8" s="12"/>
      <c r="B8" s="25">
        <v>314.10000000000002</v>
      </c>
      <c r="C8" s="20" t="s">
        <v>12</v>
      </c>
      <c r="D8" s="46">
        <v>526853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526853</v>
      </c>
      <c r="P8" s="47">
        <f>(O8/P$44)</f>
        <v>161.26507499234771</v>
      </c>
      <c r="Q8" s="9"/>
    </row>
    <row r="9" spans="1:134">
      <c r="A9" s="12"/>
      <c r="B9" s="25">
        <v>314.39999999999998</v>
      </c>
      <c r="C9" s="20" t="s">
        <v>14</v>
      </c>
      <c r="D9" s="46">
        <v>37980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37980</v>
      </c>
      <c r="P9" s="47">
        <f>(O9/P$44)</f>
        <v>11.625344352617081</v>
      </c>
      <c r="Q9" s="9"/>
    </row>
    <row r="10" spans="1:134">
      <c r="A10" s="12"/>
      <c r="B10" s="25">
        <v>315.10000000000002</v>
      </c>
      <c r="C10" s="20" t="s">
        <v>134</v>
      </c>
      <c r="D10" s="46">
        <v>195383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195383</v>
      </c>
      <c r="P10" s="47">
        <f>(O10/P$44)</f>
        <v>59.805019895928986</v>
      </c>
      <c r="Q10" s="9"/>
    </row>
    <row r="11" spans="1:134">
      <c r="A11" s="12"/>
      <c r="B11" s="25">
        <v>316</v>
      </c>
      <c r="C11" s="20" t="s">
        <v>77</v>
      </c>
      <c r="D11" s="46">
        <v>61169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61169</v>
      </c>
      <c r="P11" s="47">
        <f>(O11/P$44)</f>
        <v>18.723293541475361</v>
      </c>
      <c r="Q11" s="9"/>
    </row>
    <row r="12" spans="1:134">
      <c r="A12" s="12"/>
      <c r="B12" s="25">
        <v>319.89999999999998</v>
      </c>
      <c r="C12" s="20" t="s">
        <v>135</v>
      </c>
      <c r="D12" s="46">
        <v>0</v>
      </c>
      <c r="E12" s="46">
        <v>0</v>
      </c>
      <c r="F12" s="46">
        <v>0</v>
      </c>
      <c r="G12" s="46">
        <v>551767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551767</v>
      </c>
      <c r="P12" s="47">
        <f>(O12/P$44)</f>
        <v>168.89103152739517</v>
      </c>
      <c r="Q12" s="9"/>
    </row>
    <row r="13" spans="1:134" ht="15.75">
      <c r="A13" s="29" t="s">
        <v>17</v>
      </c>
      <c r="B13" s="30"/>
      <c r="C13" s="31"/>
      <c r="D13" s="32">
        <f>SUM(D14:D19)</f>
        <v>861755</v>
      </c>
      <c r="E13" s="32">
        <f>SUM(E14:E19)</f>
        <v>0</v>
      </c>
      <c r="F13" s="32">
        <f>SUM(F14:F19)</f>
        <v>0</v>
      </c>
      <c r="G13" s="32">
        <f>SUM(G14:G19)</f>
        <v>0</v>
      </c>
      <c r="H13" s="32">
        <f>SUM(H14:H19)</f>
        <v>0</v>
      </c>
      <c r="I13" s="32">
        <f>SUM(I14:I19)</f>
        <v>572964</v>
      </c>
      <c r="J13" s="32">
        <f>SUM(J14:J19)</f>
        <v>0</v>
      </c>
      <c r="K13" s="32">
        <f>SUM(K14:K19)</f>
        <v>0</v>
      </c>
      <c r="L13" s="32">
        <f>SUM(L14:L19)</f>
        <v>0</v>
      </c>
      <c r="M13" s="32">
        <f>SUM(M14:M19)</f>
        <v>0</v>
      </c>
      <c r="N13" s="32">
        <f>SUM(N14:N19)</f>
        <v>0</v>
      </c>
      <c r="O13" s="44">
        <f>SUM(D13:N13)</f>
        <v>1434719</v>
      </c>
      <c r="P13" s="45">
        <f>(O13/P$44)</f>
        <v>439.15488215488216</v>
      </c>
      <c r="Q13" s="10"/>
    </row>
    <row r="14" spans="1:134">
      <c r="A14" s="12"/>
      <c r="B14" s="25">
        <v>322</v>
      </c>
      <c r="C14" s="20" t="s">
        <v>136</v>
      </c>
      <c r="D14" s="46">
        <v>418852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418852</v>
      </c>
      <c r="P14" s="47">
        <f>(O14/P$44)</f>
        <v>128.20691766146311</v>
      </c>
      <c r="Q14" s="9"/>
    </row>
    <row r="15" spans="1:134">
      <c r="A15" s="12"/>
      <c r="B15" s="25">
        <v>322.89999999999998</v>
      </c>
      <c r="C15" s="20" t="s">
        <v>137</v>
      </c>
      <c r="D15" s="46">
        <v>330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1">SUM(D15:N15)</f>
        <v>330</v>
      </c>
      <c r="P15" s="47">
        <f>(O15/P$44)</f>
        <v>0.10101010101010101</v>
      </c>
      <c r="Q15" s="9"/>
    </row>
    <row r="16" spans="1:134">
      <c r="A16" s="12"/>
      <c r="B16" s="25">
        <v>323.10000000000002</v>
      </c>
      <c r="C16" s="20" t="s">
        <v>18</v>
      </c>
      <c r="D16" s="46">
        <v>407398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407398</v>
      </c>
      <c r="P16" s="47">
        <f>(O16/P$44)</f>
        <v>124.70094888276707</v>
      </c>
      <c r="Q16" s="9"/>
    </row>
    <row r="17" spans="1:17">
      <c r="A17" s="12"/>
      <c r="B17" s="25">
        <v>324.11</v>
      </c>
      <c r="C17" s="20" t="s">
        <v>55</v>
      </c>
      <c r="D17" s="46">
        <v>14000</v>
      </c>
      <c r="E17" s="46">
        <v>0</v>
      </c>
      <c r="F17" s="46">
        <v>0</v>
      </c>
      <c r="G17" s="46">
        <v>0</v>
      </c>
      <c r="H17" s="46">
        <v>0</v>
      </c>
      <c r="I17" s="46">
        <v>294694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308694</v>
      </c>
      <c r="P17" s="47">
        <f>(O17/P$44)</f>
        <v>94.488521579430667</v>
      </c>
      <c r="Q17" s="9"/>
    </row>
    <row r="18" spans="1:17">
      <c r="A18" s="12"/>
      <c r="B18" s="25">
        <v>324.31</v>
      </c>
      <c r="C18" s="20" t="s">
        <v>56</v>
      </c>
      <c r="D18" s="46">
        <v>21175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21175</v>
      </c>
      <c r="P18" s="47">
        <f>(O18/P$44)</f>
        <v>6.4814814814814818</v>
      </c>
      <c r="Q18" s="9"/>
    </row>
    <row r="19" spans="1:17">
      <c r="A19" s="12"/>
      <c r="B19" s="25">
        <v>329.2</v>
      </c>
      <c r="C19" s="20" t="s">
        <v>146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278270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278270</v>
      </c>
      <c r="P19" s="47">
        <f>(O19/P$44)</f>
        <v>85.176002448729719</v>
      </c>
      <c r="Q19" s="9"/>
    </row>
    <row r="20" spans="1:17" ht="15.75">
      <c r="A20" s="29" t="s">
        <v>138</v>
      </c>
      <c r="B20" s="30"/>
      <c r="C20" s="31"/>
      <c r="D20" s="32">
        <f>SUM(D21:D27)</f>
        <v>666260</v>
      </c>
      <c r="E20" s="32">
        <f>SUM(E21:E27)</f>
        <v>656</v>
      </c>
      <c r="F20" s="32">
        <f>SUM(F21:F27)</f>
        <v>0</v>
      </c>
      <c r="G20" s="32">
        <f>SUM(G21:G27)</f>
        <v>0</v>
      </c>
      <c r="H20" s="32">
        <f>SUM(H21:H27)</f>
        <v>0</v>
      </c>
      <c r="I20" s="32">
        <f>SUM(I21:I27)</f>
        <v>0</v>
      </c>
      <c r="J20" s="32">
        <f>SUM(J21:J27)</f>
        <v>0</v>
      </c>
      <c r="K20" s="32">
        <f>SUM(K21:K27)</f>
        <v>0</v>
      </c>
      <c r="L20" s="32">
        <f>SUM(L21:L27)</f>
        <v>0</v>
      </c>
      <c r="M20" s="32">
        <f>SUM(M21:M27)</f>
        <v>0</v>
      </c>
      <c r="N20" s="32">
        <f>SUM(N21:N27)</f>
        <v>0</v>
      </c>
      <c r="O20" s="44">
        <f>SUM(D20:N20)</f>
        <v>666916</v>
      </c>
      <c r="P20" s="45">
        <f>(O20/P$44)</f>
        <v>204.1371288644016</v>
      </c>
      <c r="Q20" s="10"/>
    </row>
    <row r="21" spans="1:17">
      <c r="A21" s="12"/>
      <c r="B21" s="25">
        <v>331.51</v>
      </c>
      <c r="C21" s="20" t="s">
        <v>147</v>
      </c>
      <c r="D21" s="46">
        <v>299041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2">SUM(D21:N21)</f>
        <v>299041</v>
      </c>
      <c r="P21" s="47">
        <f>(O21/P$44)</f>
        <v>91.533823079277624</v>
      </c>
      <c r="Q21" s="9"/>
    </row>
    <row r="22" spans="1:17">
      <c r="A22" s="12"/>
      <c r="B22" s="25">
        <v>331.7</v>
      </c>
      <c r="C22" s="20" t="s">
        <v>139</v>
      </c>
      <c r="D22" s="46">
        <v>67800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67800</v>
      </c>
      <c r="P22" s="47">
        <f>(O22/P$44)</f>
        <v>20.752984389348025</v>
      </c>
      <c r="Q22" s="9"/>
    </row>
    <row r="23" spans="1:17">
      <c r="A23" s="12"/>
      <c r="B23" s="25">
        <v>331.9</v>
      </c>
      <c r="C23" s="20" t="s">
        <v>66</v>
      </c>
      <c r="D23" s="46">
        <v>22133</v>
      </c>
      <c r="E23" s="46">
        <v>656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22789</v>
      </c>
      <c r="P23" s="47">
        <f>(O23/P$44)</f>
        <v>6.97551270278543</v>
      </c>
      <c r="Q23" s="9"/>
    </row>
    <row r="24" spans="1:17">
      <c r="A24" s="12"/>
      <c r="B24" s="25">
        <v>335.125</v>
      </c>
      <c r="C24" s="20" t="s">
        <v>140</v>
      </c>
      <c r="D24" s="46">
        <v>126622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126622</v>
      </c>
      <c r="P24" s="47">
        <f>(O24/P$44)</f>
        <v>38.757881848790937</v>
      </c>
      <c r="Q24" s="9"/>
    </row>
    <row r="25" spans="1:17">
      <c r="A25" s="12"/>
      <c r="B25" s="25">
        <v>335.14</v>
      </c>
      <c r="C25" s="20" t="s">
        <v>79</v>
      </c>
      <c r="D25" s="46">
        <v>8695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8695</v>
      </c>
      <c r="P25" s="47">
        <f>(O25/P$44)</f>
        <v>2.6614631160085707</v>
      </c>
      <c r="Q25" s="9"/>
    </row>
    <row r="26" spans="1:17">
      <c r="A26" s="12"/>
      <c r="B26" s="25">
        <v>335.15</v>
      </c>
      <c r="C26" s="20" t="s">
        <v>80</v>
      </c>
      <c r="D26" s="46">
        <v>15347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15347</v>
      </c>
      <c r="P26" s="47">
        <f>(O26/P$44)</f>
        <v>4.6975818794000608</v>
      </c>
      <c r="Q26" s="9"/>
    </row>
    <row r="27" spans="1:17">
      <c r="A27" s="12"/>
      <c r="B27" s="25">
        <v>335.18</v>
      </c>
      <c r="C27" s="20" t="s">
        <v>141</v>
      </c>
      <c r="D27" s="46">
        <v>126622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126622</v>
      </c>
      <c r="P27" s="47">
        <f>(O27/P$44)</f>
        <v>38.757881848790937</v>
      </c>
      <c r="Q27" s="9"/>
    </row>
    <row r="28" spans="1:17" ht="15.75">
      <c r="A28" s="29" t="s">
        <v>32</v>
      </c>
      <c r="B28" s="30"/>
      <c r="C28" s="31"/>
      <c r="D28" s="32">
        <f>SUM(D29:D31)</f>
        <v>25052</v>
      </c>
      <c r="E28" s="32">
        <f>SUM(E29:E31)</f>
        <v>0</v>
      </c>
      <c r="F28" s="32">
        <f>SUM(F29:F31)</f>
        <v>0</v>
      </c>
      <c r="G28" s="32">
        <f>SUM(G29:G31)</f>
        <v>0</v>
      </c>
      <c r="H28" s="32">
        <f>SUM(H29:H31)</f>
        <v>0</v>
      </c>
      <c r="I28" s="32">
        <f>SUM(I29:I31)</f>
        <v>3909808</v>
      </c>
      <c r="J28" s="32">
        <f>SUM(J29:J31)</f>
        <v>0</v>
      </c>
      <c r="K28" s="32">
        <f>SUM(K29:K31)</f>
        <v>0</v>
      </c>
      <c r="L28" s="32">
        <f>SUM(L29:L31)</f>
        <v>0</v>
      </c>
      <c r="M28" s="32">
        <f>SUM(M29:M31)</f>
        <v>0</v>
      </c>
      <c r="N28" s="32">
        <f>SUM(N29:N31)</f>
        <v>0</v>
      </c>
      <c r="O28" s="32">
        <f>SUM(D28:N28)</f>
        <v>3934860</v>
      </c>
      <c r="P28" s="45">
        <f>(O28/P$44)</f>
        <v>1204.4260789715336</v>
      </c>
      <c r="Q28" s="10"/>
    </row>
    <row r="29" spans="1:17">
      <c r="A29" s="12"/>
      <c r="B29" s="25">
        <v>343.3</v>
      </c>
      <c r="C29" s="20" t="s">
        <v>107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2402955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0" si="3">SUM(D29:N29)</f>
        <v>2402955</v>
      </c>
      <c r="P29" s="47">
        <f>(O29/P$44)</f>
        <v>735.52341597796146</v>
      </c>
      <c r="Q29" s="9"/>
    </row>
    <row r="30" spans="1:17">
      <c r="A30" s="12"/>
      <c r="B30" s="25">
        <v>343.5</v>
      </c>
      <c r="C30" s="20" t="s">
        <v>108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1506853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3"/>
        <v>1506853</v>
      </c>
      <c r="P30" s="47">
        <f>(O30/P$44)</f>
        <v>461.23446587082952</v>
      </c>
      <c r="Q30" s="9"/>
    </row>
    <row r="31" spans="1:17">
      <c r="A31" s="12"/>
      <c r="B31" s="25">
        <v>349</v>
      </c>
      <c r="C31" s="20" t="s">
        <v>142</v>
      </c>
      <c r="D31" s="46">
        <v>25052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25052</v>
      </c>
      <c r="P31" s="47">
        <f>(O31/P$44)</f>
        <v>7.6681971227425771</v>
      </c>
      <c r="Q31" s="9"/>
    </row>
    <row r="32" spans="1:17" ht="15.75">
      <c r="A32" s="29" t="s">
        <v>33</v>
      </c>
      <c r="B32" s="30"/>
      <c r="C32" s="31"/>
      <c r="D32" s="32">
        <f>SUM(D33:D34)</f>
        <v>2110624</v>
      </c>
      <c r="E32" s="32">
        <f>SUM(E33:E34)</f>
        <v>0</v>
      </c>
      <c r="F32" s="32">
        <f>SUM(F33:F34)</f>
        <v>0</v>
      </c>
      <c r="G32" s="32">
        <f>SUM(G33:G34)</f>
        <v>0</v>
      </c>
      <c r="H32" s="32">
        <f>SUM(H33:H34)</f>
        <v>0</v>
      </c>
      <c r="I32" s="32">
        <f>SUM(I33:I34)</f>
        <v>0</v>
      </c>
      <c r="J32" s="32">
        <f>SUM(J33:J34)</f>
        <v>0</v>
      </c>
      <c r="K32" s="32">
        <f>SUM(K33:K34)</f>
        <v>0</v>
      </c>
      <c r="L32" s="32">
        <f>SUM(L33:L34)</f>
        <v>0</v>
      </c>
      <c r="M32" s="32">
        <f>SUM(M33:M34)</f>
        <v>0</v>
      </c>
      <c r="N32" s="32">
        <f>SUM(N33:N34)</f>
        <v>0</v>
      </c>
      <c r="O32" s="32">
        <f>SUM(D32:N32)</f>
        <v>2110624</v>
      </c>
      <c r="P32" s="45">
        <f>(O32/P$44)</f>
        <v>646.04346495255584</v>
      </c>
      <c r="Q32" s="10"/>
    </row>
    <row r="33" spans="1:120">
      <c r="A33" s="13"/>
      <c r="B33" s="39">
        <v>354</v>
      </c>
      <c r="C33" s="21" t="s">
        <v>59</v>
      </c>
      <c r="D33" s="46">
        <v>121013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4">SUM(D33:N33)</f>
        <v>121013</v>
      </c>
      <c r="P33" s="47">
        <f>(O33/P$44)</f>
        <v>37.041016222834408</v>
      </c>
      <c r="Q33" s="9"/>
    </row>
    <row r="34" spans="1:120">
      <c r="A34" s="13"/>
      <c r="B34" s="39">
        <v>359</v>
      </c>
      <c r="C34" s="21" t="s">
        <v>60</v>
      </c>
      <c r="D34" s="46">
        <v>1989611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1989611</v>
      </c>
      <c r="P34" s="47">
        <f>(O34/P$44)</f>
        <v>609.00244872972144</v>
      </c>
      <c r="Q34" s="9"/>
    </row>
    <row r="35" spans="1:120" ht="15.75">
      <c r="A35" s="29" t="s">
        <v>3</v>
      </c>
      <c r="B35" s="30"/>
      <c r="C35" s="31"/>
      <c r="D35" s="32">
        <f>SUM(D36:D38)</f>
        <v>67556</v>
      </c>
      <c r="E35" s="32">
        <f>SUM(E36:E38)</f>
        <v>123347</v>
      </c>
      <c r="F35" s="32">
        <f>SUM(F36:F38)</f>
        <v>0</v>
      </c>
      <c r="G35" s="32">
        <f>SUM(G36:G38)</f>
        <v>12159</v>
      </c>
      <c r="H35" s="32">
        <f>SUM(H36:H38)</f>
        <v>0</v>
      </c>
      <c r="I35" s="32">
        <f>SUM(I36:I38)</f>
        <v>218960</v>
      </c>
      <c r="J35" s="32">
        <f>SUM(J36:J38)</f>
        <v>0</v>
      </c>
      <c r="K35" s="32">
        <f>SUM(K36:K38)</f>
        <v>0</v>
      </c>
      <c r="L35" s="32">
        <f>SUM(L36:L38)</f>
        <v>0</v>
      </c>
      <c r="M35" s="32">
        <f>SUM(M36:M38)</f>
        <v>0</v>
      </c>
      <c r="N35" s="32">
        <f>SUM(N36:N38)</f>
        <v>0</v>
      </c>
      <c r="O35" s="32">
        <f>SUM(D35:N35)</f>
        <v>422022</v>
      </c>
      <c r="P35" s="45">
        <f>(O35/P$44)</f>
        <v>129.17722681359044</v>
      </c>
      <c r="Q35" s="10"/>
    </row>
    <row r="36" spans="1:120">
      <c r="A36" s="12"/>
      <c r="B36" s="25">
        <v>361.1</v>
      </c>
      <c r="C36" s="20" t="s">
        <v>41</v>
      </c>
      <c r="D36" s="46">
        <v>17119</v>
      </c>
      <c r="E36" s="46">
        <v>116451</v>
      </c>
      <c r="F36" s="46">
        <v>0</v>
      </c>
      <c r="G36" s="46">
        <v>6664</v>
      </c>
      <c r="H36" s="46">
        <v>0</v>
      </c>
      <c r="I36" s="46">
        <v>185634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325868</v>
      </c>
      <c r="P36" s="47">
        <f>(O36/P$44)</f>
        <v>99.745332108968469</v>
      </c>
      <c r="Q36" s="9"/>
    </row>
    <row r="37" spans="1:120">
      <c r="A37" s="12"/>
      <c r="B37" s="25">
        <v>362</v>
      </c>
      <c r="C37" s="20" t="s">
        <v>143</v>
      </c>
      <c r="D37" s="46">
        <v>6075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1" si="5">SUM(D37:N37)</f>
        <v>6075</v>
      </c>
      <c r="P37" s="47">
        <f>(O37/P$44)</f>
        <v>1.859504132231405</v>
      </c>
      <c r="Q37" s="9"/>
    </row>
    <row r="38" spans="1:120">
      <c r="A38" s="12"/>
      <c r="B38" s="25">
        <v>369.9</v>
      </c>
      <c r="C38" s="20" t="s">
        <v>43</v>
      </c>
      <c r="D38" s="46">
        <v>44362</v>
      </c>
      <c r="E38" s="46">
        <v>6896</v>
      </c>
      <c r="F38" s="46">
        <v>0</v>
      </c>
      <c r="G38" s="46">
        <v>5495</v>
      </c>
      <c r="H38" s="46">
        <v>0</v>
      </c>
      <c r="I38" s="46">
        <v>33326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5"/>
        <v>90079</v>
      </c>
      <c r="P38" s="47">
        <f>(O38/P$44)</f>
        <v>27.572390572390571</v>
      </c>
      <c r="Q38" s="9"/>
    </row>
    <row r="39" spans="1:120" ht="15.75">
      <c r="A39" s="29" t="s">
        <v>34</v>
      </c>
      <c r="B39" s="30"/>
      <c r="C39" s="31"/>
      <c r="D39" s="32">
        <f>SUM(D40:D41)</f>
        <v>734733</v>
      </c>
      <c r="E39" s="32">
        <f>SUM(E40:E41)</f>
        <v>567016</v>
      </c>
      <c r="F39" s="32">
        <f>SUM(F40:F41)</f>
        <v>0</v>
      </c>
      <c r="G39" s="32">
        <f>SUM(G40:G41)</f>
        <v>0</v>
      </c>
      <c r="H39" s="32">
        <f>SUM(H40:H41)</f>
        <v>0</v>
      </c>
      <c r="I39" s="32">
        <f>SUM(I40:I41)</f>
        <v>-3329</v>
      </c>
      <c r="J39" s="32">
        <f>SUM(J40:J41)</f>
        <v>0</v>
      </c>
      <c r="K39" s="32">
        <f>SUM(K40:K41)</f>
        <v>0</v>
      </c>
      <c r="L39" s="32">
        <f>SUM(L40:L41)</f>
        <v>0</v>
      </c>
      <c r="M39" s="32">
        <f>SUM(M40:M41)</f>
        <v>0</v>
      </c>
      <c r="N39" s="32">
        <f>SUM(N40:N41)</f>
        <v>0</v>
      </c>
      <c r="O39" s="32">
        <f t="shared" si="5"/>
        <v>1298420</v>
      </c>
      <c r="P39" s="45">
        <f>(O39/P$44)</f>
        <v>397.43495561677378</v>
      </c>
      <c r="Q39" s="9"/>
    </row>
    <row r="40" spans="1:120">
      <c r="A40" s="12"/>
      <c r="B40" s="25">
        <v>381</v>
      </c>
      <c r="C40" s="20" t="s">
        <v>44</v>
      </c>
      <c r="D40" s="46">
        <v>734733</v>
      </c>
      <c r="E40" s="46">
        <v>567016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5"/>
        <v>1301749</v>
      </c>
      <c r="P40" s="47">
        <f>(O40/P$44)</f>
        <v>398.45393327211508</v>
      </c>
      <c r="Q40" s="9"/>
    </row>
    <row r="41" spans="1:120" ht="15.75" thickBot="1">
      <c r="A41" s="12"/>
      <c r="B41" s="25">
        <v>388.2</v>
      </c>
      <c r="C41" s="20" t="s">
        <v>148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-3329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5"/>
        <v>-3329</v>
      </c>
      <c r="P41" s="47">
        <f>(O41/P$44)</f>
        <v>-1.0189776553412917</v>
      </c>
      <c r="Q41" s="9"/>
    </row>
    <row r="42" spans="1:120" ht="16.5" thickBot="1">
      <c r="A42" s="14" t="s">
        <v>38</v>
      </c>
      <c r="B42" s="23"/>
      <c r="C42" s="22"/>
      <c r="D42" s="15">
        <f>SUM(D5,D13,D20,D28,D32,D35,D39)</f>
        <v>7742521</v>
      </c>
      <c r="E42" s="15">
        <f>SUM(E5,E13,E20,E28,E32,E35,E39)</f>
        <v>1370331</v>
      </c>
      <c r="F42" s="15">
        <f>SUM(F5,F13,F20,F28,F32,F35,F39)</f>
        <v>0</v>
      </c>
      <c r="G42" s="15">
        <f>SUM(G5,G13,G20,G28,G32,G35,G39)</f>
        <v>563926</v>
      </c>
      <c r="H42" s="15">
        <f>SUM(H5,H13,H20,H28,H32,H35,H39)</f>
        <v>0</v>
      </c>
      <c r="I42" s="15">
        <f>SUM(I5,I13,I20,I28,I32,I35,I39)</f>
        <v>4698403</v>
      </c>
      <c r="J42" s="15">
        <f>SUM(J5,J13,J20,J28,J32,J35,J39)</f>
        <v>0</v>
      </c>
      <c r="K42" s="15">
        <f>SUM(K5,K13,K20,K28,K32,K35,K39)</f>
        <v>0</v>
      </c>
      <c r="L42" s="15">
        <f>SUM(L5,L13,L20,L28,L32,L35,L39)</f>
        <v>0</v>
      </c>
      <c r="M42" s="15">
        <f>SUM(M5,M13,M20,M28,M32,M35,M39)</f>
        <v>0</v>
      </c>
      <c r="N42" s="15">
        <f>SUM(N5,N13,N20,N28,N32,N35,N39)</f>
        <v>0</v>
      </c>
      <c r="O42" s="15">
        <f>SUM(D42:N42)</f>
        <v>14375181</v>
      </c>
      <c r="P42" s="38">
        <f>(O42/P$44)</f>
        <v>4400.1166207529841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8" t="s">
        <v>151</v>
      </c>
      <c r="N44" s="48"/>
      <c r="O44" s="48"/>
      <c r="P44" s="43">
        <v>3267</v>
      </c>
    </row>
    <row r="45" spans="1:120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</row>
    <row r="46" spans="1:120" ht="15.75" customHeight="1" thickBot="1">
      <c r="A46" s="52" t="s">
        <v>64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1895553</v>
      </c>
      <c r="E5" s="27">
        <f t="shared" si="0"/>
        <v>393024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2288577</v>
      </c>
      <c r="O5" s="33">
        <f t="shared" ref="O5:O40" si="2">(N5/O$42)</f>
        <v>873.83619702176406</v>
      </c>
      <c r="P5" s="6"/>
    </row>
    <row r="6" spans="1:133">
      <c r="A6" s="12"/>
      <c r="B6" s="25">
        <v>311</v>
      </c>
      <c r="C6" s="20" t="s">
        <v>2</v>
      </c>
      <c r="D6" s="46">
        <v>1286745</v>
      </c>
      <c r="E6" s="46">
        <v>393024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1679769</v>
      </c>
      <c r="O6" s="47">
        <f t="shared" si="2"/>
        <v>641.37800687285221</v>
      </c>
      <c r="P6" s="9"/>
    </row>
    <row r="7" spans="1:133">
      <c r="A7" s="12"/>
      <c r="B7" s="25">
        <v>312.10000000000002</v>
      </c>
      <c r="C7" s="20" t="s">
        <v>10</v>
      </c>
      <c r="D7" s="46">
        <v>140473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140473</v>
      </c>
      <c r="O7" s="47">
        <f t="shared" si="2"/>
        <v>53.636120656739216</v>
      </c>
      <c r="P7" s="9"/>
    </row>
    <row r="8" spans="1:133">
      <c r="A8" s="12"/>
      <c r="B8" s="25">
        <v>314.10000000000002</v>
      </c>
      <c r="C8" s="20" t="s">
        <v>12</v>
      </c>
      <c r="D8" s="46">
        <v>302277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302277</v>
      </c>
      <c r="O8" s="47">
        <f t="shared" si="2"/>
        <v>115.41695303550974</v>
      </c>
      <c r="P8" s="9"/>
    </row>
    <row r="9" spans="1:133">
      <c r="A9" s="12"/>
      <c r="B9" s="25">
        <v>314.39999999999998</v>
      </c>
      <c r="C9" s="20" t="s">
        <v>14</v>
      </c>
      <c r="D9" s="46">
        <v>21887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21887</v>
      </c>
      <c r="O9" s="47">
        <f t="shared" si="2"/>
        <v>8.3570064910271089</v>
      </c>
      <c r="P9" s="9"/>
    </row>
    <row r="10" spans="1:133">
      <c r="A10" s="12"/>
      <c r="B10" s="25">
        <v>315</v>
      </c>
      <c r="C10" s="20" t="s">
        <v>76</v>
      </c>
      <c r="D10" s="46">
        <v>144171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144171</v>
      </c>
      <c r="O10" s="47">
        <f t="shared" si="2"/>
        <v>55.048109965635739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SUM(D12:D16)</f>
        <v>512220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5700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517920</v>
      </c>
      <c r="O11" s="45">
        <f t="shared" si="2"/>
        <v>197.7548682703322</v>
      </c>
      <c r="P11" s="10"/>
    </row>
    <row r="12" spans="1:133">
      <c r="A12" s="12"/>
      <c r="B12" s="25">
        <v>322</v>
      </c>
      <c r="C12" s="20" t="s">
        <v>0</v>
      </c>
      <c r="D12" s="46">
        <v>77834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77834</v>
      </c>
      <c r="O12" s="47">
        <f t="shared" si="2"/>
        <v>29.71897670866743</v>
      </c>
      <c r="P12" s="9"/>
    </row>
    <row r="13" spans="1:133">
      <c r="A13" s="12"/>
      <c r="B13" s="25">
        <v>323.10000000000002</v>
      </c>
      <c r="C13" s="20" t="s">
        <v>18</v>
      </c>
      <c r="D13" s="46">
        <v>352568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352568</v>
      </c>
      <c r="O13" s="47">
        <f t="shared" si="2"/>
        <v>134.6193203512791</v>
      </c>
      <c r="P13" s="9"/>
    </row>
    <row r="14" spans="1:133">
      <c r="A14" s="12"/>
      <c r="B14" s="25">
        <v>324.12</v>
      </c>
      <c r="C14" s="20" t="s">
        <v>93</v>
      </c>
      <c r="D14" s="46">
        <v>277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277</v>
      </c>
      <c r="O14" s="47">
        <f t="shared" si="2"/>
        <v>0.1057655593738068</v>
      </c>
      <c r="P14" s="9"/>
    </row>
    <row r="15" spans="1:133">
      <c r="A15" s="12"/>
      <c r="B15" s="25">
        <v>324.20999999999998</v>
      </c>
      <c r="C15" s="20" t="s">
        <v>19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5700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5700</v>
      </c>
      <c r="O15" s="47">
        <f t="shared" si="2"/>
        <v>2.1764032073310422</v>
      </c>
      <c r="P15" s="9"/>
    </row>
    <row r="16" spans="1:133">
      <c r="A16" s="12"/>
      <c r="B16" s="25">
        <v>329</v>
      </c>
      <c r="C16" s="20" t="s">
        <v>20</v>
      </c>
      <c r="D16" s="46">
        <v>81541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81541</v>
      </c>
      <c r="O16" s="47">
        <f t="shared" si="2"/>
        <v>31.134402443680795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SUM(D18:D22)</f>
        <v>268865</v>
      </c>
      <c r="E17" s="32">
        <f t="shared" si="4"/>
        <v>0</v>
      </c>
      <c r="F17" s="32">
        <f t="shared" si="4"/>
        <v>0</v>
      </c>
      <c r="G17" s="32">
        <f t="shared" si="4"/>
        <v>316892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585757</v>
      </c>
      <c r="O17" s="45">
        <f t="shared" si="2"/>
        <v>223.65673921344023</v>
      </c>
      <c r="P17" s="10"/>
    </row>
    <row r="18" spans="1:16">
      <c r="A18" s="12"/>
      <c r="B18" s="25">
        <v>335.12</v>
      </c>
      <c r="C18" s="20" t="s">
        <v>78</v>
      </c>
      <c r="D18" s="46">
        <v>100046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100046</v>
      </c>
      <c r="O18" s="47">
        <f t="shared" si="2"/>
        <v>38.20007636502482</v>
      </c>
      <c r="P18" s="9"/>
    </row>
    <row r="19" spans="1:16">
      <c r="A19" s="12"/>
      <c r="B19" s="25">
        <v>335.14</v>
      </c>
      <c r="C19" s="20" t="s">
        <v>79</v>
      </c>
      <c r="D19" s="46">
        <v>11145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11145</v>
      </c>
      <c r="O19" s="47">
        <f t="shared" si="2"/>
        <v>4.2554410080183276</v>
      </c>
      <c r="P19" s="9"/>
    </row>
    <row r="20" spans="1:16">
      <c r="A20" s="12"/>
      <c r="B20" s="25">
        <v>335.15</v>
      </c>
      <c r="C20" s="20" t="s">
        <v>80</v>
      </c>
      <c r="D20" s="46">
        <v>11280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11280</v>
      </c>
      <c r="O20" s="47">
        <f t="shared" si="2"/>
        <v>4.3069873997709047</v>
      </c>
      <c r="P20" s="9"/>
    </row>
    <row r="21" spans="1:16">
      <c r="A21" s="12"/>
      <c r="B21" s="25">
        <v>335.16</v>
      </c>
      <c r="C21" s="20" t="s">
        <v>94</v>
      </c>
      <c r="D21" s="46">
        <v>0</v>
      </c>
      <c r="E21" s="46">
        <v>0</v>
      </c>
      <c r="F21" s="46">
        <v>0</v>
      </c>
      <c r="G21" s="46">
        <v>316892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316892</v>
      </c>
      <c r="O21" s="47">
        <f t="shared" si="2"/>
        <v>120.99732722413135</v>
      </c>
      <c r="P21" s="9"/>
    </row>
    <row r="22" spans="1:16">
      <c r="A22" s="12"/>
      <c r="B22" s="25">
        <v>335.18</v>
      </c>
      <c r="C22" s="20" t="s">
        <v>81</v>
      </c>
      <c r="D22" s="46">
        <v>146394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146394</v>
      </c>
      <c r="O22" s="47">
        <f t="shared" si="2"/>
        <v>55.896907216494846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SUM(D24:D27)</f>
        <v>357479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2614003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2971482</v>
      </c>
      <c r="O23" s="45">
        <f t="shared" si="2"/>
        <v>1134.5864833906071</v>
      </c>
      <c r="P23" s="10"/>
    </row>
    <row r="24" spans="1:16">
      <c r="A24" s="12"/>
      <c r="B24" s="25">
        <v>341.3</v>
      </c>
      <c r="C24" s="20" t="s">
        <v>82</v>
      </c>
      <c r="D24" s="46">
        <v>333288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333288</v>
      </c>
      <c r="O24" s="47">
        <f t="shared" si="2"/>
        <v>127.25773195876289</v>
      </c>
      <c r="P24" s="9"/>
    </row>
    <row r="25" spans="1:16">
      <c r="A25" s="12"/>
      <c r="B25" s="25">
        <v>343.6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2493124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2493124</v>
      </c>
      <c r="O25" s="47">
        <f t="shared" si="2"/>
        <v>951.93738067964875</v>
      </c>
      <c r="P25" s="9"/>
    </row>
    <row r="26" spans="1:16">
      <c r="A26" s="12"/>
      <c r="B26" s="25">
        <v>343.9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120879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120879</v>
      </c>
      <c r="O26" s="47">
        <f t="shared" si="2"/>
        <v>46.154639175257735</v>
      </c>
      <c r="P26" s="9"/>
    </row>
    <row r="27" spans="1:16">
      <c r="A27" s="12"/>
      <c r="B27" s="25">
        <v>349</v>
      </c>
      <c r="C27" s="20" t="s">
        <v>95</v>
      </c>
      <c r="D27" s="46">
        <v>24191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24191</v>
      </c>
      <c r="O27" s="47">
        <f t="shared" si="2"/>
        <v>9.2367315769377623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SUM(D29:D32)</f>
        <v>746505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746505</v>
      </c>
      <c r="O28" s="45">
        <f t="shared" si="2"/>
        <v>285.03436426116838</v>
      </c>
      <c r="P28" s="10"/>
    </row>
    <row r="29" spans="1:16">
      <c r="A29" s="13"/>
      <c r="B29" s="39">
        <v>351.2</v>
      </c>
      <c r="C29" s="21" t="s">
        <v>96</v>
      </c>
      <c r="D29" s="46">
        <v>24145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24145</v>
      </c>
      <c r="O29" s="47">
        <f t="shared" si="2"/>
        <v>9.2191676212294773</v>
      </c>
      <c r="P29" s="9"/>
    </row>
    <row r="30" spans="1:16">
      <c r="A30" s="13"/>
      <c r="B30" s="39">
        <v>351.5</v>
      </c>
      <c r="C30" s="21" t="s">
        <v>97</v>
      </c>
      <c r="D30" s="46">
        <v>535633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535633</v>
      </c>
      <c r="O30" s="47">
        <f t="shared" si="2"/>
        <v>204.51813669339444</v>
      </c>
      <c r="P30" s="9"/>
    </row>
    <row r="31" spans="1:16">
      <c r="A31" s="13"/>
      <c r="B31" s="39">
        <v>351.9</v>
      </c>
      <c r="C31" s="21" t="s">
        <v>98</v>
      </c>
      <c r="D31" s="46">
        <v>86733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86733</v>
      </c>
      <c r="O31" s="47">
        <f t="shared" si="2"/>
        <v>33.116838487972508</v>
      </c>
      <c r="P31" s="9"/>
    </row>
    <row r="32" spans="1:16">
      <c r="A32" s="13"/>
      <c r="B32" s="39">
        <v>359</v>
      </c>
      <c r="C32" s="21" t="s">
        <v>60</v>
      </c>
      <c r="D32" s="46">
        <v>99994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99994</v>
      </c>
      <c r="O32" s="47">
        <f t="shared" si="2"/>
        <v>38.180221458571971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SUM(D34:D36)</f>
        <v>10400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10400</v>
      </c>
      <c r="O33" s="45">
        <f t="shared" si="2"/>
        <v>3.9709812905689192</v>
      </c>
      <c r="P33" s="10"/>
    </row>
    <row r="34" spans="1:119">
      <c r="A34" s="12"/>
      <c r="B34" s="25">
        <v>361.1</v>
      </c>
      <c r="C34" s="20" t="s">
        <v>41</v>
      </c>
      <c r="D34" s="46">
        <v>902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902</v>
      </c>
      <c r="O34" s="47">
        <f t="shared" si="2"/>
        <v>0.34440626193203511</v>
      </c>
      <c r="P34" s="9"/>
    </row>
    <row r="35" spans="1:119">
      <c r="A35" s="12"/>
      <c r="B35" s="25">
        <v>366</v>
      </c>
      <c r="C35" s="20" t="s">
        <v>42</v>
      </c>
      <c r="D35" s="46">
        <v>2672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2672</v>
      </c>
      <c r="O35" s="47">
        <f t="shared" si="2"/>
        <v>1.0202367315769378</v>
      </c>
      <c r="P35" s="9"/>
    </row>
    <row r="36" spans="1:119">
      <c r="A36" s="12"/>
      <c r="B36" s="25">
        <v>369.9</v>
      </c>
      <c r="C36" s="20" t="s">
        <v>43</v>
      </c>
      <c r="D36" s="46">
        <v>6826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6826</v>
      </c>
      <c r="O36" s="47">
        <f t="shared" si="2"/>
        <v>2.6063382970599465</v>
      </c>
      <c r="P36" s="9"/>
    </row>
    <row r="37" spans="1:119" ht="15.75">
      <c r="A37" s="29" t="s">
        <v>34</v>
      </c>
      <c r="B37" s="30"/>
      <c r="C37" s="31"/>
      <c r="D37" s="32">
        <f t="shared" ref="D37:M37" si="8">SUM(D38:D39)</f>
        <v>0</v>
      </c>
      <c r="E37" s="32">
        <f t="shared" si="8"/>
        <v>290847</v>
      </c>
      <c r="F37" s="32">
        <f t="shared" si="8"/>
        <v>0</v>
      </c>
      <c r="G37" s="32">
        <f t="shared" si="8"/>
        <v>220892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511739</v>
      </c>
      <c r="O37" s="45">
        <f t="shared" si="2"/>
        <v>195.39480717831233</v>
      </c>
      <c r="P37" s="9"/>
    </row>
    <row r="38" spans="1:119">
      <c r="A38" s="12"/>
      <c r="B38" s="25">
        <v>381</v>
      </c>
      <c r="C38" s="20" t="s">
        <v>44</v>
      </c>
      <c r="D38" s="46">
        <v>0</v>
      </c>
      <c r="E38" s="46">
        <v>290847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290847</v>
      </c>
      <c r="O38" s="47">
        <f t="shared" si="2"/>
        <v>111.05269186712486</v>
      </c>
      <c r="P38" s="9"/>
    </row>
    <row r="39" spans="1:119" ht="15.75" thickBot="1">
      <c r="A39" s="12"/>
      <c r="B39" s="25">
        <v>383</v>
      </c>
      <c r="C39" s="20" t="s">
        <v>61</v>
      </c>
      <c r="D39" s="46">
        <v>0</v>
      </c>
      <c r="E39" s="46">
        <v>0</v>
      </c>
      <c r="F39" s="46">
        <v>0</v>
      </c>
      <c r="G39" s="46">
        <v>220892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220892</v>
      </c>
      <c r="O39" s="47">
        <f t="shared" si="2"/>
        <v>84.34211531118747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9">SUM(D5,D11,D17,D23,D28,D33,D37)</f>
        <v>3791022</v>
      </c>
      <c r="E40" s="15">
        <f t="shared" si="9"/>
        <v>683871</v>
      </c>
      <c r="F40" s="15">
        <f t="shared" si="9"/>
        <v>0</v>
      </c>
      <c r="G40" s="15">
        <f t="shared" si="9"/>
        <v>537784</v>
      </c>
      <c r="H40" s="15">
        <f t="shared" si="9"/>
        <v>0</v>
      </c>
      <c r="I40" s="15">
        <f t="shared" si="9"/>
        <v>2619703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7632380</v>
      </c>
      <c r="O40" s="38">
        <f t="shared" si="2"/>
        <v>2914.2344406261932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99</v>
      </c>
      <c r="M42" s="48"/>
      <c r="N42" s="48"/>
      <c r="O42" s="43">
        <v>2619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1969094</v>
      </c>
      <c r="E5" s="27">
        <f t="shared" si="0"/>
        <v>394032</v>
      </c>
      <c r="F5" s="27">
        <f t="shared" si="0"/>
        <v>0</v>
      </c>
      <c r="G5" s="27">
        <f t="shared" si="0"/>
        <v>295688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2658814</v>
      </c>
      <c r="O5" s="33">
        <f t="shared" ref="O5:O40" si="1">(N5/O$42)</f>
        <v>999.17850432168359</v>
      </c>
      <c r="P5" s="6"/>
    </row>
    <row r="6" spans="1:133">
      <c r="A6" s="12"/>
      <c r="B6" s="25">
        <v>311</v>
      </c>
      <c r="C6" s="20" t="s">
        <v>2</v>
      </c>
      <c r="D6" s="46">
        <v>1284698</v>
      </c>
      <c r="E6" s="46">
        <v>394032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1678730</v>
      </c>
      <c r="O6" s="47">
        <f t="shared" si="1"/>
        <v>630.86433671552049</v>
      </c>
      <c r="P6" s="9"/>
    </row>
    <row r="7" spans="1:133">
      <c r="A7" s="12"/>
      <c r="B7" s="25">
        <v>312.41000000000003</v>
      </c>
      <c r="C7" s="20" t="s">
        <v>69</v>
      </c>
      <c r="D7" s="46">
        <v>124580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124580</v>
      </c>
      <c r="O7" s="47">
        <f t="shared" si="1"/>
        <v>46.81698609545284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295688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295688</v>
      </c>
      <c r="O8" s="47">
        <f t="shared" si="1"/>
        <v>111.11912814731303</v>
      </c>
      <c r="P8" s="9"/>
    </row>
    <row r="9" spans="1:133">
      <c r="A9" s="12"/>
      <c r="B9" s="25">
        <v>314.10000000000002</v>
      </c>
      <c r="C9" s="20" t="s">
        <v>12</v>
      </c>
      <c r="D9" s="46">
        <v>290219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290219</v>
      </c>
      <c r="O9" s="47">
        <f t="shared" si="1"/>
        <v>109.06388575723412</v>
      </c>
      <c r="P9" s="9"/>
    </row>
    <row r="10" spans="1:133">
      <c r="A10" s="12"/>
      <c r="B10" s="25">
        <v>314.39999999999998</v>
      </c>
      <c r="C10" s="20" t="s">
        <v>14</v>
      </c>
      <c r="D10" s="46">
        <v>24678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24678</v>
      </c>
      <c r="O10" s="47">
        <f t="shared" si="1"/>
        <v>9.273957158962796</v>
      </c>
      <c r="P10" s="9"/>
    </row>
    <row r="11" spans="1:133">
      <c r="A11" s="12"/>
      <c r="B11" s="25">
        <v>315</v>
      </c>
      <c r="C11" s="20" t="s">
        <v>76</v>
      </c>
      <c r="D11" s="46">
        <v>190187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190187</v>
      </c>
      <c r="O11" s="47">
        <f t="shared" si="1"/>
        <v>71.472003006388576</v>
      </c>
      <c r="P11" s="9"/>
    </row>
    <row r="12" spans="1:133">
      <c r="A12" s="12"/>
      <c r="B12" s="25">
        <v>316</v>
      </c>
      <c r="C12" s="20" t="s">
        <v>77</v>
      </c>
      <c r="D12" s="46">
        <v>54732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54732</v>
      </c>
      <c r="O12" s="47">
        <f t="shared" si="1"/>
        <v>20.568207440811726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474882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6504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481386</v>
      </c>
      <c r="O13" s="45">
        <f t="shared" si="1"/>
        <v>180.90417136414882</v>
      </c>
      <c r="P13" s="10"/>
    </row>
    <row r="14" spans="1:133">
      <c r="A14" s="12"/>
      <c r="B14" s="25">
        <v>322</v>
      </c>
      <c r="C14" s="20" t="s">
        <v>0</v>
      </c>
      <c r="D14" s="46">
        <v>104121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104121</v>
      </c>
      <c r="O14" s="47">
        <f t="shared" si="1"/>
        <v>39.128523111612175</v>
      </c>
      <c r="P14" s="9"/>
    </row>
    <row r="15" spans="1:133">
      <c r="A15" s="12"/>
      <c r="B15" s="25">
        <v>323.10000000000002</v>
      </c>
      <c r="C15" s="20" t="s">
        <v>18</v>
      </c>
      <c r="D15" s="46">
        <v>326515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326515</v>
      </c>
      <c r="O15" s="47">
        <f t="shared" si="1"/>
        <v>122.70387072529124</v>
      </c>
      <c r="P15" s="9"/>
    </row>
    <row r="16" spans="1:133">
      <c r="A16" s="12"/>
      <c r="B16" s="25">
        <v>323.5</v>
      </c>
      <c r="C16" s="20" t="s">
        <v>54</v>
      </c>
      <c r="D16" s="46">
        <v>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</v>
      </c>
      <c r="O16" s="47">
        <f t="shared" si="1"/>
        <v>5.1108605787298006E-2</v>
      </c>
      <c r="P16" s="9"/>
    </row>
    <row r="17" spans="1:16">
      <c r="A17" s="12"/>
      <c r="B17" s="25">
        <v>324.11</v>
      </c>
      <c r="C17" s="20" t="s">
        <v>55</v>
      </c>
      <c r="D17" s="46">
        <v>24508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24508</v>
      </c>
      <c r="O17" s="47">
        <f t="shared" si="1"/>
        <v>9.2100714017286727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6504</v>
      </c>
      <c r="O18" s="47">
        <f t="shared" si="1"/>
        <v>2.4441939120631342</v>
      </c>
      <c r="P18" s="9"/>
    </row>
    <row r="19" spans="1:16">
      <c r="A19" s="12"/>
      <c r="B19" s="25">
        <v>329</v>
      </c>
      <c r="C19" s="20" t="s">
        <v>20</v>
      </c>
      <c r="D19" s="46">
        <v>19602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19602</v>
      </c>
      <c r="O19" s="47">
        <f t="shared" si="1"/>
        <v>7.3664036076662907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SUM(D21:D26)</f>
        <v>342866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342866</v>
      </c>
      <c r="O20" s="45">
        <f t="shared" si="1"/>
        <v>128.84855317549793</v>
      </c>
      <c r="P20" s="10"/>
    </row>
    <row r="21" spans="1:16">
      <c r="A21" s="12"/>
      <c r="B21" s="25">
        <v>331.2</v>
      </c>
      <c r="C21" s="20" t="s">
        <v>21</v>
      </c>
      <c r="D21" s="46">
        <v>3288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3288</v>
      </c>
      <c r="O21" s="47">
        <f t="shared" si="1"/>
        <v>1.2356257046223225</v>
      </c>
      <c r="P21" s="9"/>
    </row>
    <row r="22" spans="1:16">
      <c r="A22" s="12"/>
      <c r="B22" s="25">
        <v>334.49</v>
      </c>
      <c r="C22" s="20" t="s">
        <v>70</v>
      </c>
      <c r="D22" s="46">
        <v>78479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78479</v>
      </c>
      <c r="O22" s="47">
        <f t="shared" si="1"/>
        <v>29.49229612927471</v>
      </c>
      <c r="P22" s="9"/>
    </row>
    <row r="23" spans="1:16">
      <c r="A23" s="12"/>
      <c r="B23" s="25">
        <v>335.12</v>
      </c>
      <c r="C23" s="20" t="s">
        <v>78</v>
      </c>
      <c r="D23" s="46">
        <v>99749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99749</v>
      </c>
      <c r="O23" s="47">
        <f t="shared" si="1"/>
        <v>37.485531754979334</v>
      </c>
      <c r="P23" s="9"/>
    </row>
    <row r="24" spans="1:16">
      <c r="A24" s="12"/>
      <c r="B24" s="25">
        <v>335.14</v>
      </c>
      <c r="C24" s="20" t="s">
        <v>79</v>
      </c>
      <c r="D24" s="46">
        <v>11583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11583</v>
      </c>
      <c r="O24" s="47">
        <f t="shared" si="1"/>
        <v>4.352874859075536</v>
      </c>
      <c r="P24" s="9"/>
    </row>
    <row r="25" spans="1:16">
      <c r="A25" s="12"/>
      <c r="B25" s="25">
        <v>335.15</v>
      </c>
      <c r="C25" s="20" t="s">
        <v>80</v>
      </c>
      <c r="D25" s="46">
        <v>11553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11553</v>
      </c>
      <c r="O25" s="47">
        <f t="shared" si="1"/>
        <v>4.3416009019165731</v>
      </c>
      <c r="P25" s="9"/>
    </row>
    <row r="26" spans="1:16">
      <c r="A26" s="12"/>
      <c r="B26" s="25">
        <v>335.18</v>
      </c>
      <c r="C26" s="20" t="s">
        <v>81</v>
      </c>
      <c r="D26" s="46">
        <v>138214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138214</v>
      </c>
      <c r="O26" s="47">
        <f t="shared" si="1"/>
        <v>51.940623825629466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SUM(D28:D30)</f>
        <v>333288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3130364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3463652</v>
      </c>
      <c r="O27" s="45">
        <f t="shared" si="1"/>
        <v>1301.6354753851936</v>
      </c>
      <c r="P27" s="10"/>
    </row>
    <row r="28" spans="1:16">
      <c r="A28" s="12"/>
      <c r="B28" s="25">
        <v>341.3</v>
      </c>
      <c r="C28" s="20" t="s">
        <v>82</v>
      </c>
      <c r="D28" s="46">
        <v>333288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333288</v>
      </c>
      <c r="O28" s="47">
        <f t="shared" si="1"/>
        <v>125.24915445321308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3010883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3010883</v>
      </c>
      <c r="O29" s="47">
        <f t="shared" si="1"/>
        <v>1131.4855317549793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119481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119481</v>
      </c>
      <c r="O30" s="47">
        <f t="shared" si="1"/>
        <v>44.90078917700113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1563851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1563851</v>
      </c>
      <c r="O31" s="45">
        <f t="shared" si="1"/>
        <v>587.69297256670427</v>
      </c>
      <c r="P31" s="10"/>
    </row>
    <row r="32" spans="1:16">
      <c r="A32" s="13"/>
      <c r="B32" s="39">
        <v>358.2</v>
      </c>
      <c r="C32" s="21" t="s">
        <v>83</v>
      </c>
      <c r="D32" s="46">
        <v>60810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60810</v>
      </c>
      <c r="O32" s="47">
        <f t="shared" si="1"/>
        <v>22.852311161217589</v>
      </c>
      <c r="P32" s="9"/>
    </row>
    <row r="33" spans="1:119">
      <c r="A33" s="13"/>
      <c r="B33" s="39">
        <v>359</v>
      </c>
      <c r="C33" s="21" t="s">
        <v>60</v>
      </c>
      <c r="D33" s="46">
        <v>1503041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1503041</v>
      </c>
      <c r="O33" s="47">
        <f t="shared" si="1"/>
        <v>564.84066140548668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28282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481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28763</v>
      </c>
      <c r="O34" s="45">
        <f t="shared" si="1"/>
        <v>10.809094325441563</v>
      </c>
      <c r="P34" s="10"/>
    </row>
    <row r="35" spans="1:119">
      <c r="A35" s="12"/>
      <c r="B35" s="25">
        <v>361.1</v>
      </c>
      <c r="C35" s="20" t="s">
        <v>41</v>
      </c>
      <c r="D35" s="46">
        <v>516</v>
      </c>
      <c r="E35" s="46">
        <v>0</v>
      </c>
      <c r="F35" s="46">
        <v>0</v>
      </c>
      <c r="G35" s="46">
        <v>0</v>
      </c>
      <c r="H35" s="46">
        <v>0</v>
      </c>
      <c r="I35" s="46">
        <v>481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997</v>
      </c>
      <c r="O35" s="47">
        <f t="shared" si="1"/>
        <v>0.37467117624953022</v>
      </c>
      <c r="P35" s="9"/>
    </row>
    <row r="36" spans="1:119">
      <c r="A36" s="12"/>
      <c r="B36" s="25">
        <v>366</v>
      </c>
      <c r="C36" s="20" t="s">
        <v>42</v>
      </c>
      <c r="D36" s="46">
        <v>2802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2802</v>
      </c>
      <c r="O36" s="47">
        <f t="shared" si="1"/>
        <v>1.0529875986471251</v>
      </c>
      <c r="P36" s="9"/>
    </row>
    <row r="37" spans="1:119">
      <c r="A37" s="12"/>
      <c r="B37" s="25">
        <v>369.9</v>
      </c>
      <c r="C37" s="20" t="s">
        <v>43</v>
      </c>
      <c r="D37" s="46">
        <v>24964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24964</v>
      </c>
      <c r="O37" s="47">
        <f t="shared" si="1"/>
        <v>9.3814355505449072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SUM(D39:D39)</f>
        <v>0</v>
      </c>
      <c r="E38" s="32">
        <f t="shared" si="9"/>
        <v>305485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305485</v>
      </c>
      <c r="O38" s="45">
        <f t="shared" si="1"/>
        <v>114.80082675685833</v>
      </c>
      <c r="P38" s="9"/>
    </row>
    <row r="39" spans="1:119" ht="15.75" thickBot="1">
      <c r="A39" s="12"/>
      <c r="B39" s="25">
        <v>381</v>
      </c>
      <c r="C39" s="20" t="s">
        <v>44</v>
      </c>
      <c r="D39" s="46">
        <v>0</v>
      </c>
      <c r="E39" s="46">
        <v>305485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305485</v>
      </c>
      <c r="O39" s="47">
        <f t="shared" si="1"/>
        <v>114.80082675685833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0">SUM(D5,D13,D20,D27,D31,D34,D38)</f>
        <v>4712263</v>
      </c>
      <c r="E40" s="15">
        <f t="shared" si="10"/>
        <v>699517</v>
      </c>
      <c r="F40" s="15">
        <f t="shared" si="10"/>
        <v>0</v>
      </c>
      <c r="G40" s="15">
        <f t="shared" si="10"/>
        <v>295688</v>
      </c>
      <c r="H40" s="15">
        <f t="shared" si="10"/>
        <v>0</v>
      </c>
      <c r="I40" s="15">
        <f t="shared" si="10"/>
        <v>3137349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8844817</v>
      </c>
      <c r="O40" s="38">
        <f t="shared" si="1"/>
        <v>3323.8695978955279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84</v>
      </c>
      <c r="M42" s="48"/>
      <c r="N42" s="48"/>
      <c r="O42" s="43">
        <v>2661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1967391</v>
      </c>
      <c r="E5" s="27">
        <f t="shared" si="0"/>
        <v>411938</v>
      </c>
      <c r="F5" s="27">
        <f t="shared" si="0"/>
        <v>0</v>
      </c>
      <c r="G5" s="27">
        <f t="shared" si="0"/>
        <v>270236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2649565</v>
      </c>
      <c r="O5" s="33">
        <f t="shared" ref="O5:O43" si="1">(N5/O$45)</f>
        <v>991.60366766467064</v>
      </c>
      <c r="P5" s="6"/>
    </row>
    <row r="6" spans="1:133">
      <c r="A6" s="12"/>
      <c r="B6" s="25">
        <v>311</v>
      </c>
      <c r="C6" s="20" t="s">
        <v>2</v>
      </c>
      <c r="D6" s="46">
        <v>1250148</v>
      </c>
      <c r="E6" s="46">
        <v>411938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1662086</v>
      </c>
      <c r="O6" s="47">
        <f t="shared" si="1"/>
        <v>622.03817365269458</v>
      </c>
      <c r="P6" s="9"/>
    </row>
    <row r="7" spans="1:133">
      <c r="A7" s="12"/>
      <c r="B7" s="25">
        <v>312.41000000000003</v>
      </c>
      <c r="C7" s="20" t="s">
        <v>69</v>
      </c>
      <c r="D7" s="46">
        <v>116949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116949</v>
      </c>
      <c r="O7" s="47">
        <f t="shared" si="1"/>
        <v>43.768338323353291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270236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270236</v>
      </c>
      <c r="O8" s="47">
        <f t="shared" si="1"/>
        <v>101.13622754491018</v>
      </c>
      <c r="P8" s="9"/>
    </row>
    <row r="9" spans="1:133">
      <c r="A9" s="12"/>
      <c r="B9" s="25">
        <v>314.10000000000002</v>
      </c>
      <c r="C9" s="20" t="s">
        <v>12</v>
      </c>
      <c r="D9" s="46">
        <v>318735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318735</v>
      </c>
      <c r="O9" s="47">
        <f t="shared" si="1"/>
        <v>119.28705089820359</v>
      </c>
      <c r="P9" s="9"/>
    </row>
    <row r="10" spans="1:133">
      <c r="A10" s="12"/>
      <c r="B10" s="25">
        <v>314.39999999999998</v>
      </c>
      <c r="C10" s="20" t="s">
        <v>14</v>
      </c>
      <c r="D10" s="46">
        <v>26501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26501</v>
      </c>
      <c r="O10" s="47">
        <f t="shared" si="1"/>
        <v>9.9180389221556879</v>
      </c>
      <c r="P10" s="9"/>
    </row>
    <row r="11" spans="1:133">
      <c r="A11" s="12"/>
      <c r="B11" s="25">
        <v>315</v>
      </c>
      <c r="C11" s="20" t="s">
        <v>15</v>
      </c>
      <c r="D11" s="46">
        <v>185064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185064</v>
      </c>
      <c r="O11" s="47">
        <f t="shared" si="1"/>
        <v>69.26047904191617</v>
      </c>
      <c r="P11" s="9"/>
    </row>
    <row r="12" spans="1:133">
      <c r="A12" s="12"/>
      <c r="B12" s="25">
        <v>316</v>
      </c>
      <c r="C12" s="20" t="s">
        <v>16</v>
      </c>
      <c r="D12" s="46">
        <v>69994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69994</v>
      </c>
      <c r="O12" s="47">
        <f t="shared" si="1"/>
        <v>26.195359281437124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426668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7800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434468</v>
      </c>
      <c r="O13" s="45">
        <f t="shared" si="1"/>
        <v>162.60029940119762</v>
      </c>
      <c r="P13" s="10"/>
    </row>
    <row r="14" spans="1:133">
      <c r="A14" s="12"/>
      <c r="B14" s="25">
        <v>322</v>
      </c>
      <c r="C14" s="20" t="s">
        <v>0</v>
      </c>
      <c r="D14" s="46">
        <v>96747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96747</v>
      </c>
      <c r="O14" s="47">
        <f t="shared" si="1"/>
        <v>36.207709580838326</v>
      </c>
      <c r="P14" s="9"/>
    </row>
    <row r="15" spans="1:133">
      <c r="A15" s="12"/>
      <c r="B15" s="25">
        <v>323.10000000000002</v>
      </c>
      <c r="C15" s="20" t="s">
        <v>18</v>
      </c>
      <c r="D15" s="46">
        <v>302754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302754</v>
      </c>
      <c r="O15" s="47">
        <f t="shared" si="1"/>
        <v>113.30613772455089</v>
      </c>
      <c r="P15" s="9"/>
    </row>
    <row r="16" spans="1:133">
      <c r="A16" s="12"/>
      <c r="B16" s="25">
        <v>323.5</v>
      </c>
      <c r="C16" s="20" t="s">
        <v>54</v>
      </c>
      <c r="D16" s="46">
        <v>1959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1959</v>
      </c>
      <c r="O16" s="47">
        <f t="shared" si="1"/>
        <v>0.7331586826347305</v>
      </c>
      <c r="P16" s="9"/>
    </row>
    <row r="17" spans="1:16">
      <c r="A17" s="12"/>
      <c r="B17" s="25">
        <v>324.11</v>
      </c>
      <c r="C17" s="20" t="s">
        <v>55</v>
      </c>
      <c r="D17" s="46">
        <v>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428</v>
      </c>
      <c r="O17" s="47">
        <f t="shared" si="1"/>
        <v>0.16017964071856289</v>
      </c>
      <c r="P17" s="9"/>
    </row>
    <row r="18" spans="1:16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7800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7800</v>
      </c>
      <c r="O18" s="47">
        <f t="shared" si="1"/>
        <v>2.9191616766467066</v>
      </c>
      <c r="P18" s="9"/>
    </row>
    <row r="19" spans="1:16">
      <c r="A19" s="12"/>
      <c r="B19" s="25">
        <v>329</v>
      </c>
      <c r="C19" s="20" t="s">
        <v>20</v>
      </c>
      <c r="D19" s="46">
        <v>24780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24780</v>
      </c>
      <c r="O19" s="47">
        <f t="shared" si="1"/>
        <v>9.273952095808383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SUM(D21:D26)</f>
        <v>273850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273850</v>
      </c>
      <c r="O20" s="45">
        <f t="shared" si="1"/>
        <v>102.48877245508982</v>
      </c>
      <c r="P20" s="10"/>
    </row>
    <row r="21" spans="1:16">
      <c r="A21" s="12"/>
      <c r="B21" s="25">
        <v>331.2</v>
      </c>
      <c r="C21" s="20" t="s">
        <v>21</v>
      </c>
      <c r="D21" s="46">
        <v>8408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8408</v>
      </c>
      <c r="O21" s="47">
        <f t="shared" si="1"/>
        <v>3.1467065868263475</v>
      </c>
      <c r="P21" s="9"/>
    </row>
    <row r="22" spans="1:16">
      <c r="A22" s="12"/>
      <c r="B22" s="25">
        <v>334.49</v>
      </c>
      <c r="C22" s="20" t="s">
        <v>70</v>
      </c>
      <c r="D22" s="46">
        <v>7500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7500</v>
      </c>
      <c r="O22" s="47">
        <f t="shared" si="1"/>
        <v>2.80688622754491</v>
      </c>
      <c r="P22" s="9"/>
    </row>
    <row r="23" spans="1:16">
      <c r="A23" s="12"/>
      <c r="B23" s="25">
        <v>335.12</v>
      </c>
      <c r="C23" s="20" t="s">
        <v>24</v>
      </c>
      <c r="D23" s="46">
        <v>100727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100727</v>
      </c>
      <c r="O23" s="47">
        <f t="shared" si="1"/>
        <v>37.697230538922156</v>
      </c>
      <c r="P23" s="9"/>
    </row>
    <row r="24" spans="1:16">
      <c r="A24" s="12"/>
      <c r="B24" s="25">
        <v>335.14</v>
      </c>
      <c r="C24" s="20" t="s">
        <v>25</v>
      </c>
      <c r="D24" s="46">
        <v>12391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12391</v>
      </c>
      <c r="O24" s="47">
        <f t="shared" si="1"/>
        <v>4.6373502994011977</v>
      </c>
      <c r="P24" s="9"/>
    </row>
    <row r="25" spans="1:16">
      <c r="A25" s="12"/>
      <c r="B25" s="25">
        <v>335.15</v>
      </c>
      <c r="C25" s="20" t="s">
        <v>26</v>
      </c>
      <c r="D25" s="46">
        <v>12577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12577</v>
      </c>
      <c r="O25" s="47">
        <f t="shared" si="1"/>
        <v>4.7069610778443112</v>
      </c>
      <c r="P25" s="9"/>
    </row>
    <row r="26" spans="1:16">
      <c r="A26" s="12"/>
      <c r="B26" s="25">
        <v>335.18</v>
      </c>
      <c r="C26" s="20" t="s">
        <v>27</v>
      </c>
      <c r="D26" s="46">
        <v>132247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132247</v>
      </c>
      <c r="O26" s="47">
        <f t="shared" si="1"/>
        <v>49.493637724550901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SUM(D28:D30)</f>
        <v>333288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3054136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3387424</v>
      </c>
      <c r="O27" s="45">
        <f t="shared" si="1"/>
        <v>1267.7485029940119</v>
      </c>
      <c r="P27" s="10"/>
    </row>
    <row r="28" spans="1:16">
      <c r="A28" s="12"/>
      <c r="B28" s="25">
        <v>341.3</v>
      </c>
      <c r="C28" s="20" t="s">
        <v>58</v>
      </c>
      <c r="D28" s="46">
        <v>333288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333288</v>
      </c>
      <c r="O28" s="47">
        <f t="shared" si="1"/>
        <v>124.73353293413173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2935362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2935362</v>
      </c>
      <c r="O29" s="47">
        <f t="shared" si="1"/>
        <v>1098.563622754491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118774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118774</v>
      </c>
      <c r="O30" s="47">
        <f t="shared" si="1"/>
        <v>44.45134730538922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1766122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1766122</v>
      </c>
      <c r="O31" s="45">
        <f t="shared" si="1"/>
        <v>660.97380239520953</v>
      </c>
      <c r="P31" s="10"/>
    </row>
    <row r="32" spans="1:16">
      <c r="A32" s="13"/>
      <c r="B32" s="39">
        <v>358.2</v>
      </c>
      <c r="C32" s="21" t="s">
        <v>71</v>
      </c>
      <c r="D32" s="46">
        <v>61659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61659</v>
      </c>
      <c r="O32" s="47">
        <f t="shared" si="1"/>
        <v>23.075973053892216</v>
      </c>
      <c r="P32" s="9"/>
    </row>
    <row r="33" spans="1:119">
      <c r="A33" s="13"/>
      <c r="B33" s="39">
        <v>359</v>
      </c>
      <c r="C33" s="21" t="s">
        <v>60</v>
      </c>
      <c r="D33" s="46">
        <v>1704463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1704463</v>
      </c>
      <c r="O33" s="47">
        <f t="shared" si="1"/>
        <v>637.89782934131733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52121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3913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56034</v>
      </c>
      <c r="O34" s="45">
        <f t="shared" si="1"/>
        <v>20.970808383233532</v>
      </c>
      <c r="P34" s="10"/>
    </row>
    <row r="35" spans="1:119">
      <c r="A35" s="12"/>
      <c r="B35" s="25">
        <v>361.1</v>
      </c>
      <c r="C35" s="20" t="s">
        <v>41</v>
      </c>
      <c r="D35" s="46">
        <v>1069</v>
      </c>
      <c r="E35" s="46">
        <v>0</v>
      </c>
      <c r="F35" s="46">
        <v>0</v>
      </c>
      <c r="G35" s="46">
        <v>0</v>
      </c>
      <c r="H35" s="46">
        <v>0</v>
      </c>
      <c r="I35" s="46">
        <v>3913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4982</v>
      </c>
      <c r="O35" s="47">
        <f t="shared" si="1"/>
        <v>1.8645209580838322</v>
      </c>
      <c r="P35" s="9"/>
    </row>
    <row r="36" spans="1:119">
      <c r="A36" s="12"/>
      <c r="B36" s="25">
        <v>366</v>
      </c>
      <c r="C36" s="20" t="s">
        <v>42</v>
      </c>
      <c r="D36" s="46">
        <v>3576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3576</v>
      </c>
      <c r="O36" s="47">
        <f t="shared" si="1"/>
        <v>1.3383233532934131</v>
      </c>
      <c r="P36" s="9"/>
    </row>
    <row r="37" spans="1:119">
      <c r="A37" s="12"/>
      <c r="B37" s="25">
        <v>369.9</v>
      </c>
      <c r="C37" s="20" t="s">
        <v>43</v>
      </c>
      <c r="D37" s="46">
        <v>47476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47476</v>
      </c>
      <c r="O37" s="47">
        <f t="shared" si="1"/>
        <v>17.767964071856287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SUM(D39:D42)</f>
        <v>77648</v>
      </c>
      <c r="E38" s="32">
        <f t="shared" si="9"/>
        <v>408505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21486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507639</v>
      </c>
      <c r="O38" s="45">
        <f t="shared" si="1"/>
        <v>189.98465568862275</v>
      </c>
      <c r="P38" s="9"/>
    </row>
    <row r="39" spans="1:119">
      <c r="A39" s="12"/>
      <c r="B39" s="25">
        <v>381</v>
      </c>
      <c r="C39" s="20" t="s">
        <v>44</v>
      </c>
      <c r="D39" s="46">
        <v>0</v>
      </c>
      <c r="E39" s="46">
        <v>323505</v>
      </c>
      <c r="F39" s="46">
        <v>0</v>
      </c>
      <c r="G39" s="46">
        <v>0</v>
      </c>
      <c r="H39" s="46">
        <v>0</v>
      </c>
      <c r="I39" s="46">
        <v>6386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329891</v>
      </c>
      <c r="O39" s="47">
        <f t="shared" si="1"/>
        <v>123.4622005988024</v>
      </c>
      <c r="P39" s="9"/>
    </row>
    <row r="40" spans="1:119">
      <c r="A40" s="12"/>
      <c r="B40" s="25">
        <v>383</v>
      </c>
      <c r="C40" s="20" t="s">
        <v>61</v>
      </c>
      <c r="D40" s="46">
        <v>68962</v>
      </c>
      <c r="E40" s="46">
        <v>85000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153962</v>
      </c>
      <c r="O40" s="47">
        <f t="shared" si="1"/>
        <v>57.620508982035929</v>
      </c>
      <c r="P40" s="9"/>
    </row>
    <row r="41" spans="1:119">
      <c r="A41" s="12"/>
      <c r="B41" s="25">
        <v>388.1</v>
      </c>
      <c r="C41" s="20" t="s">
        <v>72</v>
      </c>
      <c r="D41" s="46">
        <v>8686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8686</v>
      </c>
      <c r="O41" s="47">
        <f t="shared" si="1"/>
        <v>3.250748502994012</v>
      </c>
      <c r="P41" s="9"/>
    </row>
    <row r="42" spans="1:119" ht="15.75" thickBot="1">
      <c r="A42" s="12"/>
      <c r="B42" s="25">
        <v>389.9</v>
      </c>
      <c r="C42" s="20" t="s">
        <v>73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15100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15100</v>
      </c>
      <c r="O42" s="47">
        <f t="shared" si="1"/>
        <v>5.6511976047904193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0">SUM(D5,D13,D20,D27,D31,D34,D38)</f>
        <v>4897088</v>
      </c>
      <c r="E43" s="15">
        <f t="shared" si="10"/>
        <v>820443</v>
      </c>
      <c r="F43" s="15">
        <f t="shared" si="10"/>
        <v>0</v>
      </c>
      <c r="G43" s="15">
        <f t="shared" si="10"/>
        <v>270236</v>
      </c>
      <c r="H43" s="15">
        <f t="shared" si="10"/>
        <v>0</v>
      </c>
      <c r="I43" s="15">
        <f t="shared" si="10"/>
        <v>3087335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9075102</v>
      </c>
      <c r="O43" s="38">
        <f t="shared" si="1"/>
        <v>3396.370508982036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74</v>
      </c>
      <c r="M45" s="48"/>
      <c r="N45" s="48"/>
      <c r="O45" s="43">
        <v>2672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1811243</v>
      </c>
      <c r="E5" s="27">
        <f t="shared" si="0"/>
        <v>446547</v>
      </c>
      <c r="F5" s="27">
        <f t="shared" si="0"/>
        <v>0</v>
      </c>
      <c r="G5" s="27">
        <f t="shared" si="0"/>
        <v>247641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2505431</v>
      </c>
      <c r="O5" s="33">
        <f t="shared" ref="O5:O40" si="1">(N5/O$42)</f>
        <v>944.73265460030166</v>
      </c>
      <c r="P5" s="6"/>
    </row>
    <row r="6" spans="1:133">
      <c r="A6" s="12"/>
      <c r="B6" s="25">
        <v>311</v>
      </c>
      <c r="C6" s="20" t="s">
        <v>2</v>
      </c>
      <c r="D6" s="46">
        <v>1194040</v>
      </c>
      <c r="E6" s="46">
        <v>446547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1640587</v>
      </c>
      <c r="O6" s="47">
        <f t="shared" si="1"/>
        <v>618.62254901960785</v>
      </c>
      <c r="P6" s="9"/>
    </row>
    <row r="7" spans="1:133">
      <c r="A7" s="12"/>
      <c r="B7" s="25">
        <v>312.10000000000002</v>
      </c>
      <c r="C7" s="20" t="s">
        <v>10</v>
      </c>
      <c r="D7" s="46">
        <v>118581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118581</v>
      </c>
      <c r="O7" s="47">
        <f t="shared" si="1"/>
        <v>44.713800904977376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247641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247641</v>
      </c>
      <c r="O8" s="47">
        <f t="shared" si="1"/>
        <v>93.378959276018094</v>
      </c>
      <c r="P8" s="9"/>
    </row>
    <row r="9" spans="1:133">
      <c r="A9" s="12"/>
      <c r="B9" s="25">
        <v>314.10000000000002</v>
      </c>
      <c r="C9" s="20" t="s">
        <v>12</v>
      </c>
      <c r="D9" s="46">
        <v>220625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220625</v>
      </c>
      <c r="O9" s="47">
        <f t="shared" si="1"/>
        <v>83.191930618401202</v>
      </c>
      <c r="P9" s="9"/>
    </row>
    <row r="10" spans="1:133">
      <c r="A10" s="12"/>
      <c r="B10" s="25">
        <v>314.39999999999998</v>
      </c>
      <c r="C10" s="20" t="s">
        <v>14</v>
      </c>
      <c r="D10" s="46">
        <v>27370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27370</v>
      </c>
      <c r="O10" s="47">
        <f t="shared" si="1"/>
        <v>10.320512820512821</v>
      </c>
      <c r="P10" s="9"/>
    </row>
    <row r="11" spans="1:133">
      <c r="A11" s="12"/>
      <c r="B11" s="25">
        <v>315</v>
      </c>
      <c r="C11" s="20" t="s">
        <v>15</v>
      </c>
      <c r="D11" s="46">
        <v>178161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178161</v>
      </c>
      <c r="O11" s="47">
        <f t="shared" si="1"/>
        <v>67.17986425339366</v>
      </c>
      <c r="P11" s="9"/>
    </row>
    <row r="12" spans="1:133">
      <c r="A12" s="12"/>
      <c r="B12" s="25">
        <v>316</v>
      </c>
      <c r="C12" s="20" t="s">
        <v>16</v>
      </c>
      <c r="D12" s="46">
        <v>72466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72466</v>
      </c>
      <c r="O12" s="47">
        <f t="shared" si="1"/>
        <v>27.325037707390649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427332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7503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434835</v>
      </c>
      <c r="O13" s="45">
        <f t="shared" si="1"/>
        <v>163.96493212669682</v>
      </c>
      <c r="P13" s="10"/>
    </row>
    <row r="14" spans="1:133">
      <c r="A14" s="12"/>
      <c r="B14" s="25">
        <v>322</v>
      </c>
      <c r="C14" s="20" t="s">
        <v>0</v>
      </c>
      <c r="D14" s="46">
        <v>107923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107923</v>
      </c>
      <c r="O14" s="47">
        <f t="shared" si="1"/>
        <v>40.694947209653094</v>
      </c>
      <c r="P14" s="9"/>
    </row>
    <row r="15" spans="1:133">
      <c r="A15" s="12"/>
      <c r="B15" s="25">
        <v>323.10000000000002</v>
      </c>
      <c r="C15" s="20" t="s">
        <v>18</v>
      </c>
      <c r="D15" s="46">
        <v>313410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313410</v>
      </c>
      <c r="O15" s="47">
        <f t="shared" si="1"/>
        <v>118.17873303167421</v>
      </c>
      <c r="P15" s="9"/>
    </row>
    <row r="16" spans="1:133">
      <c r="A16" s="12"/>
      <c r="B16" s="25">
        <v>323.5</v>
      </c>
      <c r="C16" s="20" t="s">
        <v>54</v>
      </c>
      <c r="D16" s="46">
        <v>1372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1372</v>
      </c>
      <c r="O16" s="47">
        <f t="shared" si="1"/>
        <v>0.51734539969834092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7503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7503</v>
      </c>
      <c r="O17" s="47">
        <f t="shared" si="1"/>
        <v>2.8291855203619911</v>
      </c>
      <c r="P17" s="9"/>
    </row>
    <row r="18" spans="1:16">
      <c r="A18" s="12"/>
      <c r="B18" s="25">
        <v>324.31</v>
      </c>
      <c r="C18" s="20" t="s">
        <v>56</v>
      </c>
      <c r="D18" s="46">
        <v>4627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4627</v>
      </c>
      <c r="O18" s="47">
        <f t="shared" si="1"/>
        <v>1.7447209653092006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431691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431691</v>
      </c>
      <c r="O19" s="45">
        <f t="shared" si="1"/>
        <v>162.77941176470588</v>
      </c>
      <c r="P19" s="10"/>
    </row>
    <row r="20" spans="1:16">
      <c r="A20" s="12"/>
      <c r="B20" s="25">
        <v>331.9</v>
      </c>
      <c r="C20" s="20" t="s">
        <v>66</v>
      </c>
      <c r="D20" s="46">
        <v>46061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46061</v>
      </c>
      <c r="O20" s="47">
        <f t="shared" si="1"/>
        <v>17.368401206636502</v>
      </c>
      <c r="P20" s="9"/>
    </row>
    <row r="21" spans="1:16">
      <c r="A21" s="12"/>
      <c r="B21" s="25">
        <v>334.2</v>
      </c>
      <c r="C21" s="20" t="s">
        <v>23</v>
      </c>
      <c r="D21" s="46">
        <v>72705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72705</v>
      </c>
      <c r="O21" s="47">
        <f t="shared" si="1"/>
        <v>27.415158371040725</v>
      </c>
      <c r="P21" s="9"/>
    </row>
    <row r="22" spans="1:16">
      <c r="A22" s="12"/>
      <c r="B22" s="25">
        <v>334.7</v>
      </c>
      <c r="C22" s="20" t="s">
        <v>57</v>
      </c>
      <c r="D22" s="46">
        <v>33903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33903</v>
      </c>
      <c r="O22" s="47">
        <f t="shared" si="1"/>
        <v>12.78393665158371</v>
      </c>
      <c r="P22" s="9"/>
    </row>
    <row r="23" spans="1:16">
      <c r="A23" s="12"/>
      <c r="B23" s="25">
        <v>335.12</v>
      </c>
      <c r="C23" s="20" t="s">
        <v>24</v>
      </c>
      <c r="D23" s="46">
        <v>100817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100817</v>
      </c>
      <c r="O23" s="47">
        <f t="shared" si="1"/>
        <v>38.015460030165912</v>
      </c>
      <c r="P23" s="9"/>
    </row>
    <row r="24" spans="1:16">
      <c r="A24" s="12"/>
      <c r="B24" s="25">
        <v>335.14</v>
      </c>
      <c r="C24" s="20" t="s">
        <v>25</v>
      </c>
      <c r="D24" s="46">
        <v>12950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12950</v>
      </c>
      <c r="O24" s="47">
        <f t="shared" si="1"/>
        <v>4.8831070889894423</v>
      </c>
      <c r="P24" s="9"/>
    </row>
    <row r="25" spans="1:16">
      <c r="A25" s="12"/>
      <c r="B25" s="25">
        <v>335.15</v>
      </c>
      <c r="C25" s="20" t="s">
        <v>26</v>
      </c>
      <c r="D25" s="46">
        <v>10892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10892</v>
      </c>
      <c r="O25" s="47">
        <f t="shared" si="1"/>
        <v>4.1070889894419302</v>
      </c>
      <c r="P25" s="9"/>
    </row>
    <row r="26" spans="1:16">
      <c r="A26" s="12"/>
      <c r="B26" s="25">
        <v>335.18</v>
      </c>
      <c r="C26" s="20" t="s">
        <v>27</v>
      </c>
      <c r="D26" s="46">
        <v>154363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154363</v>
      </c>
      <c r="O26" s="47">
        <f t="shared" si="1"/>
        <v>58.206259426847659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SUM(D28:D30)</f>
        <v>333288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3042639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3375927</v>
      </c>
      <c r="O27" s="45">
        <f t="shared" si="1"/>
        <v>1272.9739819004526</v>
      </c>
      <c r="P27" s="10"/>
    </row>
    <row r="28" spans="1:16">
      <c r="A28" s="12"/>
      <c r="B28" s="25">
        <v>341.3</v>
      </c>
      <c r="C28" s="20" t="s">
        <v>58</v>
      </c>
      <c r="D28" s="46">
        <v>333288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333288</v>
      </c>
      <c r="O28" s="47">
        <f t="shared" si="1"/>
        <v>125.67420814479638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2921691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2921691</v>
      </c>
      <c r="O29" s="47">
        <f t="shared" si="1"/>
        <v>1101.6934389140272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120948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120948</v>
      </c>
      <c r="O30" s="47">
        <f t="shared" si="1"/>
        <v>45.606334841628957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1809908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1809908</v>
      </c>
      <c r="O31" s="45">
        <f t="shared" si="1"/>
        <v>682.46907993966818</v>
      </c>
      <c r="P31" s="10"/>
    </row>
    <row r="32" spans="1:16">
      <c r="A32" s="13"/>
      <c r="B32" s="39">
        <v>354</v>
      </c>
      <c r="C32" s="21" t="s">
        <v>59</v>
      </c>
      <c r="D32" s="46">
        <v>1250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1250</v>
      </c>
      <c r="O32" s="47">
        <f t="shared" si="1"/>
        <v>0.47134238310708898</v>
      </c>
      <c r="P32" s="9"/>
    </row>
    <row r="33" spans="1:119">
      <c r="A33" s="13"/>
      <c r="B33" s="39">
        <v>359</v>
      </c>
      <c r="C33" s="21" t="s">
        <v>60</v>
      </c>
      <c r="D33" s="46">
        <v>1808658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1808658</v>
      </c>
      <c r="O33" s="47">
        <f t="shared" si="1"/>
        <v>681.99773755656111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73726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4895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78621</v>
      </c>
      <c r="O34" s="45">
        <f t="shared" si="1"/>
        <v>29.645927601809955</v>
      </c>
      <c r="P34" s="10"/>
    </row>
    <row r="35" spans="1:119">
      <c r="A35" s="12"/>
      <c r="B35" s="25">
        <v>361.1</v>
      </c>
      <c r="C35" s="20" t="s">
        <v>41</v>
      </c>
      <c r="D35" s="46">
        <v>2304</v>
      </c>
      <c r="E35" s="46">
        <v>0</v>
      </c>
      <c r="F35" s="46">
        <v>0</v>
      </c>
      <c r="G35" s="46">
        <v>0</v>
      </c>
      <c r="H35" s="46">
        <v>0</v>
      </c>
      <c r="I35" s="46">
        <v>4895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7199</v>
      </c>
      <c r="O35" s="47">
        <f t="shared" si="1"/>
        <v>2.714555052790347</v>
      </c>
      <c r="P35" s="9"/>
    </row>
    <row r="36" spans="1:119">
      <c r="A36" s="12"/>
      <c r="B36" s="25">
        <v>366</v>
      </c>
      <c r="C36" s="20" t="s">
        <v>42</v>
      </c>
      <c r="D36" s="46">
        <v>4551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4551</v>
      </c>
      <c r="O36" s="47">
        <f t="shared" si="1"/>
        <v>1.7160633484162895</v>
      </c>
      <c r="P36" s="9"/>
    </row>
    <row r="37" spans="1:119">
      <c r="A37" s="12"/>
      <c r="B37" s="25">
        <v>369.9</v>
      </c>
      <c r="C37" s="20" t="s">
        <v>43</v>
      </c>
      <c r="D37" s="46">
        <v>66871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66871</v>
      </c>
      <c r="O37" s="47">
        <f t="shared" si="1"/>
        <v>25.215309200603318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SUM(D39:D39)</f>
        <v>0</v>
      </c>
      <c r="E38" s="32">
        <f t="shared" si="9"/>
        <v>324383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324383</v>
      </c>
      <c r="O38" s="45">
        <f t="shared" si="1"/>
        <v>122.31636500754148</v>
      </c>
      <c r="P38" s="9"/>
    </row>
    <row r="39" spans="1:119" ht="15.75" thickBot="1">
      <c r="A39" s="12"/>
      <c r="B39" s="25">
        <v>381</v>
      </c>
      <c r="C39" s="20" t="s">
        <v>44</v>
      </c>
      <c r="D39" s="46">
        <v>0</v>
      </c>
      <c r="E39" s="46">
        <v>324383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324383</v>
      </c>
      <c r="O39" s="47">
        <f t="shared" si="1"/>
        <v>122.31636500754148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0">SUM(D5,D13,D19,D27,D31,D34,D38)</f>
        <v>4887188</v>
      </c>
      <c r="E40" s="15">
        <f t="shared" si="10"/>
        <v>770930</v>
      </c>
      <c r="F40" s="15">
        <f t="shared" si="10"/>
        <v>0</v>
      </c>
      <c r="G40" s="15">
        <f t="shared" si="10"/>
        <v>247641</v>
      </c>
      <c r="H40" s="15">
        <f t="shared" si="10"/>
        <v>0</v>
      </c>
      <c r="I40" s="15">
        <f t="shared" si="10"/>
        <v>3055037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8960796</v>
      </c>
      <c r="O40" s="38">
        <f t="shared" si="1"/>
        <v>3378.8823529411766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67</v>
      </c>
      <c r="M42" s="48"/>
      <c r="N42" s="48"/>
      <c r="O42" s="43">
        <v>2652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1659764</v>
      </c>
      <c r="E5" s="27">
        <f t="shared" si="0"/>
        <v>588171</v>
      </c>
      <c r="F5" s="27">
        <f t="shared" si="0"/>
        <v>0</v>
      </c>
      <c r="G5" s="27">
        <f t="shared" si="0"/>
        <v>225272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2473207</v>
      </c>
      <c r="O5" s="33">
        <f t="shared" ref="O5:O42" si="2">(N5/O$44)</f>
        <v>925.94795956570567</v>
      </c>
      <c r="P5" s="6"/>
    </row>
    <row r="6" spans="1:133">
      <c r="A6" s="12"/>
      <c r="B6" s="25">
        <v>311</v>
      </c>
      <c r="C6" s="20" t="s">
        <v>2</v>
      </c>
      <c r="D6" s="46">
        <v>1233393</v>
      </c>
      <c r="E6" s="46">
        <v>588171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1821564</v>
      </c>
      <c r="O6" s="47">
        <f t="shared" si="2"/>
        <v>681.97828528640957</v>
      </c>
      <c r="P6" s="9"/>
    </row>
    <row r="7" spans="1:133">
      <c r="A7" s="12"/>
      <c r="B7" s="25">
        <v>312.10000000000002</v>
      </c>
      <c r="C7" s="20" t="s">
        <v>10</v>
      </c>
      <c r="D7" s="46">
        <v>122832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122832</v>
      </c>
      <c r="O7" s="47">
        <f t="shared" si="2"/>
        <v>45.98727068513665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225272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225272</v>
      </c>
      <c r="O8" s="47">
        <f t="shared" si="2"/>
        <v>84.339947585174087</v>
      </c>
      <c r="P8" s="9"/>
    </row>
    <row r="9" spans="1:133">
      <c r="A9" s="12"/>
      <c r="B9" s="25">
        <v>314.39999999999998</v>
      </c>
      <c r="C9" s="20" t="s">
        <v>14</v>
      </c>
      <c r="D9" s="46">
        <v>26140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26140</v>
      </c>
      <c r="O9" s="47">
        <f t="shared" si="2"/>
        <v>9.7865967802321236</v>
      </c>
      <c r="P9" s="9"/>
    </row>
    <row r="10" spans="1:133">
      <c r="A10" s="12"/>
      <c r="B10" s="25">
        <v>315</v>
      </c>
      <c r="C10" s="20" t="s">
        <v>15</v>
      </c>
      <c r="D10" s="46">
        <v>199224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199224</v>
      </c>
      <c r="O10" s="47">
        <f t="shared" si="2"/>
        <v>74.587794833395733</v>
      </c>
      <c r="P10" s="9"/>
    </row>
    <row r="11" spans="1:133">
      <c r="A11" s="12"/>
      <c r="B11" s="25">
        <v>316</v>
      </c>
      <c r="C11" s="20" t="s">
        <v>16</v>
      </c>
      <c r="D11" s="46">
        <v>78175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78175</v>
      </c>
      <c r="O11" s="47">
        <f t="shared" si="2"/>
        <v>29.268064395357545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407741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9045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416786</v>
      </c>
      <c r="O12" s="45">
        <f t="shared" si="2"/>
        <v>156.04118307749906</v>
      </c>
      <c r="P12" s="10"/>
    </row>
    <row r="13" spans="1:133">
      <c r="A13" s="12"/>
      <c r="B13" s="25">
        <v>322</v>
      </c>
      <c r="C13" s="20" t="s">
        <v>0</v>
      </c>
      <c r="D13" s="46">
        <v>53899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53899</v>
      </c>
      <c r="O13" s="47">
        <f t="shared" si="2"/>
        <v>20.179333582927743</v>
      </c>
      <c r="P13" s="9"/>
    </row>
    <row r="14" spans="1:133">
      <c r="A14" s="12"/>
      <c r="B14" s="25">
        <v>323.10000000000002</v>
      </c>
      <c r="C14" s="20" t="s">
        <v>18</v>
      </c>
      <c r="D14" s="46">
        <v>347590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347590</v>
      </c>
      <c r="O14" s="47">
        <f t="shared" si="2"/>
        <v>130.13478098090602</v>
      </c>
      <c r="P14" s="9"/>
    </row>
    <row r="15" spans="1:133">
      <c r="A15" s="12"/>
      <c r="B15" s="25">
        <v>323.5</v>
      </c>
      <c r="C15" s="20" t="s">
        <v>54</v>
      </c>
      <c r="D15" s="46">
        <v>1469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1469</v>
      </c>
      <c r="O15" s="47">
        <f t="shared" si="2"/>
        <v>0.5499812804193186</v>
      </c>
      <c r="P15" s="9"/>
    </row>
    <row r="16" spans="1:133">
      <c r="A16" s="12"/>
      <c r="B16" s="25">
        <v>324.11</v>
      </c>
      <c r="C16" s="20" t="s">
        <v>55</v>
      </c>
      <c r="D16" s="46">
        <v>984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984</v>
      </c>
      <c r="O16" s="47">
        <f t="shared" si="2"/>
        <v>0.36840134780980904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9045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9045</v>
      </c>
      <c r="O17" s="47">
        <f t="shared" si="2"/>
        <v>3.3863721452639459</v>
      </c>
      <c r="P17" s="9"/>
    </row>
    <row r="18" spans="1:16">
      <c r="A18" s="12"/>
      <c r="B18" s="25">
        <v>324.31</v>
      </c>
      <c r="C18" s="20" t="s">
        <v>56</v>
      </c>
      <c r="D18" s="46">
        <v>3799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3799</v>
      </c>
      <c r="O18" s="47">
        <f t="shared" si="2"/>
        <v>1.4223137401722201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SUM(D20:D26)</f>
        <v>423001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423001</v>
      </c>
      <c r="O19" s="45">
        <f t="shared" si="2"/>
        <v>158.36802695619619</v>
      </c>
      <c r="P19" s="10"/>
    </row>
    <row r="20" spans="1:16">
      <c r="A20" s="12"/>
      <c r="B20" s="25">
        <v>331.2</v>
      </c>
      <c r="C20" s="20" t="s">
        <v>21</v>
      </c>
      <c r="D20" s="46">
        <v>112924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112924</v>
      </c>
      <c r="O20" s="47">
        <f t="shared" si="2"/>
        <v>42.27779857731187</v>
      </c>
      <c r="P20" s="9"/>
    </row>
    <row r="21" spans="1:16">
      <c r="A21" s="12"/>
      <c r="B21" s="25">
        <v>334.2</v>
      </c>
      <c r="C21" s="20" t="s">
        <v>23</v>
      </c>
      <c r="D21" s="46">
        <v>3851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3851</v>
      </c>
      <c r="O21" s="47">
        <f t="shared" si="2"/>
        <v>1.4417821040808685</v>
      </c>
      <c r="P21" s="9"/>
    </row>
    <row r="22" spans="1:16">
      <c r="A22" s="12"/>
      <c r="B22" s="25">
        <v>334.7</v>
      </c>
      <c r="C22" s="20" t="s">
        <v>57</v>
      </c>
      <c r="D22" s="46">
        <v>29305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29305</v>
      </c>
      <c r="O22" s="47">
        <f t="shared" si="2"/>
        <v>10.971546237364283</v>
      </c>
      <c r="P22" s="9"/>
    </row>
    <row r="23" spans="1:16">
      <c r="A23" s="12"/>
      <c r="B23" s="25">
        <v>335.12</v>
      </c>
      <c r="C23" s="20" t="s">
        <v>24</v>
      </c>
      <c r="D23" s="46">
        <v>100379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100379</v>
      </c>
      <c r="O23" s="47">
        <f t="shared" si="2"/>
        <v>37.581055784350433</v>
      </c>
      <c r="P23" s="9"/>
    </row>
    <row r="24" spans="1:16">
      <c r="A24" s="12"/>
      <c r="B24" s="25">
        <v>335.14</v>
      </c>
      <c r="C24" s="20" t="s">
        <v>25</v>
      </c>
      <c r="D24" s="46">
        <v>12681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12681</v>
      </c>
      <c r="O24" s="47">
        <f t="shared" si="2"/>
        <v>4.747660052414826</v>
      </c>
      <c r="P24" s="9"/>
    </row>
    <row r="25" spans="1:16">
      <c r="A25" s="12"/>
      <c r="B25" s="25">
        <v>335.15</v>
      </c>
      <c r="C25" s="20" t="s">
        <v>26</v>
      </c>
      <c r="D25" s="46">
        <v>11572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11572</v>
      </c>
      <c r="O25" s="47">
        <f t="shared" si="2"/>
        <v>4.332459752901535</v>
      </c>
      <c r="P25" s="9"/>
    </row>
    <row r="26" spans="1:16">
      <c r="A26" s="12"/>
      <c r="B26" s="25">
        <v>335.18</v>
      </c>
      <c r="C26" s="20" t="s">
        <v>27</v>
      </c>
      <c r="D26" s="46">
        <v>152289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152289</v>
      </c>
      <c r="O26" s="47">
        <f t="shared" si="2"/>
        <v>57.015724447772371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SUM(D28:D30)</f>
        <v>333288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2362773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2696061</v>
      </c>
      <c r="O27" s="45">
        <f t="shared" si="2"/>
        <v>1009.3826282291277</v>
      </c>
      <c r="P27" s="10"/>
    </row>
    <row r="28" spans="1:16">
      <c r="A28" s="12"/>
      <c r="B28" s="25">
        <v>341.3</v>
      </c>
      <c r="C28" s="20" t="s">
        <v>58</v>
      </c>
      <c r="D28" s="46">
        <v>333288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333288</v>
      </c>
      <c r="O28" s="47">
        <f t="shared" si="2"/>
        <v>124.78023212280046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2241567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2241567</v>
      </c>
      <c r="O29" s="47">
        <f t="shared" si="2"/>
        <v>839.22388618494949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121206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121206</v>
      </c>
      <c r="O30" s="47">
        <f t="shared" si="2"/>
        <v>45.378509921377763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SUM(D32:D33)</f>
        <v>611644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611644</v>
      </c>
      <c r="O31" s="45">
        <f t="shared" si="2"/>
        <v>228.99438412579559</v>
      </c>
      <c r="P31" s="10"/>
    </row>
    <row r="32" spans="1:16">
      <c r="A32" s="13"/>
      <c r="B32" s="39">
        <v>354</v>
      </c>
      <c r="C32" s="21" t="s">
        <v>59</v>
      </c>
      <c r="D32" s="46">
        <v>1625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1625</v>
      </c>
      <c r="O32" s="47">
        <f t="shared" si="2"/>
        <v>0.60838637214526392</v>
      </c>
      <c r="P32" s="9"/>
    </row>
    <row r="33" spans="1:119">
      <c r="A33" s="13"/>
      <c r="B33" s="39">
        <v>359</v>
      </c>
      <c r="C33" s="21" t="s">
        <v>60</v>
      </c>
      <c r="D33" s="46">
        <v>610019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610019</v>
      </c>
      <c r="O33" s="47">
        <f t="shared" si="2"/>
        <v>228.38599775365032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SUM(D35:D37)</f>
        <v>71831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27511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99342</v>
      </c>
      <c r="O34" s="45">
        <f t="shared" si="2"/>
        <v>37.192811681018348</v>
      </c>
      <c r="P34" s="10"/>
    </row>
    <row r="35" spans="1:119">
      <c r="A35" s="12"/>
      <c r="B35" s="25">
        <v>361.1</v>
      </c>
      <c r="C35" s="20" t="s">
        <v>41</v>
      </c>
      <c r="D35" s="46">
        <v>2439</v>
      </c>
      <c r="E35" s="46">
        <v>0</v>
      </c>
      <c r="F35" s="46">
        <v>0</v>
      </c>
      <c r="G35" s="46">
        <v>0</v>
      </c>
      <c r="H35" s="46">
        <v>0</v>
      </c>
      <c r="I35" s="46">
        <v>27511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29950</v>
      </c>
      <c r="O35" s="47">
        <f t="shared" si="2"/>
        <v>11.213028828154249</v>
      </c>
      <c r="P35" s="9"/>
    </row>
    <row r="36" spans="1:119">
      <c r="A36" s="12"/>
      <c r="B36" s="25">
        <v>366</v>
      </c>
      <c r="C36" s="20" t="s">
        <v>42</v>
      </c>
      <c r="D36" s="46">
        <v>12272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12272</v>
      </c>
      <c r="O36" s="47">
        <f t="shared" si="2"/>
        <v>4.5945338824410333</v>
      </c>
      <c r="P36" s="9"/>
    </row>
    <row r="37" spans="1:119">
      <c r="A37" s="12"/>
      <c r="B37" s="25">
        <v>369.9</v>
      </c>
      <c r="C37" s="20" t="s">
        <v>43</v>
      </c>
      <c r="D37" s="46">
        <v>57120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57120</v>
      </c>
      <c r="O37" s="47">
        <f t="shared" si="2"/>
        <v>21.385248970423063</v>
      </c>
      <c r="P37" s="9"/>
    </row>
    <row r="38" spans="1:119" ht="15.75">
      <c r="A38" s="29" t="s">
        <v>34</v>
      </c>
      <c r="B38" s="30"/>
      <c r="C38" s="31"/>
      <c r="D38" s="32">
        <f t="shared" ref="D38:M38" si="8">SUM(D39:D41)</f>
        <v>0</v>
      </c>
      <c r="E38" s="32">
        <f t="shared" si="8"/>
        <v>597347</v>
      </c>
      <c r="F38" s="32">
        <f t="shared" si="8"/>
        <v>0</v>
      </c>
      <c r="G38" s="32">
        <f t="shared" si="8"/>
        <v>381449</v>
      </c>
      <c r="H38" s="32">
        <f t="shared" si="8"/>
        <v>0</v>
      </c>
      <c r="I38" s="32">
        <f t="shared" si="8"/>
        <v>1701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980497</v>
      </c>
      <c r="O38" s="45">
        <f t="shared" si="2"/>
        <v>367.08985398727066</v>
      </c>
      <c r="P38" s="9"/>
    </row>
    <row r="39" spans="1:119">
      <c r="A39" s="12"/>
      <c r="B39" s="25">
        <v>381</v>
      </c>
      <c r="C39" s="20" t="s">
        <v>44</v>
      </c>
      <c r="D39" s="46">
        <v>0</v>
      </c>
      <c r="E39" s="46">
        <v>393860</v>
      </c>
      <c r="F39" s="46">
        <v>0</v>
      </c>
      <c r="G39" s="46">
        <v>0</v>
      </c>
      <c r="H39" s="46">
        <v>0</v>
      </c>
      <c r="I39" s="46">
        <v>1701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395561</v>
      </c>
      <c r="O39" s="47">
        <f t="shared" si="2"/>
        <v>148.09472107824786</v>
      </c>
      <c r="P39" s="9"/>
    </row>
    <row r="40" spans="1:119">
      <c r="A40" s="12"/>
      <c r="B40" s="25">
        <v>383</v>
      </c>
      <c r="C40" s="20" t="s">
        <v>61</v>
      </c>
      <c r="D40" s="46">
        <v>0</v>
      </c>
      <c r="E40" s="46">
        <v>0</v>
      </c>
      <c r="F40" s="46">
        <v>0</v>
      </c>
      <c r="G40" s="46">
        <v>299000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299000</v>
      </c>
      <c r="O40" s="47">
        <f t="shared" si="2"/>
        <v>111.94309247472857</v>
      </c>
      <c r="P40" s="9"/>
    </row>
    <row r="41" spans="1:119" ht="15.75" thickBot="1">
      <c r="A41" s="12"/>
      <c r="B41" s="25">
        <v>384</v>
      </c>
      <c r="C41" s="20" t="s">
        <v>62</v>
      </c>
      <c r="D41" s="46">
        <v>0</v>
      </c>
      <c r="E41" s="46">
        <v>203487</v>
      </c>
      <c r="F41" s="46">
        <v>0</v>
      </c>
      <c r="G41" s="46">
        <v>82449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285936</v>
      </c>
      <c r="O41" s="47">
        <f t="shared" si="2"/>
        <v>107.05204043429427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9">SUM(D5,D12,D19,D27,D31,D34,D38)</f>
        <v>3507269</v>
      </c>
      <c r="E42" s="15">
        <f t="shared" si="9"/>
        <v>1185518</v>
      </c>
      <c r="F42" s="15">
        <f t="shared" si="9"/>
        <v>0</v>
      </c>
      <c r="G42" s="15">
        <f t="shared" si="9"/>
        <v>606721</v>
      </c>
      <c r="H42" s="15">
        <f t="shared" si="9"/>
        <v>0</v>
      </c>
      <c r="I42" s="15">
        <f t="shared" si="9"/>
        <v>2401030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7700538</v>
      </c>
      <c r="O42" s="38">
        <f t="shared" si="2"/>
        <v>2883.0168476226131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63</v>
      </c>
      <c r="M44" s="48"/>
      <c r="N44" s="48"/>
      <c r="O44" s="43">
        <v>2671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A46:O46"/>
    <mergeCell ref="L44:N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2054849</v>
      </c>
      <c r="E5" s="27">
        <f t="shared" si="0"/>
        <v>759694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2814543</v>
      </c>
      <c r="O5" s="33">
        <f t="shared" ref="O5:O38" si="1">(N5/O$40)</f>
        <v>903.83526011560696</v>
      </c>
      <c r="P5" s="6"/>
    </row>
    <row r="6" spans="1:133">
      <c r="A6" s="12"/>
      <c r="B6" s="25">
        <v>311</v>
      </c>
      <c r="C6" s="20" t="s">
        <v>2</v>
      </c>
      <c r="D6" s="46">
        <v>1354580</v>
      </c>
      <c r="E6" s="46">
        <v>759694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2114274</v>
      </c>
      <c r="O6" s="47">
        <f t="shared" si="1"/>
        <v>678.95761078998078</v>
      </c>
      <c r="P6" s="9"/>
    </row>
    <row r="7" spans="1:133">
      <c r="A7" s="12"/>
      <c r="B7" s="25">
        <v>312.10000000000002</v>
      </c>
      <c r="C7" s="20" t="s">
        <v>10</v>
      </c>
      <c r="D7" s="46">
        <v>123683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123683</v>
      </c>
      <c r="O7" s="47">
        <f t="shared" si="1"/>
        <v>39.718368657675015</v>
      </c>
      <c r="P7" s="9"/>
    </row>
    <row r="8" spans="1:133">
      <c r="A8" s="12"/>
      <c r="B8" s="25">
        <v>312.60000000000002</v>
      </c>
      <c r="C8" s="20" t="s">
        <v>11</v>
      </c>
      <c r="D8" s="46">
        <v>217887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217887</v>
      </c>
      <c r="O8" s="47">
        <f t="shared" si="1"/>
        <v>69.970134874759154</v>
      </c>
      <c r="P8" s="9"/>
    </row>
    <row r="9" spans="1:133">
      <c r="A9" s="12"/>
      <c r="B9" s="25">
        <v>314.10000000000002</v>
      </c>
      <c r="C9" s="20" t="s">
        <v>12</v>
      </c>
      <c r="D9" s="46">
        <v>30721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30721</v>
      </c>
      <c r="O9" s="47">
        <f t="shared" si="1"/>
        <v>9.8654463712267173</v>
      </c>
      <c r="P9" s="9"/>
    </row>
    <row r="10" spans="1:133">
      <c r="A10" s="12"/>
      <c r="B10" s="25">
        <v>314.2</v>
      </c>
      <c r="C10" s="20" t="s">
        <v>13</v>
      </c>
      <c r="D10" s="46">
        <v>1760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1760</v>
      </c>
      <c r="O10" s="47">
        <f t="shared" si="1"/>
        <v>0.56518946692357097</v>
      </c>
      <c r="P10" s="9"/>
    </row>
    <row r="11" spans="1:133">
      <c r="A11" s="12"/>
      <c r="B11" s="25">
        <v>314.39999999999998</v>
      </c>
      <c r="C11" s="20" t="s">
        <v>14</v>
      </c>
      <c r="D11" s="46">
        <v>20259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20259</v>
      </c>
      <c r="O11" s="47">
        <f t="shared" si="1"/>
        <v>6.5057803468208091</v>
      </c>
      <c r="P11" s="9"/>
    </row>
    <row r="12" spans="1:133">
      <c r="A12" s="12"/>
      <c r="B12" s="25">
        <v>315</v>
      </c>
      <c r="C12" s="20" t="s">
        <v>15</v>
      </c>
      <c r="D12" s="46">
        <v>230508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230508</v>
      </c>
      <c r="O12" s="47">
        <f t="shared" si="1"/>
        <v>74.02312138728324</v>
      </c>
      <c r="P12" s="9"/>
    </row>
    <row r="13" spans="1:133">
      <c r="A13" s="12"/>
      <c r="B13" s="25">
        <v>316</v>
      </c>
      <c r="C13" s="20" t="s">
        <v>16</v>
      </c>
      <c r="D13" s="46">
        <v>75451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75451</v>
      </c>
      <c r="O13" s="47">
        <f t="shared" si="1"/>
        <v>24.229608220937699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392253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15550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407803</v>
      </c>
      <c r="O14" s="45">
        <f t="shared" si="1"/>
        <v>130.95793192035967</v>
      </c>
      <c r="P14" s="10"/>
    </row>
    <row r="15" spans="1:133">
      <c r="A15" s="12"/>
      <c r="B15" s="25">
        <v>322</v>
      </c>
      <c r="C15" s="20" t="s">
        <v>0</v>
      </c>
      <c r="D15" s="46">
        <v>45473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45473</v>
      </c>
      <c r="O15" s="47">
        <f t="shared" si="1"/>
        <v>14.602761721258831</v>
      </c>
      <c r="P15" s="9"/>
    </row>
    <row r="16" spans="1:133">
      <c r="A16" s="12"/>
      <c r="B16" s="25">
        <v>323.10000000000002</v>
      </c>
      <c r="C16" s="20" t="s">
        <v>18</v>
      </c>
      <c r="D16" s="46">
        <v>331686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331686</v>
      </c>
      <c r="O16" s="47">
        <f t="shared" si="1"/>
        <v>106.51445086705202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15550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15550</v>
      </c>
      <c r="O17" s="47">
        <f t="shared" si="1"/>
        <v>4.9935773924213231</v>
      </c>
      <c r="P17" s="9"/>
    </row>
    <row r="18" spans="1:16">
      <c r="A18" s="12"/>
      <c r="B18" s="25">
        <v>329</v>
      </c>
      <c r="C18" s="20" t="s">
        <v>20</v>
      </c>
      <c r="D18" s="46">
        <v>15094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15094</v>
      </c>
      <c r="O18" s="47">
        <f t="shared" si="1"/>
        <v>4.8471419396274884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SUM(D20:D25)</f>
        <v>436635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436635</v>
      </c>
      <c r="O19" s="45">
        <f t="shared" si="1"/>
        <v>140.21676300578034</v>
      </c>
      <c r="P19" s="10"/>
    </row>
    <row r="20" spans="1:16">
      <c r="A20" s="12"/>
      <c r="B20" s="25">
        <v>331.2</v>
      </c>
      <c r="C20" s="20" t="s">
        <v>21</v>
      </c>
      <c r="D20" s="46">
        <v>155402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155402</v>
      </c>
      <c r="O20" s="47">
        <f t="shared" si="1"/>
        <v>49.904303147077712</v>
      </c>
      <c r="P20" s="9"/>
    </row>
    <row r="21" spans="1:16">
      <c r="A21" s="12"/>
      <c r="B21" s="25">
        <v>334.2</v>
      </c>
      <c r="C21" s="20" t="s">
        <v>23</v>
      </c>
      <c r="D21" s="46">
        <v>2232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2232</v>
      </c>
      <c r="O21" s="47">
        <f t="shared" si="1"/>
        <v>0.7167630057803468</v>
      </c>
      <c r="P21" s="9"/>
    </row>
    <row r="22" spans="1:16">
      <c r="A22" s="12"/>
      <c r="B22" s="25">
        <v>335.12</v>
      </c>
      <c r="C22" s="20" t="s">
        <v>24</v>
      </c>
      <c r="D22" s="46">
        <v>100327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100327</v>
      </c>
      <c r="O22" s="47">
        <f t="shared" si="1"/>
        <v>32.218047527296079</v>
      </c>
      <c r="P22" s="9"/>
    </row>
    <row r="23" spans="1:16">
      <c r="A23" s="12"/>
      <c r="B23" s="25">
        <v>335.14</v>
      </c>
      <c r="C23" s="20" t="s">
        <v>25</v>
      </c>
      <c r="D23" s="46">
        <v>13068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13068</v>
      </c>
      <c r="O23" s="47">
        <f t="shared" si="1"/>
        <v>4.196531791907514</v>
      </c>
      <c r="P23" s="9"/>
    </row>
    <row r="24" spans="1:16">
      <c r="A24" s="12"/>
      <c r="B24" s="25">
        <v>335.15</v>
      </c>
      <c r="C24" s="20" t="s">
        <v>26</v>
      </c>
      <c r="D24" s="46">
        <v>10289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10289</v>
      </c>
      <c r="O24" s="47">
        <f t="shared" si="1"/>
        <v>3.3041104688503533</v>
      </c>
      <c r="P24" s="9"/>
    </row>
    <row r="25" spans="1:16">
      <c r="A25" s="12"/>
      <c r="B25" s="25">
        <v>335.18</v>
      </c>
      <c r="C25" s="20" t="s">
        <v>27</v>
      </c>
      <c r="D25" s="46">
        <v>155317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155317</v>
      </c>
      <c r="O25" s="47">
        <f t="shared" si="1"/>
        <v>49.877007064868337</v>
      </c>
      <c r="P25" s="9"/>
    </row>
    <row r="26" spans="1:16" ht="15.75">
      <c r="A26" s="29" t="s">
        <v>32</v>
      </c>
      <c r="B26" s="30"/>
      <c r="C26" s="31"/>
      <c r="D26" s="32">
        <f t="shared" ref="D26:M26" si="7">SUM(D27:D29)</f>
        <v>289288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2243802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8" si="8">SUM(D26:M26)</f>
        <v>2533090</v>
      </c>
      <c r="O26" s="45">
        <f t="shared" si="1"/>
        <v>813.45215157353891</v>
      </c>
      <c r="P26" s="10"/>
    </row>
    <row r="27" spans="1:16">
      <c r="A27" s="12"/>
      <c r="B27" s="25">
        <v>341.2</v>
      </c>
      <c r="C27" s="20" t="s">
        <v>35</v>
      </c>
      <c r="D27" s="46">
        <v>289288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289288</v>
      </c>
      <c r="O27" s="47">
        <f t="shared" si="1"/>
        <v>92.89916506101477</v>
      </c>
      <c r="P27" s="9"/>
    </row>
    <row r="28" spans="1:16">
      <c r="A28" s="12"/>
      <c r="B28" s="25">
        <v>343.6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2111697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2111697</v>
      </c>
      <c r="O28" s="47">
        <f t="shared" si="1"/>
        <v>678.13005780346816</v>
      </c>
      <c r="P28" s="9"/>
    </row>
    <row r="29" spans="1:16">
      <c r="A29" s="12"/>
      <c r="B29" s="25">
        <v>343.9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132105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132105</v>
      </c>
      <c r="O29" s="47">
        <f t="shared" si="1"/>
        <v>42.422928709055874</v>
      </c>
      <c r="P29" s="9"/>
    </row>
    <row r="30" spans="1:16" ht="15.75">
      <c r="A30" s="29" t="s">
        <v>33</v>
      </c>
      <c r="B30" s="30"/>
      <c r="C30" s="31"/>
      <c r="D30" s="32">
        <f t="shared" ref="D30:M30" si="9">SUM(D31:D31)</f>
        <v>349219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349219</v>
      </c>
      <c r="O30" s="45">
        <f t="shared" si="1"/>
        <v>112.14482980089916</v>
      </c>
      <c r="P30" s="10"/>
    </row>
    <row r="31" spans="1:16">
      <c r="A31" s="13"/>
      <c r="B31" s="39">
        <v>351.9</v>
      </c>
      <c r="C31" s="21" t="s">
        <v>40</v>
      </c>
      <c r="D31" s="46">
        <v>349219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349219</v>
      </c>
      <c r="O31" s="47">
        <f t="shared" si="1"/>
        <v>112.14482980089916</v>
      </c>
      <c r="P31" s="9"/>
    </row>
    <row r="32" spans="1:16" ht="15.75">
      <c r="A32" s="29" t="s">
        <v>3</v>
      </c>
      <c r="B32" s="30"/>
      <c r="C32" s="31"/>
      <c r="D32" s="32">
        <f t="shared" ref="D32:M32" si="10">SUM(D33:D35)</f>
        <v>125546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76557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8"/>
        <v>202103</v>
      </c>
      <c r="O32" s="45">
        <f t="shared" si="1"/>
        <v>64.901412973667306</v>
      </c>
      <c r="P32" s="10"/>
    </row>
    <row r="33" spans="1:119">
      <c r="A33" s="12"/>
      <c r="B33" s="25">
        <v>361.1</v>
      </c>
      <c r="C33" s="20" t="s">
        <v>41</v>
      </c>
      <c r="D33" s="46">
        <v>10612</v>
      </c>
      <c r="E33" s="46">
        <v>0</v>
      </c>
      <c r="F33" s="46">
        <v>0</v>
      </c>
      <c r="G33" s="46">
        <v>0</v>
      </c>
      <c r="H33" s="46">
        <v>0</v>
      </c>
      <c r="I33" s="46">
        <v>67787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78399</v>
      </c>
      <c r="O33" s="47">
        <f t="shared" si="1"/>
        <v>25.176300578034681</v>
      </c>
      <c r="P33" s="9"/>
    </row>
    <row r="34" spans="1:119">
      <c r="A34" s="12"/>
      <c r="B34" s="25">
        <v>366</v>
      </c>
      <c r="C34" s="20" t="s">
        <v>42</v>
      </c>
      <c r="D34" s="46">
        <v>8409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8409</v>
      </c>
      <c r="O34" s="47">
        <f t="shared" si="1"/>
        <v>2.7003853564547207</v>
      </c>
      <c r="P34" s="9"/>
    </row>
    <row r="35" spans="1:119">
      <c r="A35" s="12"/>
      <c r="B35" s="25">
        <v>369.9</v>
      </c>
      <c r="C35" s="20" t="s">
        <v>43</v>
      </c>
      <c r="D35" s="46">
        <v>106525</v>
      </c>
      <c r="E35" s="46">
        <v>0</v>
      </c>
      <c r="F35" s="46">
        <v>0</v>
      </c>
      <c r="G35" s="46">
        <v>0</v>
      </c>
      <c r="H35" s="46">
        <v>0</v>
      </c>
      <c r="I35" s="46">
        <v>8770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115295</v>
      </c>
      <c r="O35" s="47">
        <f t="shared" si="1"/>
        <v>37.024727039177904</v>
      </c>
      <c r="P35" s="9"/>
    </row>
    <row r="36" spans="1:119" ht="15.75">
      <c r="A36" s="29" t="s">
        <v>34</v>
      </c>
      <c r="B36" s="30"/>
      <c r="C36" s="31"/>
      <c r="D36" s="32">
        <f t="shared" ref="D36:M36" si="11">SUM(D37:D37)</f>
        <v>0</v>
      </c>
      <c r="E36" s="32">
        <f t="shared" si="11"/>
        <v>17770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8"/>
        <v>17770</v>
      </c>
      <c r="O36" s="45">
        <f t="shared" si="1"/>
        <v>5.7064868336544636</v>
      </c>
      <c r="P36" s="9"/>
    </row>
    <row r="37" spans="1:119" ht="15.75" thickBot="1">
      <c r="A37" s="12"/>
      <c r="B37" s="25">
        <v>381</v>
      </c>
      <c r="C37" s="20" t="s">
        <v>44</v>
      </c>
      <c r="D37" s="46">
        <v>0</v>
      </c>
      <c r="E37" s="46">
        <v>17770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17770</v>
      </c>
      <c r="O37" s="47">
        <f t="shared" si="1"/>
        <v>5.7064868336544636</v>
      </c>
      <c r="P37" s="9"/>
    </row>
    <row r="38" spans="1:119" ht="16.5" thickBot="1">
      <c r="A38" s="14" t="s">
        <v>38</v>
      </c>
      <c r="B38" s="23"/>
      <c r="C38" s="22"/>
      <c r="D38" s="15">
        <f t="shared" ref="D38:M38" si="12">SUM(D5,D14,D19,D26,D30,D32,D36)</f>
        <v>3647790</v>
      </c>
      <c r="E38" s="15">
        <f t="shared" si="12"/>
        <v>777464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2335909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8"/>
        <v>6761163</v>
      </c>
      <c r="O38" s="38">
        <f t="shared" si="1"/>
        <v>2171.2148362235066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51</v>
      </c>
      <c r="M40" s="48"/>
      <c r="N40" s="48"/>
      <c r="O40" s="43">
        <v>3114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thickBot="1">
      <c r="A42" s="52" t="s">
        <v>64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A42:O42"/>
    <mergeCell ref="A41:O41"/>
    <mergeCell ref="L40:N4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2550356</v>
      </c>
      <c r="E5" s="27">
        <f t="shared" si="0"/>
        <v>956769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3507125</v>
      </c>
      <c r="O5" s="33">
        <f t="shared" ref="O5:O40" si="1">(N5/O$42)</f>
        <v>1117.9869301880778</v>
      </c>
      <c r="P5" s="6"/>
    </row>
    <row r="6" spans="1:133">
      <c r="A6" s="12"/>
      <c r="B6" s="25">
        <v>311</v>
      </c>
      <c r="C6" s="20" t="s">
        <v>2</v>
      </c>
      <c r="D6" s="46">
        <v>1545340</v>
      </c>
      <c r="E6" s="46">
        <v>956769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2502109</v>
      </c>
      <c r="O6" s="47">
        <f t="shared" si="1"/>
        <v>797.61204972904045</v>
      </c>
      <c r="P6" s="9"/>
    </row>
    <row r="7" spans="1:133">
      <c r="A7" s="12"/>
      <c r="B7" s="25">
        <v>312.10000000000002</v>
      </c>
      <c r="C7" s="20" t="s">
        <v>10</v>
      </c>
      <c r="D7" s="46">
        <v>125684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125684</v>
      </c>
      <c r="O7" s="47">
        <f t="shared" si="1"/>
        <v>40.065030283710549</v>
      </c>
      <c r="P7" s="9"/>
    </row>
    <row r="8" spans="1:133">
      <c r="A8" s="12"/>
      <c r="B8" s="25">
        <v>312.60000000000002</v>
      </c>
      <c r="C8" s="20" t="s">
        <v>11</v>
      </c>
      <c r="D8" s="46">
        <v>244879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244879</v>
      </c>
      <c r="O8" s="47">
        <f t="shared" si="1"/>
        <v>78.061523748804589</v>
      </c>
      <c r="P8" s="9"/>
    </row>
    <row r="9" spans="1:133">
      <c r="A9" s="12"/>
      <c r="B9" s="25">
        <v>314.10000000000002</v>
      </c>
      <c r="C9" s="20" t="s">
        <v>12</v>
      </c>
      <c r="D9" s="46">
        <v>312095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312095</v>
      </c>
      <c r="O9" s="47">
        <f t="shared" si="1"/>
        <v>99.488364679630223</v>
      </c>
      <c r="P9" s="9"/>
    </row>
    <row r="10" spans="1:133">
      <c r="A10" s="12"/>
      <c r="B10" s="25">
        <v>314.39999999999998</v>
      </c>
      <c r="C10" s="20" t="s">
        <v>14</v>
      </c>
      <c r="D10" s="46">
        <v>21890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21890</v>
      </c>
      <c r="O10" s="47">
        <f t="shared" si="1"/>
        <v>6.9780044628626072</v>
      </c>
      <c r="P10" s="9"/>
    </row>
    <row r="11" spans="1:133">
      <c r="A11" s="12"/>
      <c r="B11" s="25">
        <v>315</v>
      </c>
      <c r="C11" s="20" t="s">
        <v>15</v>
      </c>
      <c r="D11" s="46">
        <v>232325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232325</v>
      </c>
      <c r="O11" s="47">
        <f t="shared" si="1"/>
        <v>74.059611093401344</v>
      </c>
      <c r="P11" s="9"/>
    </row>
    <row r="12" spans="1:133">
      <c r="A12" s="12"/>
      <c r="B12" s="25">
        <v>316</v>
      </c>
      <c r="C12" s="20" t="s">
        <v>16</v>
      </c>
      <c r="D12" s="46">
        <v>68143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68143</v>
      </c>
      <c r="O12" s="47">
        <f t="shared" si="1"/>
        <v>21.722346190627988</v>
      </c>
      <c r="P12" s="9"/>
    </row>
    <row r="13" spans="1:133" ht="15.75">
      <c r="A13" s="29" t="s">
        <v>86</v>
      </c>
      <c r="B13" s="30"/>
      <c r="C13" s="31"/>
      <c r="D13" s="32">
        <f t="shared" ref="D13:M13" si="3">SUM(D14:D15)</f>
        <v>398642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398642</v>
      </c>
      <c r="O13" s="45">
        <f t="shared" si="1"/>
        <v>127.07746254383169</v>
      </c>
      <c r="P13" s="10"/>
    </row>
    <row r="14" spans="1:133">
      <c r="A14" s="12"/>
      <c r="B14" s="25">
        <v>322</v>
      </c>
      <c r="C14" s="20" t="s">
        <v>0</v>
      </c>
      <c r="D14" s="46">
        <v>89876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89876</v>
      </c>
      <c r="O14" s="47">
        <f t="shared" si="1"/>
        <v>28.650302837105514</v>
      </c>
      <c r="P14" s="9"/>
    </row>
    <row r="15" spans="1:133">
      <c r="A15" s="12"/>
      <c r="B15" s="25">
        <v>323.10000000000002</v>
      </c>
      <c r="C15" s="20" t="s">
        <v>18</v>
      </c>
      <c r="D15" s="46">
        <v>308766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308766</v>
      </c>
      <c r="O15" s="47">
        <f t="shared" si="1"/>
        <v>98.427159706726172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SUM(D17:D23)</f>
        <v>1825359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1825359</v>
      </c>
      <c r="O16" s="45">
        <f t="shared" si="1"/>
        <v>581.88045903729676</v>
      </c>
      <c r="P16" s="10"/>
    </row>
    <row r="17" spans="1:16">
      <c r="A17" s="12"/>
      <c r="B17" s="25">
        <v>331.2</v>
      </c>
      <c r="C17" s="20" t="s">
        <v>21</v>
      </c>
      <c r="D17" s="46">
        <v>1448856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1448856</v>
      </c>
      <c r="O17" s="47">
        <f t="shared" si="1"/>
        <v>461.86037615556262</v>
      </c>
      <c r="P17" s="9"/>
    </row>
    <row r="18" spans="1:16">
      <c r="A18" s="12"/>
      <c r="B18" s="25">
        <v>334.7</v>
      </c>
      <c r="C18" s="20" t="s">
        <v>57</v>
      </c>
      <c r="D18" s="46">
        <v>70695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70695</v>
      </c>
      <c r="O18" s="47">
        <f t="shared" si="1"/>
        <v>22.535862288810964</v>
      </c>
      <c r="P18" s="9"/>
    </row>
    <row r="19" spans="1:16">
      <c r="A19" s="12"/>
      <c r="B19" s="25">
        <v>335.12</v>
      </c>
      <c r="C19" s="20" t="s">
        <v>24</v>
      </c>
      <c r="D19" s="46">
        <v>102166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102166</v>
      </c>
      <c r="O19" s="47">
        <f t="shared" si="1"/>
        <v>32.5680586547657</v>
      </c>
      <c r="P19" s="9"/>
    </row>
    <row r="20" spans="1:16">
      <c r="A20" s="12"/>
      <c r="B20" s="25">
        <v>335.14</v>
      </c>
      <c r="C20" s="20" t="s">
        <v>25</v>
      </c>
      <c r="D20" s="46">
        <v>13093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13093</v>
      </c>
      <c r="O20" s="47">
        <f t="shared" si="1"/>
        <v>4.1737328657953459</v>
      </c>
      <c r="P20" s="9"/>
    </row>
    <row r="21" spans="1:16">
      <c r="A21" s="12"/>
      <c r="B21" s="25">
        <v>335.15</v>
      </c>
      <c r="C21" s="20" t="s">
        <v>26</v>
      </c>
      <c r="D21" s="46">
        <v>10976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10976</v>
      </c>
      <c r="O21" s="47">
        <f t="shared" si="1"/>
        <v>3.4988842843481032</v>
      </c>
      <c r="P21" s="9"/>
    </row>
    <row r="22" spans="1:16">
      <c r="A22" s="12"/>
      <c r="B22" s="25">
        <v>335.18</v>
      </c>
      <c r="C22" s="20" t="s">
        <v>27</v>
      </c>
      <c r="D22" s="46">
        <v>172890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172890</v>
      </c>
      <c r="O22" s="47">
        <f t="shared" si="1"/>
        <v>55.113165444692385</v>
      </c>
      <c r="P22" s="9"/>
    </row>
    <row r="23" spans="1:16">
      <c r="A23" s="12"/>
      <c r="B23" s="25">
        <v>335.19</v>
      </c>
      <c r="C23" s="20" t="s">
        <v>87</v>
      </c>
      <c r="D23" s="46">
        <v>6683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6683</v>
      </c>
      <c r="O23" s="47">
        <f t="shared" si="1"/>
        <v>2.1303793433216449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SUM(D25:D28)</f>
        <v>520254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2466099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40" si="7">SUM(D24:M24)</f>
        <v>2986353</v>
      </c>
      <c r="O24" s="45">
        <f t="shared" si="1"/>
        <v>951.97736691106149</v>
      </c>
      <c r="P24" s="10"/>
    </row>
    <row r="25" spans="1:16">
      <c r="A25" s="12"/>
      <c r="B25" s="25">
        <v>341.2</v>
      </c>
      <c r="C25" s="20" t="s">
        <v>35</v>
      </c>
      <c r="D25" s="46">
        <v>479167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479167</v>
      </c>
      <c r="O25" s="47">
        <f t="shared" si="1"/>
        <v>152.74689193496971</v>
      </c>
      <c r="P25" s="9"/>
    </row>
    <row r="26" spans="1:16">
      <c r="A26" s="12"/>
      <c r="B26" s="25">
        <v>341.9</v>
      </c>
      <c r="C26" s="20" t="s">
        <v>88</v>
      </c>
      <c r="D26" s="46">
        <v>41087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41087</v>
      </c>
      <c r="O26" s="47">
        <f t="shared" si="1"/>
        <v>13.097545425565826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2342616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2342616</v>
      </c>
      <c r="O27" s="47">
        <f t="shared" si="1"/>
        <v>746.76952502390816</v>
      </c>
      <c r="P27" s="9"/>
    </row>
    <row r="28" spans="1:16">
      <c r="A28" s="12"/>
      <c r="B28" s="25">
        <v>343.9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123483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123483</v>
      </c>
      <c r="O28" s="47">
        <f t="shared" si="1"/>
        <v>39.363404526617785</v>
      </c>
      <c r="P28" s="9"/>
    </row>
    <row r="29" spans="1:16" ht="15.75">
      <c r="A29" s="29" t="s">
        <v>33</v>
      </c>
      <c r="B29" s="30"/>
      <c r="C29" s="31"/>
      <c r="D29" s="32">
        <f t="shared" ref="D29:M29" si="8">SUM(D30:D31)</f>
        <v>199469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199469</v>
      </c>
      <c r="O29" s="45">
        <f t="shared" si="1"/>
        <v>63.585910105196049</v>
      </c>
      <c r="P29" s="10"/>
    </row>
    <row r="30" spans="1:16">
      <c r="A30" s="13"/>
      <c r="B30" s="39">
        <v>351.9</v>
      </c>
      <c r="C30" s="21" t="s">
        <v>40</v>
      </c>
      <c r="D30" s="46">
        <v>199289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199289</v>
      </c>
      <c r="O30" s="47">
        <f t="shared" si="1"/>
        <v>63.528530443098504</v>
      </c>
      <c r="P30" s="9"/>
    </row>
    <row r="31" spans="1:16">
      <c r="A31" s="13"/>
      <c r="B31" s="39">
        <v>359</v>
      </c>
      <c r="C31" s="21" t="s">
        <v>60</v>
      </c>
      <c r="D31" s="46">
        <v>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180</v>
      </c>
      <c r="O31" s="47">
        <f t="shared" si="1"/>
        <v>5.7379662097545428E-2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SUM(D33:D37)</f>
        <v>151048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444710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7"/>
        <v>595758</v>
      </c>
      <c r="O32" s="45">
        <f t="shared" si="1"/>
        <v>189.91329295505261</v>
      </c>
      <c r="P32" s="10"/>
    </row>
    <row r="33" spans="1:119">
      <c r="A33" s="12"/>
      <c r="B33" s="25">
        <v>361.1</v>
      </c>
      <c r="C33" s="20" t="s">
        <v>41</v>
      </c>
      <c r="D33" s="46">
        <v>72538</v>
      </c>
      <c r="E33" s="46">
        <v>0</v>
      </c>
      <c r="F33" s="46">
        <v>0</v>
      </c>
      <c r="G33" s="46">
        <v>0</v>
      </c>
      <c r="H33" s="46">
        <v>0</v>
      </c>
      <c r="I33" s="46">
        <v>89062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161600</v>
      </c>
      <c r="O33" s="47">
        <f t="shared" si="1"/>
        <v>51.514185527574114</v>
      </c>
      <c r="P33" s="9"/>
    </row>
    <row r="34" spans="1:119">
      <c r="A34" s="12"/>
      <c r="B34" s="25">
        <v>363.23</v>
      </c>
      <c r="C34" s="20" t="s">
        <v>89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355648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355648</v>
      </c>
      <c r="O34" s="47">
        <f t="shared" si="1"/>
        <v>113.37201147593242</v>
      </c>
      <c r="P34" s="9"/>
    </row>
    <row r="35" spans="1:119">
      <c r="A35" s="12"/>
      <c r="B35" s="25">
        <v>363.24</v>
      </c>
      <c r="C35" s="20" t="s">
        <v>90</v>
      </c>
      <c r="D35" s="46">
        <v>1800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1800</v>
      </c>
      <c r="O35" s="47">
        <f t="shared" si="1"/>
        <v>0.57379662097545425</v>
      </c>
      <c r="P35" s="9"/>
    </row>
    <row r="36" spans="1:119">
      <c r="A36" s="12"/>
      <c r="B36" s="25">
        <v>366</v>
      </c>
      <c r="C36" s="20" t="s">
        <v>42</v>
      </c>
      <c r="D36" s="46">
        <v>10372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10372</v>
      </c>
      <c r="O36" s="47">
        <f t="shared" si="1"/>
        <v>3.306343640420784</v>
      </c>
      <c r="P36" s="9"/>
    </row>
    <row r="37" spans="1:119">
      <c r="A37" s="12"/>
      <c r="B37" s="25">
        <v>369.9</v>
      </c>
      <c r="C37" s="20" t="s">
        <v>43</v>
      </c>
      <c r="D37" s="46">
        <v>66338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66338</v>
      </c>
      <c r="O37" s="47">
        <f t="shared" si="1"/>
        <v>21.146955690149824</v>
      </c>
      <c r="P37" s="9"/>
    </row>
    <row r="38" spans="1:119" ht="15.75">
      <c r="A38" s="29" t="s">
        <v>34</v>
      </c>
      <c r="B38" s="30"/>
      <c r="C38" s="31"/>
      <c r="D38" s="32">
        <f t="shared" ref="D38:M38" si="10">SUM(D39:D39)</f>
        <v>0</v>
      </c>
      <c r="E38" s="32">
        <f t="shared" si="10"/>
        <v>689563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689563</v>
      </c>
      <c r="O38" s="45">
        <f t="shared" si="1"/>
        <v>219.81606630538732</v>
      </c>
      <c r="P38" s="9"/>
    </row>
    <row r="39" spans="1:119" ht="15.75" thickBot="1">
      <c r="A39" s="12"/>
      <c r="B39" s="25">
        <v>381</v>
      </c>
      <c r="C39" s="20" t="s">
        <v>44</v>
      </c>
      <c r="D39" s="46">
        <v>0</v>
      </c>
      <c r="E39" s="46">
        <v>689563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689563</v>
      </c>
      <c r="O39" s="47">
        <f t="shared" si="1"/>
        <v>219.81606630538732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1">SUM(D5,D13,D16,D24,D29,D32,D38)</f>
        <v>5645128</v>
      </c>
      <c r="E40" s="15">
        <f t="shared" si="11"/>
        <v>1646332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2910809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7"/>
        <v>10202269</v>
      </c>
      <c r="O40" s="38">
        <f t="shared" si="1"/>
        <v>3252.2374880459038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91</v>
      </c>
      <c r="M42" s="48"/>
      <c r="N42" s="48"/>
      <c r="O42" s="43">
        <v>3137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130</v>
      </c>
      <c r="N4" s="35" t="s">
        <v>9</v>
      </c>
      <c r="O4" s="35" t="s">
        <v>131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132</v>
      </c>
      <c r="B5" s="26"/>
      <c r="C5" s="26"/>
      <c r="D5" s="27">
        <f t="shared" ref="D5:N5" si="0">SUM(D6:D12)</f>
        <v>2984750</v>
      </c>
      <c r="E5" s="27">
        <f t="shared" si="0"/>
        <v>771655</v>
      </c>
      <c r="F5" s="27">
        <f t="shared" si="0"/>
        <v>0</v>
      </c>
      <c r="G5" s="27">
        <f t="shared" si="0"/>
        <v>551767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4308172</v>
      </c>
      <c r="P5" s="33">
        <f t="shared" ref="P5:P42" si="1">(O5/P$44)</f>
        <v>1325.5913846153846</v>
      </c>
      <c r="Q5" s="6"/>
    </row>
    <row r="6" spans="1:134">
      <c r="A6" s="12"/>
      <c r="B6" s="25">
        <v>311</v>
      </c>
      <c r="C6" s="20" t="s">
        <v>2</v>
      </c>
      <c r="D6" s="46">
        <v>2085247</v>
      </c>
      <c r="E6" s="46">
        <v>771655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2856902</v>
      </c>
      <c r="P6" s="47">
        <f t="shared" si="1"/>
        <v>879.0467692307692</v>
      </c>
      <c r="Q6" s="9"/>
    </row>
    <row r="7" spans="1:134">
      <c r="A7" s="12"/>
      <c r="B7" s="25">
        <v>312.41000000000003</v>
      </c>
      <c r="C7" s="20" t="s">
        <v>133</v>
      </c>
      <c r="D7" s="46">
        <v>147375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147375</v>
      </c>
      <c r="P7" s="47">
        <f t="shared" si="1"/>
        <v>45.346153846153847</v>
      </c>
      <c r="Q7" s="9"/>
    </row>
    <row r="8" spans="1:134">
      <c r="A8" s="12"/>
      <c r="B8" s="25">
        <v>314.10000000000002</v>
      </c>
      <c r="C8" s="20" t="s">
        <v>12</v>
      </c>
      <c r="D8" s="46">
        <v>480637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480637</v>
      </c>
      <c r="P8" s="47">
        <f t="shared" si="1"/>
        <v>147.88830769230771</v>
      </c>
      <c r="Q8" s="9"/>
    </row>
    <row r="9" spans="1:134">
      <c r="A9" s="12"/>
      <c r="B9" s="25">
        <v>314.39999999999998</v>
      </c>
      <c r="C9" s="20" t="s">
        <v>14</v>
      </c>
      <c r="D9" s="46">
        <v>46140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46140</v>
      </c>
      <c r="P9" s="47">
        <f t="shared" si="1"/>
        <v>14.196923076923078</v>
      </c>
      <c r="Q9" s="9"/>
    </row>
    <row r="10" spans="1:134">
      <c r="A10" s="12"/>
      <c r="B10" s="25">
        <v>315.10000000000002</v>
      </c>
      <c r="C10" s="20" t="s">
        <v>134</v>
      </c>
      <c r="D10" s="46">
        <v>166260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166260</v>
      </c>
      <c r="P10" s="47">
        <f t="shared" si="1"/>
        <v>51.156923076923078</v>
      </c>
      <c r="Q10" s="9"/>
    </row>
    <row r="11" spans="1:134">
      <c r="A11" s="12"/>
      <c r="B11" s="25">
        <v>316</v>
      </c>
      <c r="C11" s="20" t="s">
        <v>77</v>
      </c>
      <c r="D11" s="46">
        <v>59091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59091</v>
      </c>
      <c r="P11" s="47">
        <f t="shared" si="1"/>
        <v>18.181846153846156</v>
      </c>
      <c r="Q11" s="9"/>
    </row>
    <row r="12" spans="1:134">
      <c r="A12" s="12"/>
      <c r="B12" s="25">
        <v>319.89999999999998</v>
      </c>
      <c r="C12" s="20" t="s">
        <v>135</v>
      </c>
      <c r="D12" s="46">
        <v>0</v>
      </c>
      <c r="E12" s="46">
        <v>0</v>
      </c>
      <c r="F12" s="46">
        <v>0</v>
      </c>
      <c r="G12" s="46">
        <v>551767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551767</v>
      </c>
      <c r="P12" s="47">
        <f t="shared" si="1"/>
        <v>169.77446153846154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815641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349063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1164704</v>
      </c>
      <c r="P13" s="45">
        <f t="shared" si="1"/>
        <v>358.37046153846154</v>
      </c>
      <c r="Q13" s="10"/>
    </row>
    <row r="14" spans="1:134">
      <c r="A14" s="12"/>
      <c r="B14" s="25">
        <v>322</v>
      </c>
      <c r="C14" s="20" t="s">
        <v>136</v>
      </c>
      <c r="D14" s="46">
        <v>403168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403168</v>
      </c>
      <c r="P14" s="47">
        <f t="shared" si="1"/>
        <v>124.05169230769231</v>
      </c>
      <c r="Q14" s="9"/>
    </row>
    <row r="15" spans="1:134">
      <c r="A15" s="12"/>
      <c r="B15" s="25">
        <v>322.89999999999998</v>
      </c>
      <c r="C15" s="20" t="s">
        <v>137</v>
      </c>
      <c r="D15" s="46">
        <v>5706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5706</v>
      </c>
      <c r="P15" s="47">
        <f t="shared" si="1"/>
        <v>1.7556923076923077</v>
      </c>
      <c r="Q15" s="9"/>
    </row>
    <row r="16" spans="1:134">
      <c r="A16" s="12"/>
      <c r="B16" s="25">
        <v>323.10000000000002</v>
      </c>
      <c r="C16" s="20" t="s">
        <v>18</v>
      </c>
      <c r="D16" s="46">
        <v>390331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390331</v>
      </c>
      <c r="P16" s="47">
        <f t="shared" si="1"/>
        <v>120.10184615384615</v>
      </c>
      <c r="Q16" s="9"/>
    </row>
    <row r="17" spans="1:17">
      <c r="A17" s="12"/>
      <c r="B17" s="25">
        <v>324.11</v>
      </c>
      <c r="C17" s="20" t="s">
        <v>55</v>
      </c>
      <c r="D17" s="46">
        <v>10087</v>
      </c>
      <c r="E17" s="46">
        <v>0</v>
      </c>
      <c r="F17" s="46">
        <v>0</v>
      </c>
      <c r="G17" s="46">
        <v>0</v>
      </c>
      <c r="H17" s="46">
        <v>0</v>
      </c>
      <c r="I17" s="46">
        <v>218857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228944</v>
      </c>
      <c r="P17" s="47">
        <f t="shared" si="1"/>
        <v>70.444307692307689</v>
      </c>
      <c r="Q17" s="9"/>
    </row>
    <row r="18" spans="1:17">
      <c r="A18" s="12"/>
      <c r="B18" s="25">
        <v>324.31</v>
      </c>
      <c r="C18" s="20" t="s">
        <v>56</v>
      </c>
      <c r="D18" s="46">
        <v>6349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6349</v>
      </c>
      <c r="P18" s="47">
        <f t="shared" si="1"/>
        <v>1.9535384615384614</v>
      </c>
      <c r="Q18" s="9"/>
    </row>
    <row r="19" spans="1:17">
      <c r="A19" s="12"/>
      <c r="B19" s="25">
        <v>329.2</v>
      </c>
      <c r="C19" s="20" t="s">
        <v>146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130206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130206</v>
      </c>
      <c r="P19" s="47">
        <f t="shared" si="1"/>
        <v>40.063384615384614</v>
      </c>
      <c r="Q19" s="9"/>
    </row>
    <row r="20" spans="1:17" ht="15.75">
      <c r="A20" s="29" t="s">
        <v>138</v>
      </c>
      <c r="B20" s="30"/>
      <c r="C20" s="31"/>
      <c r="D20" s="32">
        <f t="shared" ref="D20:N20" si="5">SUM(D21:D26)</f>
        <v>376188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376188</v>
      </c>
      <c r="P20" s="45">
        <f t="shared" si="1"/>
        <v>115.75015384615385</v>
      </c>
      <c r="Q20" s="10"/>
    </row>
    <row r="21" spans="1:17">
      <c r="A21" s="12"/>
      <c r="B21" s="25">
        <v>331.51</v>
      </c>
      <c r="C21" s="20" t="s">
        <v>147</v>
      </c>
      <c r="D21" s="46">
        <v>18000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18000</v>
      </c>
      <c r="P21" s="47">
        <f t="shared" si="1"/>
        <v>5.5384615384615383</v>
      </c>
      <c r="Q21" s="9"/>
    </row>
    <row r="22" spans="1:17">
      <c r="A22" s="12"/>
      <c r="B22" s="25">
        <v>331.7</v>
      </c>
      <c r="C22" s="20" t="s">
        <v>139</v>
      </c>
      <c r="D22" s="46">
        <v>9286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9286</v>
      </c>
      <c r="P22" s="47">
        <f t="shared" si="1"/>
        <v>2.8572307692307692</v>
      </c>
      <c r="Q22" s="9"/>
    </row>
    <row r="23" spans="1:17">
      <c r="A23" s="12"/>
      <c r="B23" s="25">
        <v>335.125</v>
      </c>
      <c r="C23" s="20" t="s">
        <v>140</v>
      </c>
      <c r="D23" s="46">
        <v>99852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99852</v>
      </c>
      <c r="P23" s="47">
        <f t="shared" si="1"/>
        <v>30.723692307692307</v>
      </c>
      <c r="Q23" s="9"/>
    </row>
    <row r="24" spans="1:17">
      <c r="A24" s="12"/>
      <c r="B24" s="25">
        <v>335.14</v>
      </c>
      <c r="C24" s="20" t="s">
        <v>79</v>
      </c>
      <c r="D24" s="46">
        <v>8915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8915</v>
      </c>
      <c r="P24" s="47">
        <f t="shared" si="1"/>
        <v>2.7430769230769232</v>
      </c>
      <c r="Q24" s="9"/>
    </row>
    <row r="25" spans="1:17">
      <c r="A25" s="12"/>
      <c r="B25" s="25">
        <v>335.15</v>
      </c>
      <c r="C25" s="20" t="s">
        <v>80</v>
      </c>
      <c r="D25" s="46">
        <v>15809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15809</v>
      </c>
      <c r="P25" s="47">
        <f t="shared" si="1"/>
        <v>4.8643076923076922</v>
      </c>
      <c r="Q25" s="9"/>
    </row>
    <row r="26" spans="1:17">
      <c r="A26" s="12"/>
      <c r="B26" s="25">
        <v>335.18</v>
      </c>
      <c r="C26" s="20" t="s">
        <v>141</v>
      </c>
      <c r="D26" s="46">
        <v>224326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224326</v>
      </c>
      <c r="P26" s="47">
        <f t="shared" si="1"/>
        <v>69.023384615384614</v>
      </c>
      <c r="Q26" s="9"/>
    </row>
    <row r="27" spans="1:17" ht="15.75">
      <c r="A27" s="29" t="s">
        <v>32</v>
      </c>
      <c r="B27" s="30"/>
      <c r="C27" s="31"/>
      <c r="D27" s="32">
        <f t="shared" ref="D27:N27" si="7">SUM(D28:D30)</f>
        <v>25052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3954345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>SUM(D27:N27)</f>
        <v>3979397</v>
      </c>
      <c r="P27" s="45">
        <f t="shared" si="1"/>
        <v>1224.4298461538463</v>
      </c>
      <c r="Q27" s="10"/>
    </row>
    <row r="28" spans="1:17">
      <c r="A28" s="12"/>
      <c r="B28" s="25">
        <v>343.3</v>
      </c>
      <c r="C28" s="20" t="s">
        <v>107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2437237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29" si="8">SUM(D28:N28)</f>
        <v>2437237</v>
      </c>
      <c r="P28" s="47">
        <f t="shared" si="1"/>
        <v>749.91907692307689</v>
      </c>
      <c r="Q28" s="9"/>
    </row>
    <row r="29" spans="1:17">
      <c r="A29" s="12"/>
      <c r="B29" s="25">
        <v>343.5</v>
      </c>
      <c r="C29" s="20" t="s">
        <v>108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1517108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1517108</v>
      </c>
      <c r="P29" s="47">
        <f t="shared" si="1"/>
        <v>466.80246153846156</v>
      </c>
      <c r="Q29" s="9"/>
    </row>
    <row r="30" spans="1:17">
      <c r="A30" s="12"/>
      <c r="B30" s="25">
        <v>349</v>
      </c>
      <c r="C30" s="20" t="s">
        <v>142</v>
      </c>
      <c r="D30" s="46">
        <v>25052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25052</v>
      </c>
      <c r="P30" s="47">
        <f t="shared" si="1"/>
        <v>7.7083076923076925</v>
      </c>
      <c r="Q30" s="9"/>
    </row>
    <row r="31" spans="1:17" ht="15.75">
      <c r="A31" s="29" t="s">
        <v>33</v>
      </c>
      <c r="B31" s="30"/>
      <c r="C31" s="31"/>
      <c r="D31" s="32">
        <f t="shared" ref="D31:N31" si="9">SUM(D32:D33)</f>
        <v>2110624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>SUM(D31:N31)</f>
        <v>2110624</v>
      </c>
      <c r="P31" s="45">
        <f t="shared" si="1"/>
        <v>649.42276923076918</v>
      </c>
      <c r="Q31" s="10"/>
    </row>
    <row r="32" spans="1:17">
      <c r="A32" s="13"/>
      <c r="B32" s="39">
        <v>354</v>
      </c>
      <c r="C32" s="21" t="s">
        <v>59</v>
      </c>
      <c r="D32" s="46">
        <v>121013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0">SUM(D32:N32)</f>
        <v>121013</v>
      </c>
      <c r="P32" s="47">
        <f t="shared" si="1"/>
        <v>37.234769230769231</v>
      </c>
      <c r="Q32" s="9"/>
    </row>
    <row r="33" spans="1:120">
      <c r="A33" s="13"/>
      <c r="B33" s="39">
        <v>359</v>
      </c>
      <c r="C33" s="21" t="s">
        <v>60</v>
      </c>
      <c r="D33" s="46">
        <v>1989611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1989611</v>
      </c>
      <c r="P33" s="47">
        <f t="shared" si="1"/>
        <v>612.18799999999999</v>
      </c>
      <c r="Q33" s="9"/>
    </row>
    <row r="34" spans="1:120" ht="15.75">
      <c r="A34" s="29" t="s">
        <v>3</v>
      </c>
      <c r="B34" s="30"/>
      <c r="C34" s="31"/>
      <c r="D34" s="32">
        <f t="shared" ref="D34:N34" si="11">SUM(D35:D37)</f>
        <v>67556</v>
      </c>
      <c r="E34" s="32">
        <f t="shared" si="11"/>
        <v>7612</v>
      </c>
      <c r="F34" s="32">
        <f t="shared" si="11"/>
        <v>0</v>
      </c>
      <c r="G34" s="32">
        <f t="shared" si="11"/>
        <v>12159</v>
      </c>
      <c r="H34" s="32">
        <f t="shared" si="11"/>
        <v>0</v>
      </c>
      <c r="I34" s="32">
        <f t="shared" si="11"/>
        <v>50599</v>
      </c>
      <c r="J34" s="32">
        <f t="shared" si="11"/>
        <v>0</v>
      </c>
      <c r="K34" s="32">
        <f t="shared" si="11"/>
        <v>0</v>
      </c>
      <c r="L34" s="32">
        <f t="shared" si="11"/>
        <v>0</v>
      </c>
      <c r="M34" s="32">
        <f t="shared" si="11"/>
        <v>0</v>
      </c>
      <c r="N34" s="32">
        <f t="shared" si="11"/>
        <v>0</v>
      </c>
      <c r="O34" s="32">
        <f>SUM(D34:N34)</f>
        <v>137926</v>
      </c>
      <c r="P34" s="45">
        <f t="shared" si="1"/>
        <v>42.438769230769232</v>
      </c>
      <c r="Q34" s="10"/>
    </row>
    <row r="35" spans="1:120">
      <c r="A35" s="12"/>
      <c r="B35" s="25">
        <v>361.1</v>
      </c>
      <c r="C35" s="20" t="s">
        <v>41</v>
      </c>
      <c r="D35" s="46">
        <v>17119</v>
      </c>
      <c r="E35" s="46">
        <v>7612</v>
      </c>
      <c r="F35" s="46">
        <v>0</v>
      </c>
      <c r="G35" s="46">
        <v>6664</v>
      </c>
      <c r="H35" s="46">
        <v>0</v>
      </c>
      <c r="I35" s="46">
        <v>20863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52258</v>
      </c>
      <c r="P35" s="47">
        <f t="shared" si="1"/>
        <v>16.079384615384615</v>
      </c>
      <c r="Q35" s="9"/>
    </row>
    <row r="36" spans="1:120">
      <c r="A36" s="12"/>
      <c r="B36" s="25">
        <v>362</v>
      </c>
      <c r="C36" s="20" t="s">
        <v>143</v>
      </c>
      <c r="D36" s="46">
        <v>6075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12">SUM(D36:N36)</f>
        <v>6075</v>
      </c>
      <c r="P36" s="47">
        <f t="shared" si="1"/>
        <v>1.8692307692307693</v>
      </c>
      <c r="Q36" s="9"/>
    </row>
    <row r="37" spans="1:120">
      <c r="A37" s="12"/>
      <c r="B37" s="25">
        <v>369.9</v>
      </c>
      <c r="C37" s="20" t="s">
        <v>43</v>
      </c>
      <c r="D37" s="46">
        <v>44362</v>
      </c>
      <c r="E37" s="46">
        <v>0</v>
      </c>
      <c r="F37" s="46">
        <v>0</v>
      </c>
      <c r="G37" s="46">
        <v>5495</v>
      </c>
      <c r="H37" s="46">
        <v>0</v>
      </c>
      <c r="I37" s="46">
        <v>29736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79593</v>
      </c>
      <c r="P37" s="47">
        <f t="shared" si="1"/>
        <v>24.490153846153845</v>
      </c>
      <c r="Q37" s="9"/>
    </row>
    <row r="38" spans="1:120" ht="15.75">
      <c r="A38" s="29" t="s">
        <v>34</v>
      </c>
      <c r="B38" s="30"/>
      <c r="C38" s="31"/>
      <c r="D38" s="32">
        <f t="shared" ref="D38:N38" si="13">SUM(D39:D41)</f>
        <v>734733</v>
      </c>
      <c r="E38" s="32">
        <f t="shared" si="13"/>
        <v>649165</v>
      </c>
      <c r="F38" s="32">
        <f t="shared" si="13"/>
        <v>0</v>
      </c>
      <c r="G38" s="32">
        <f t="shared" si="13"/>
        <v>0</v>
      </c>
      <c r="H38" s="32">
        <f t="shared" si="13"/>
        <v>0</v>
      </c>
      <c r="I38" s="32">
        <f t="shared" si="13"/>
        <v>52375</v>
      </c>
      <c r="J38" s="32">
        <f t="shared" si="13"/>
        <v>0</v>
      </c>
      <c r="K38" s="32">
        <f t="shared" si="13"/>
        <v>0</v>
      </c>
      <c r="L38" s="32">
        <f t="shared" si="13"/>
        <v>0</v>
      </c>
      <c r="M38" s="32">
        <f t="shared" si="13"/>
        <v>0</v>
      </c>
      <c r="N38" s="32">
        <f t="shared" si="13"/>
        <v>0</v>
      </c>
      <c r="O38" s="32">
        <f t="shared" si="12"/>
        <v>1436273</v>
      </c>
      <c r="P38" s="45">
        <f t="shared" si="1"/>
        <v>441.93015384615387</v>
      </c>
      <c r="Q38" s="9"/>
    </row>
    <row r="39" spans="1:120">
      <c r="A39" s="12"/>
      <c r="B39" s="25">
        <v>381</v>
      </c>
      <c r="C39" s="20" t="s">
        <v>44</v>
      </c>
      <c r="D39" s="46">
        <v>734733</v>
      </c>
      <c r="E39" s="46">
        <v>649165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1383898</v>
      </c>
      <c r="P39" s="47">
        <f t="shared" si="1"/>
        <v>425.81476923076923</v>
      </c>
      <c r="Q39" s="9"/>
    </row>
    <row r="40" spans="1:120">
      <c r="A40" s="12"/>
      <c r="B40" s="25">
        <v>388.1</v>
      </c>
      <c r="C40" s="20" t="s">
        <v>72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55704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55704</v>
      </c>
      <c r="P40" s="47">
        <f t="shared" si="1"/>
        <v>17.139692307692307</v>
      </c>
      <c r="Q40" s="9"/>
    </row>
    <row r="41" spans="1:120" ht="15.75" thickBot="1">
      <c r="A41" s="12"/>
      <c r="B41" s="25">
        <v>388.2</v>
      </c>
      <c r="C41" s="20" t="s">
        <v>148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-3329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-3329</v>
      </c>
      <c r="P41" s="47">
        <f t="shared" si="1"/>
        <v>-1.0243076923076924</v>
      </c>
      <c r="Q41" s="9"/>
    </row>
    <row r="42" spans="1:120" ht="16.5" thickBot="1">
      <c r="A42" s="14" t="s">
        <v>38</v>
      </c>
      <c r="B42" s="23"/>
      <c r="C42" s="22"/>
      <c r="D42" s="15">
        <f t="shared" ref="D42:N42" si="14">SUM(D5,D13,D20,D27,D31,D34,D38)</f>
        <v>7114544</v>
      </c>
      <c r="E42" s="15">
        <f t="shared" si="14"/>
        <v>1428432</v>
      </c>
      <c r="F42" s="15">
        <f t="shared" si="14"/>
        <v>0</v>
      </c>
      <c r="G42" s="15">
        <f t="shared" si="14"/>
        <v>563926</v>
      </c>
      <c r="H42" s="15">
        <f t="shared" si="14"/>
        <v>0</v>
      </c>
      <c r="I42" s="15">
        <f t="shared" si="14"/>
        <v>4406382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>SUM(D42:N42)</f>
        <v>13513284</v>
      </c>
      <c r="P42" s="38">
        <f t="shared" si="1"/>
        <v>4157.9335384615388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8" t="s">
        <v>149</v>
      </c>
      <c r="N44" s="48"/>
      <c r="O44" s="48"/>
      <c r="P44" s="43">
        <v>3250</v>
      </c>
    </row>
    <row r="45" spans="1:120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</row>
    <row r="46" spans="1:120" ht="15.75" customHeight="1" thickBot="1">
      <c r="A46" s="52" t="s">
        <v>64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130</v>
      </c>
      <c r="N4" s="35" t="s">
        <v>9</v>
      </c>
      <c r="O4" s="35" t="s">
        <v>131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132</v>
      </c>
      <c r="B5" s="26"/>
      <c r="C5" s="26"/>
      <c r="D5" s="27">
        <f t="shared" ref="D5:N5" si="0">SUM(D6:D12)</f>
        <v>2967583</v>
      </c>
      <c r="E5" s="27">
        <f t="shared" si="0"/>
        <v>834863</v>
      </c>
      <c r="F5" s="27">
        <f t="shared" si="0"/>
        <v>0</v>
      </c>
      <c r="G5" s="27">
        <f t="shared" si="0"/>
        <v>576617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40" si="1">SUM(D5:N5)</f>
        <v>4379063</v>
      </c>
      <c r="P5" s="33">
        <f t="shared" ref="P5:P40" si="2">(O5/P$42)</f>
        <v>1374.9020408163265</v>
      </c>
      <c r="Q5" s="6"/>
    </row>
    <row r="6" spans="1:134">
      <c r="A6" s="12"/>
      <c r="B6" s="25">
        <v>311</v>
      </c>
      <c r="C6" s="20" t="s">
        <v>2</v>
      </c>
      <c r="D6" s="46">
        <v>2058009</v>
      </c>
      <c r="E6" s="46">
        <v>834863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2892872</v>
      </c>
      <c r="P6" s="47">
        <f t="shared" si="2"/>
        <v>908.28006279434851</v>
      </c>
      <c r="Q6" s="9"/>
    </row>
    <row r="7" spans="1:134">
      <c r="A7" s="12"/>
      <c r="B7" s="25">
        <v>312.41000000000003</v>
      </c>
      <c r="C7" s="20" t="s">
        <v>133</v>
      </c>
      <c r="D7" s="46">
        <v>162817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162817</v>
      </c>
      <c r="P7" s="47">
        <f t="shared" si="2"/>
        <v>51.119937205651489</v>
      </c>
      <c r="Q7" s="9"/>
    </row>
    <row r="8" spans="1:134">
      <c r="A8" s="12"/>
      <c r="B8" s="25">
        <v>314.10000000000002</v>
      </c>
      <c r="C8" s="20" t="s">
        <v>12</v>
      </c>
      <c r="D8" s="46">
        <v>452915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452915</v>
      </c>
      <c r="P8" s="47">
        <f t="shared" si="2"/>
        <v>142.20251177394036</v>
      </c>
      <c r="Q8" s="9"/>
    </row>
    <row r="9" spans="1:134">
      <c r="A9" s="12"/>
      <c r="B9" s="25">
        <v>314.39999999999998</v>
      </c>
      <c r="C9" s="20" t="s">
        <v>14</v>
      </c>
      <c r="D9" s="46">
        <v>37021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37021</v>
      </c>
      <c r="P9" s="47">
        <f t="shared" si="2"/>
        <v>11.623547880690738</v>
      </c>
      <c r="Q9" s="9"/>
    </row>
    <row r="10" spans="1:134">
      <c r="A10" s="12"/>
      <c r="B10" s="25">
        <v>315.10000000000002</v>
      </c>
      <c r="C10" s="20" t="s">
        <v>134</v>
      </c>
      <c r="D10" s="46">
        <v>184990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184990</v>
      </c>
      <c r="P10" s="47">
        <f t="shared" si="2"/>
        <v>58.081632653061227</v>
      </c>
      <c r="Q10" s="9"/>
    </row>
    <row r="11" spans="1:134">
      <c r="A11" s="12"/>
      <c r="B11" s="25">
        <v>316</v>
      </c>
      <c r="C11" s="20" t="s">
        <v>77</v>
      </c>
      <c r="D11" s="46">
        <v>64663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64663</v>
      </c>
      <c r="P11" s="47">
        <f t="shared" si="2"/>
        <v>20.302354788069074</v>
      </c>
      <c r="Q11" s="9"/>
    </row>
    <row r="12" spans="1:134">
      <c r="A12" s="12"/>
      <c r="B12" s="25">
        <v>319.89999999999998</v>
      </c>
      <c r="C12" s="20" t="s">
        <v>135</v>
      </c>
      <c r="D12" s="46">
        <v>7168</v>
      </c>
      <c r="E12" s="46">
        <v>0</v>
      </c>
      <c r="F12" s="46">
        <v>0</v>
      </c>
      <c r="G12" s="46">
        <v>576617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583785</v>
      </c>
      <c r="P12" s="47">
        <f t="shared" si="2"/>
        <v>183.29199372056516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627657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50177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677834</v>
      </c>
      <c r="P13" s="45">
        <f t="shared" si="2"/>
        <v>212.82072213500786</v>
      </c>
      <c r="Q13" s="10"/>
    </row>
    <row r="14" spans="1:134">
      <c r="A14" s="12"/>
      <c r="B14" s="25">
        <v>322</v>
      </c>
      <c r="C14" s="20" t="s">
        <v>136</v>
      </c>
      <c r="D14" s="46">
        <v>271468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271468</v>
      </c>
      <c r="P14" s="47">
        <f t="shared" si="2"/>
        <v>85.233281004709582</v>
      </c>
      <c r="Q14" s="9"/>
    </row>
    <row r="15" spans="1:134">
      <c r="A15" s="12"/>
      <c r="B15" s="25">
        <v>322.89999999999998</v>
      </c>
      <c r="C15" s="20" t="s">
        <v>137</v>
      </c>
      <c r="D15" s="46">
        <v>4776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4776</v>
      </c>
      <c r="P15" s="47">
        <f t="shared" si="2"/>
        <v>1.4995290423861853</v>
      </c>
      <c r="Q15" s="9"/>
    </row>
    <row r="16" spans="1:134">
      <c r="A16" s="12"/>
      <c r="B16" s="25">
        <v>323.10000000000002</v>
      </c>
      <c r="C16" s="20" t="s">
        <v>18</v>
      </c>
      <c r="D16" s="46">
        <v>346399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346399</v>
      </c>
      <c r="P16" s="47">
        <f t="shared" si="2"/>
        <v>108.75949764521194</v>
      </c>
      <c r="Q16" s="9"/>
    </row>
    <row r="17" spans="1:17">
      <c r="A17" s="12"/>
      <c r="B17" s="25">
        <v>324.11</v>
      </c>
      <c r="C17" s="20" t="s">
        <v>55</v>
      </c>
      <c r="D17" s="46">
        <v>2767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2767</v>
      </c>
      <c r="P17" s="47">
        <f t="shared" si="2"/>
        <v>0.86875981161695448</v>
      </c>
      <c r="Q17" s="9"/>
    </row>
    <row r="18" spans="1:17">
      <c r="A18" s="12"/>
      <c r="B18" s="25">
        <v>324.20999999999998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50177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50177</v>
      </c>
      <c r="P18" s="47">
        <f t="shared" si="2"/>
        <v>15.754160125588697</v>
      </c>
      <c r="Q18" s="9"/>
    </row>
    <row r="19" spans="1:17">
      <c r="A19" s="12"/>
      <c r="B19" s="25">
        <v>324.91000000000003</v>
      </c>
      <c r="C19" s="20" t="s">
        <v>104</v>
      </c>
      <c r="D19" s="46">
        <v>2247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2247</v>
      </c>
      <c r="P19" s="47">
        <f t="shared" si="2"/>
        <v>0.70549450549450554</v>
      </c>
      <c r="Q19" s="9"/>
    </row>
    <row r="20" spans="1:17" ht="15.75">
      <c r="A20" s="29" t="s">
        <v>138</v>
      </c>
      <c r="B20" s="30"/>
      <c r="C20" s="31"/>
      <c r="D20" s="32">
        <f t="shared" ref="D20:N20" si="4">SUM(D21:D25)</f>
        <v>412740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32">
        <f t="shared" si="4"/>
        <v>0</v>
      </c>
      <c r="O20" s="44">
        <f t="shared" si="1"/>
        <v>412740</v>
      </c>
      <c r="P20" s="45">
        <f t="shared" si="2"/>
        <v>129.58869701726846</v>
      </c>
      <c r="Q20" s="10"/>
    </row>
    <row r="21" spans="1:17">
      <c r="A21" s="12"/>
      <c r="B21" s="25">
        <v>331.7</v>
      </c>
      <c r="C21" s="20" t="s">
        <v>139</v>
      </c>
      <c r="D21" s="46">
        <v>29119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29119</v>
      </c>
      <c r="P21" s="47">
        <f t="shared" si="2"/>
        <v>9.1425431711145997</v>
      </c>
      <c r="Q21" s="9"/>
    </row>
    <row r="22" spans="1:17">
      <c r="A22" s="12"/>
      <c r="B22" s="25">
        <v>335.125</v>
      </c>
      <c r="C22" s="20" t="s">
        <v>140</v>
      </c>
      <c r="D22" s="46">
        <v>124583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124583</v>
      </c>
      <c r="P22" s="47">
        <f t="shared" si="2"/>
        <v>39.115541601255885</v>
      </c>
      <c r="Q22" s="9"/>
    </row>
    <row r="23" spans="1:17">
      <c r="A23" s="12"/>
      <c r="B23" s="25">
        <v>335.14</v>
      </c>
      <c r="C23" s="20" t="s">
        <v>79</v>
      </c>
      <c r="D23" s="46">
        <v>9358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9358</v>
      </c>
      <c r="P23" s="47">
        <f t="shared" si="2"/>
        <v>2.9381475667189951</v>
      </c>
      <c r="Q23" s="9"/>
    </row>
    <row r="24" spans="1:17">
      <c r="A24" s="12"/>
      <c r="B24" s="25">
        <v>335.15</v>
      </c>
      <c r="C24" s="20" t="s">
        <v>80</v>
      </c>
      <c r="D24" s="46">
        <v>16851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16851</v>
      </c>
      <c r="P24" s="47">
        <f t="shared" si="2"/>
        <v>5.2907378335949762</v>
      </c>
      <c r="Q24" s="9"/>
    </row>
    <row r="25" spans="1:17">
      <c r="A25" s="12"/>
      <c r="B25" s="25">
        <v>335.18</v>
      </c>
      <c r="C25" s="20" t="s">
        <v>141</v>
      </c>
      <c r="D25" s="46">
        <v>232829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232829</v>
      </c>
      <c r="P25" s="47">
        <f t="shared" si="2"/>
        <v>73.101726844583993</v>
      </c>
      <c r="Q25" s="9"/>
    </row>
    <row r="26" spans="1:17" ht="15.75">
      <c r="A26" s="29" t="s">
        <v>32</v>
      </c>
      <c r="B26" s="30"/>
      <c r="C26" s="31"/>
      <c r="D26" s="32">
        <f t="shared" ref="D26:N26" si="5">SUM(D27:D30)</f>
        <v>24072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3867457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32">
        <f t="shared" si="1"/>
        <v>3891529</v>
      </c>
      <c r="P26" s="45">
        <f t="shared" si="2"/>
        <v>1221.8301412872841</v>
      </c>
      <c r="Q26" s="10"/>
    </row>
    <row r="27" spans="1:17">
      <c r="A27" s="12"/>
      <c r="B27" s="25">
        <v>343.3</v>
      </c>
      <c r="C27" s="20" t="s">
        <v>107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2298226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2298226</v>
      </c>
      <c r="P27" s="47">
        <f t="shared" si="2"/>
        <v>721.57802197802198</v>
      </c>
      <c r="Q27" s="9"/>
    </row>
    <row r="28" spans="1:17">
      <c r="A28" s="12"/>
      <c r="B28" s="25">
        <v>343.5</v>
      </c>
      <c r="C28" s="20" t="s">
        <v>108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1439781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1439781</v>
      </c>
      <c r="P28" s="47">
        <f t="shared" si="2"/>
        <v>452.05054945054945</v>
      </c>
      <c r="Q28" s="9"/>
    </row>
    <row r="29" spans="1:17">
      <c r="A29" s="12"/>
      <c r="B29" s="25">
        <v>343.7</v>
      </c>
      <c r="C29" s="20" t="s">
        <v>109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129450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129450</v>
      </c>
      <c r="P29" s="47">
        <f t="shared" si="2"/>
        <v>40.643642072213503</v>
      </c>
      <c r="Q29" s="9"/>
    </row>
    <row r="30" spans="1:17">
      <c r="A30" s="12"/>
      <c r="B30" s="25">
        <v>349</v>
      </c>
      <c r="C30" s="20" t="s">
        <v>142</v>
      </c>
      <c r="D30" s="46">
        <v>24072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24072</v>
      </c>
      <c r="P30" s="47">
        <f t="shared" si="2"/>
        <v>7.5579277864992154</v>
      </c>
      <c r="Q30" s="9"/>
    </row>
    <row r="31" spans="1:17" ht="15.75">
      <c r="A31" s="29" t="s">
        <v>33</v>
      </c>
      <c r="B31" s="30"/>
      <c r="C31" s="31"/>
      <c r="D31" s="32">
        <f t="shared" ref="D31:N31" si="6">SUM(D32:D32)</f>
        <v>1971838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6"/>
        <v>0</v>
      </c>
      <c r="O31" s="32">
        <f t="shared" si="1"/>
        <v>1971838</v>
      </c>
      <c r="P31" s="45">
        <f t="shared" si="2"/>
        <v>619.10141287284148</v>
      </c>
      <c r="Q31" s="10"/>
    </row>
    <row r="32" spans="1:17">
      <c r="A32" s="13"/>
      <c r="B32" s="39">
        <v>359</v>
      </c>
      <c r="C32" s="21" t="s">
        <v>60</v>
      </c>
      <c r="D32" s="46">
        <v>1971838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1971838</v>
      </c>
      <c r="P32" s="47">
        <f t="shared" si="2"/>
        <v>619.10141287284148</v>
      </c>
      <c r="Q32" s="9"/>
    </row>
    <row r="33" spans="1:120" ht="15.75">
      <c r="A33" s="29" t="s">
        <v>3</v>
      </c>
      <c r="B33" s="30"/>
      <c r="C33" s="31"/>
      <c r="D33" s="32">
        <f t="shared" ref="D33:N33" si="7">SUM(D34:D36)</f>
        <v>56169</v>
      </c>
      <c r="E33" s="32">
        <f t="shared" si="7"/>
        <v>1443</v>
      </c>
      <c r="F33" s="32">
        <f t="shared" si="7"/>
        <v>0</v>
      </c>
      <c r="G33" s="32">
        <f t="shared" si="7"/>
        <v>1263</v>
      </c>
      <c r="H33" s="32">
        <f t="shared" si="7"/>
        <v>0</v>
      </c>
      <c r="I33" s="32">
        <f t="shared" si="7"/>
        <v>33860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1"/>
        <v>92735</v>
      </c>
      <c r="P33" s="45">
        <f t="shared" si="2"/>
        <v>29.116169544740973</v>
      </c>
      <c r="Q33" s="10"/>
    </row>
    <row r="34" spans="1:120">
      <c r="A34" s="12"/>
      <c r="B34" s="25">
        <v>361.1</v>
      </c>
      <c r="C34" s="20" t="s">
        <v>41</v>
      </c>
      <c r="D34" s="46">
        <v>2098</v>
      </c>
      <c r="E34" s="46">
        <v>1443</v>
      </c>
      <c r="F34" s="46">
        <v>0</v>
      </c>
      <c r="G34" s="46">
        <v>1263</v>
      </c>
      <c r="H34" s="46">
        <v>0</v>
      </c>
      <c r="I34" s="46">
        <v>3954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8758</v>
      </c>
      <c r="P34" s="47">
        <f t="shared" si="2"/>
        <v>2.7497645211930926</v>
      </c>
      <c r="Q34" s="9"/>
    </row>
    <row r="35" spans="1:120">
      <c r="A35" s="12"/>
      <c r="B35" s="25">
        <v>362</v>
      </c>
      <c r="C35" s="20" t="s">
        <v>143</v>
      </c>
      <c r="D35" s="46">
        <v>3150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"/>
        <v>3150</v>
      </c>
      <c r="P35" s="47">
        <f t="shared" si="2"/>
        <v>0.98901098901098905</v>
      </c>
      <c r="Q35" s="9"/>
    </row>
    <row r="36" spans="1:120">
      <c r="A36" s="12"/>
      <c r="B36" s="25">
        <v>369.9</v>
      </c>
      <c r="C36" s="20" t="s">
        <v>43</v>
      </c>
      <c r="D36" s="46">
        <v>50921</v>
      </c>
      <c r="E36" s="46">
        <v>0</v>
      </c>
      <c r="F36" s="46">
        <v>0</v>
      </c>
      <c r="G36" s="46">
        <v>0</v>
      </c>
      <c r="H36" s="46">
        <v>0</v>
      </c>
      <c r="I36" s="46">
        <v>29906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80827</v>
      </c>
      <c r="P36" s="47">
        <f t="shared" si="2"/>
        <v>25.377394034536891</v>
      </c>
      <c r="Q36" s="9"/>
    </row>
    <row r="37" spans="1:120" ht="15.75">
      <c r="A37" s="29" t="s">
        <v>34</v>
      </c>
      <c r="B37" s="30"/>
      <c r="C37" s="31"/>
      <c r="D37" s="32">
        <f t="shared" ref="D37:N37" si="8">SUM(D38:D39)</f>
        <v>0</v>
      </c>
      <c r="E37" s="32">
        <f t="shared" si="8"/>
        <v>25638</v>
      </c>
      <c r="F37" s="32">
        <f t="shared" si="8"/>
        <v>0</v>
      </c>
      <c r="G37" s="32">
        <f t="shared" si="8"/>
        <v>10930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1"/>
        <v>36568</v>
      </c>
      <c r="P37" s="45">
        <f t="shared" si="2"/>
        <v>11.481318681318681</v>
      </c>
      <c r="Q37" s="9"/>
    </row>
    <row r="38" spans="1:120">
      <c r="A38" s="12"/>
      <c r="B38" s="25">
        <v>381</v>
      </c>
      <c r="C38" s="20" t="s">
        <v>44</v>
      </c>
      <c r="D38" s="46">
        <v>0</v>
      </c>
      <c r="E38" s="46">
        <v>25638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"/>
        <v>25638</v>
      </c>
      <c r="P38" s="47">
        <f t="shared" si="2"/>
        <v>8.0496075353218206</v>
      </c>
      <c r="Q38" s="9"/>
    </row>
    <row r="39" spans="1:120" ht="15.75" thickBot="1">
      <c r="A39" s="12"/>
      <c r="B39" s="25">
        <v>388.1</v>
      </c>
      <c r="C39" s="20" t="s">
        <v>72</v>
      </c>
      <c r="D39" s="46">
        <v>0</v>
      </c>
      <c r="E39" s="46">
        <v>0</v>
      </c>
      <c r="F39" s="46">
        <v>0</v>
      </c>
      <c r="G39" s="46">
        <v>10930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"/>
        <v>10930</v>
      </c>
      <c r="P39" s="47">
        <f t="shared" si="2"/>
        <v>3.4317111459968603</v>
      </c>
      <c r="Q39" s="9"/>
    </row>
    <row r="40" spans="1:120" ht="16.5" thickBot="1">
      <c r="A40" s="14" t="s">
        <v>38</v>
      </c>
      <c r="B40" s="23"/>
      <c r="C40" s="22"/>
      <c r="D40" s="15">
        <f t="shared" ref="D40:N40" si="9">SUM(D5,D13,D20,D26,D31,D33,D37)</f>
        <v>6060059</v>
      </c>
      <c r="E40" s="15">
        <f t="shared" si="9"/>
        <v>861944</v>
      </c>
      <c r="F40" s="15">
        <f t="shared" si="9"/>
        <v>0</v>
      </c>
      <c r="G40" s="15">
        <f t="shared" si="9"/>
        <v>588810</v>
      </c>
      <c r="H40" s="15">
        <f t="shared" si="9"/>
        <v>0</v>
      </c>
      <c r="I40" s="15">
        <f t="shared" si="9"/>
        <v>3951494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9"/>
        <v>0</v>
      </c>
      <c r="O40" s="15">
        <f t="shared" si="1"/>
        <v>11462307</v>
      </c>
      <c r="P40" s="38">
        <f t="shared" si="2"/>
        <v>3598.840502354788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144</v>
      </c>
      <c r="N42" s="48"/>
      <c r="O42" s="48"/>
      <c r="P42" s="43">
        <v>3185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2556131</v>
      </c>
      <c r="E5" s="27">
        <f t="shared" si="0"/>
        <v>740113</v>
      </c>
      <c r="F5" s="27">
        <f t="shared" si="0"/>
        <v>0</v>
      </c>
      <c r="G5" s="27">
        <f t="shared" si="0"/>
        <v>520615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3816859</v>
      </c>
      <c r="O5" s="33">
        <f t="shared" ref="O5:O43" si="1">(N5/O$45)</f>
        <v>1252.6613062028225</v>
      </c>
      <c r="P5" s="6"/>
    </row>
    <row r="6" spans="1:133">
      <c r="A6" s="12"/>
      <c r="B6" s="25">
        <v>311</v>
      </c>
      <c r="C6" s="20" t="s">
        <v>2</v>
      </c>
      <c r="D6" s="46">
        <v>1688445</v>
      </c>
      <c r="E6" s="46">
        <v>740113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2428558</v>
      </c>
      <c r="O6" s="47">
        <f t="shared" si="1"/>
        <v>797.03249097472928</v>
      </c>
      <c r="P6" s="9"/>
    </row>
    <row r="7" spans="1:133">
      <c r="A7" s="12"/>
      <c r="B7" s="25">
        <v>312.41000000000003</v>
      </c>
      <c r="C7" s="20" t="s">
        <v>69</v>
      </c>
      <c r="D7" s="46">
        <v>136616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136616</v>
      </c>
      <c r="O7" s="47">
        <f t="shared" si="1"/>
        <v>44.836232359698066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520615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520615</v>
      </c>
      <c r="O8" s="47">
        <f t="shared" si="1"/>
        <v>170.8615031178208</v>
      </c>
      <c r="P8" s="9"/>
    </row>
    <row r="9" spans="1:133">
      <c r="A9" s="12"/>
      <c r="B9" s="25">
        <v>314.10000000000002</v>
      </c>
      <c r="C9" s="20" t="s">
        <v>12</v>
      </c>
      <c r="D9" s="46">
        <v>439756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439756</v>
      </c>
      <c r="O9" s="47">
        <f t="shared" si="1"/>
        <v>144.32425336396454</v>
      </c>
      <c r="P9" s="9"/>
    </row>
    <row r="10" spans="1:133">
      <c r="A10" s="12"/>
      <c r="B10" s="25">
        <v>314.39999999999998</v>
      </c>
      <c r="C10" s="20" t="s">
        <v>14</v>
      </c>
      <c r="D10" s="46">
        <v>38483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38483</v>
      </c>
      <c r="O10" s="47">
        <f t="shared" si="1"/>
        <v>12.629799803085001</v>
      </c>
      <c r="P10" s="9"/>
    </row>
    <row r="11" spans="1:133">
      <c r="A11" s="12"/>
      <c r="B11" s="25">
        <v>315</v>
      </c>
      <c r="C11" s="20" t="s">
        <v>76</v>
      </c>
      <c r="D11" s="46">
        <v>185126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185126</v>
      </c>
      <c r="O11" s="47">
        <f t="shared" si="1"/>
        <v>60.756809977026585</v>
      </c>
      <c r="P11" s="9"/>
    </row>
    <row r="12" spans="1:133">
      <c r="A12" s="12"/>
      <c r="B12" s="25">
        <v>316</v>
      </c>
      <c r="C12" s="20" t="s">
        <v>77</v>
      </c>
      <c r="D12" s="46">
        <v>67705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67705</v>
      </c>
      <c r="O12" s="47">
        <f t="shared" si="1"/>
        <v>22.220216606498195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689363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249339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938702</v>
      </c>
      <c r="O13" s="45">
        <f t="shared" si="1"/>
        <v>308.07417131604859</v>
      </c>
      <c r="P13" s="10"/>
    </row>
    <row r="14" spans="1:133">
      <c r="A14" s="12"/>
      <c r="B14" s="25">
        <v>322</v>
      </c>
      <c r="C14" s="20" t="s">
        <v>0</v>
      </c>
      <c r="D14" s="46">
        <v>305912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305912</v>
      </c>
      <c r="O14" s="47">
        <f t="shared" si="1"/>
        <v>100.39776829668527</v>
      </c>
      <c r="P14" s="9"/>
    </row>
    <row r="15" spans="1:133">
      <c r="A15" s="12"/>
      <c r="B15" s="25">
        <v>323.10000000000002</v>
      </c>
      <c r="C15" s="20" t="s">
        <v>18</v>
      </c>
      <c r="D15" s="46">
        <v>341645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341645</v>
      </c>
      <c r="O15" s="47">
        <f t="shared" si="1"/>
        <v>112.12504102395799</v>
      </c>
      <c r="P15" s="9"/>
    </row>
    <row r="16" spans="1:133">
      <c r="A16" s="12"/>
      <c r="B16" s="25">
        <v>324.11</v>
      </c>
      <c r="C16" s="20" t="s">
        <v>55</v>
      </c>
      <c r="D16" s="46">
        <v>13835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13835</v>
      </c>
      <c r="O16" s="47">
        <f t="shared" si="1"/>
        <v>4.5405316704955698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249339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249339</v>
      </c>
      <c r="O17" s="47">
        <f t="shared" si="1"/>
        <v>81.830981293075155</v>
      </c>
      <c r="P17" s="9"/>
    </row>
    <row r="18" spans="1:16">
      <c r="A18" s="12"/>
      <c r="B18" s="25">
        <v>324.31</v>
      </c>
      <c r="C18" s="20" t="s">
        <v>56</v>
      </c>
      <c r="D18" s="46">
        <v>18985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18985</v>
      </c>
      <c r="O18" s="47">
        <f t="shared" si="1"/>
        <v>6.2307187397440105</v>
      </c>
      <c r="P18" s="9"/>
    </row>
    <row r="19" spans="1:16">
      <c r="A19" s="12"/>
      <c r="B19" s="25">
        <v>324.91000000000003</v>
      </c>
      <c r="C19" s="20" t="s">
        <v>104</v>
      </c>
      <c r="D19" s="46">
        <v>4025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4025</v>
      </c>
      <c r="O19" s="47">
        <f t="shared" si="1"/>
        <v>1.3209714473252379</v>
      </c>
      <c r="P19" s="9"/>
    </row>
    <row r="20" spans="1:16">
      <c r="A20" s="12"/>
      <c r="B20" s="25">
        <v>329</v>
      </c>
      <c r="C20" s="20" t="s">
        <v>20</v>
      </c>
      <c r="D20" s="46">
        <v>4961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4961</v>
      </c>
      <c r="O20" s="47">
        <f t="shared" si="1"/>
        <v>1.628158844765343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751376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751376</v>
      </c>
      <c r="O21" s="45">
        <f t="shared" si="1"/>
        <v>246.59533967837217</v>
      </c>
      <c r="P21" s="10"/>
    </row>
    <row r="22" spans="1:16">
      <c r="A22" s="12"/>
      <c r="B22" s="25">
        <v>331.49</v>
      </c>
      <c r="C22" s="20" t="s">
        <v>125</v>
      </c>
      <c r="D22" s="46">
        <v>270119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270119</v>
      </c>
      <c r="O22" s="47">
        <f t="shared" si="1"/>
        <v>88.650804069576637</v>
      </c>
      <c r="P22" s="9"/>
    </row>
    <row r="23" spans="1:16">
      <c r="A23" s="12"/>
      <c r="B23" s="25">
        <v>335.12</v>
      </c>
      <c r="C23" s="20" t="s">
        <v>78</v>
      </c>
      <c r="D23" s="46">
        <v>103340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103340</v>
      </c>
      <c r="O23" s="47">
        <f t="shared" si="1"/>
        <v>33.915326550705615</v>
      </c>
      <c r="P23" s="9"/>
    </row>
    <row r="24" spans="1:16">
      <c r="A24" s="12"/>
      <c r="B24" s="25">
        <v>335.14</v>
      </c>
      <c r="C24" s="20" t="s">
        <v>79</v>
      </c>
      <c r="D24" s="46">
        <v>9454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9454</v>
      </c>
      <c r="O24" s="47">
        <f t="shared" si="1"/>
        <v>3.1027239908106332</v>
      </c>
      <c r="P24" s="9"/>
    </row>
    <row r="25" spans="1:16">
      <c r="A25" s="12"/>
      <c r="B25" s="25">
        <v>335.15</v>
      </c>
      <c r="C25" s="20" t="s">
        <v>80</v>
      </c>
      <c r="D25" s="46">
        <v>14288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14288</v>
      </c>
      <c r="O25" s="47">
        <f t="shared" si="1"/>
        <v>4.6892024942566461</v>
      </c>
      <c r="P25" s="9"/>
    </row>
    <row r="26" spans="1:16">
      <c r="A26" s="12"/>
      <c r="B26" s="25">
        <v>335.18</v>
      </c>
      <c r="C26" s="20" t="s">
        <v>81</v>
      </c>
      <c r="D26" s="46">
        <v>212828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212828</v>
      </c>
      <c r="O26" s="47">
        <f t="shared" si="1"/>
        <v>69.848375451263536</v>
      </c>
      <c r="P26" s="9"/>
    </row>
    <row r="27" spans="1:16">
      <c r="A27" s="12"/>
      <c r="B27" s="25">
        <v>337.4</v>
      </c>
      <c r="C27" s="20" t="s">
        <v>126</v>
      </c>
      <c r="D27" s="46">
        <v>138789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138789</v>
      </c>
      <c r="O27" s="47">
        <f t="shared" si="1"/>
        <v>45.549392845421728</v>
      </c>
      <c r="P27" s="9"/>
    </row>
    <row r="28" spans="1:16">
      <c r="A28" s="12"/>
      <c r="B28" s="25">
        <v>338</v>
      </c>
      <c r="C28" s="20" t="s">
        <v>105</v>
      </c>
      <c r="D28" s="46">
        <v>2558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2558</v>
      </c>
      <c r="O28" s="47">
        <f t="shared" si="1"/>
        <v>0.83951427633738107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SUM(D30:D33)</f>
        <v>22871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3436707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3459578</v>
      </c>
      <c r="O29" s="45">
        <f t="shared" si="1"/>
        <v>1135.4046603216279</v>
      </c>
      <c r="P29" s="10"/>
    </row>
    <row r="30" spans="1:16">
      <c r="A30" s="12"/>
      <c r="B30" s="25">
        <v>343.3</v>
      </c>
      <c r="C30" s="20" t="s">
        <v>107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2033006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2033006</v>
      </c>
      <c r="O30" s="47">
        <f t="shared" si="1"/>
        <v>667.21562192320312</v>
      </c>
      <c r="P30" s="9"/>
    </row>
    <row r="31" spans="1:16">
      <c r="A31" s="12"/>
      <c r="B31" s="25">
        <v>343.5</v>
      </c>
      <c r="C31" s="20" t="s">
        <v>108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1276702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1276702</v>
      </c>
      <c r="O31" s="47">
        <f t="shared" si="1"/>
        <v>419.00295372497538</v>
      </c>
      <c r="P31" s="9"/>
    </row>
    <row r="32" spans="1:16">
      <c r="A32" s="12"/>
      <c r="B32" s="25">
        <v>343.7</v>
      </c>
      <c r="C32" s="20" t="s">
        <v>109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126999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126999</v>
      </c>
      <c r="O32" s="47">
        <f t="shared" si="1"/>
        <v>41.680013127666555</v>
      </c>
      <c r="P32" s="9"/>
    </row>
    <row r="33" spans="1:119">
      <c r="A33" s="12"/>
      <c r="B33" s="25">
        <v>349</v>
      </c>
      <c r="C33" s="20" t="s">
        <v>95</v>
      </c>
      <c r="D33" s="46">
        <v>22871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22871</v>
      </c>
      <c r="O33" s="47">
        <f t="shared" si="1"/>
        <v>7.5060715457827367</v>
      </c>
      <c r="P33" s="9"/>
    </row>
    <row r="34" spans="1:119" ht="15.75">
      <c r="A34" s="29" t="s">
        <v>33</v>
      </c>
      <c r="B34" s="30"/>
      <c r="C34" s="31"/>
      <c r="D34" s="32">
        <f t="shared" ref="D34:M34" si="7">SUM(D35:D36)</f>
        <v>1379430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1379430</v>
      </c>
      <c r="O34" s="45">
        <f t="shared" si="1"/>
        <v>452.71742697735476</v>
      </c>
      <c r="P34" s="10"/>
    </row>
    <row r="35" spans="1:119">
      <c r="A35" s="13"/>
      <c r="B35" s="39">
        <v>354</v>
      </c>
      <c r="C35" s="21" t="s">
        <v>59</v>
      </c>
      <c r="D35" s="46">
        <v>47512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47512</v>
      </c>
      <c r="O35" s="47">
        <f t="shared" si="1"/>
        <v>15.593042336724647</v>
      </c>
      <c r="P35" s="9"/>
    </row>
    <row r="36" spans="1:119">
      <c r="A36" s="13"/>
      <c r="B36" s="39">
        <v>359</v>
      </c>
      <c r="C36" s="21" t="s">
        <v>60</v>
      </c>
      <c r="D36" s="46">
        <v>1331918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1331918</v>
      </c>
      <c r="O36" s="47">
        <f t="shared" si="1"/>
        <v>437.12438464063013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SUM(D38:D40)</f>
        <v>49208</v>
      </c>
      <c r="E37" s="32">
        <f t="shared" si="8"/>
        <v>11908</v>
      </c>
      <c r="F37" s="32">
        <f t="shared" si="8"/>
        <v>0</v>
      </c>
      <c r="G37" s="32">
        <f t="shared" si="8"/>
        <v>10424</v>
      </c>
      <c r="H37" s="32">
        <f t="shared" si="8"/>
        <v>0</v>
      </c>
      <c r="I37" s="32">
        <f t="shared" si="8"/>
        <v>34180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4"/>
        <v>105720</v>
      </c>
      <c r="O37" s="45">
        <f t="shared" si="1"/>
        <v>34.696422710863146</v>
      </c>
      <c r="P37" s="10"/>
    </row>
    <row r="38" spans="1:119">
      <c r="A38" s="12"/>
      <c r="B38" s="25">
        <v>361.1</v>
      </c>
      <c r="C38" s="20" t="s">
        <v>41</v>
      </c>
      <c r="D38" s="46">
        <v>16891</v>
      </c>
      <c r="E38" s="46">
        <v>11908</v>
      </c>
      <c r="F38" s="46">
        <v>0</v>
      </c>
      <c r="G38" s="46">
        <v>10424</v>
      </c>
      <c r="H38" s="46">
        <v>0</v>
      </c>
      <c r="I38" s="46">
        <v>32635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71858</v>
      </c>
      <c r="O38" s="47">
        <f t="shared" si="1"/>
        <v>23.583196586806697</v>
      </c>
      <c r="P38" s="9"/>
    </row>
    <row r="39" spans="1:119">
      <c r="A39" s="12"/>
      <c r="B39" s="25">
        <v>366</v>
      </c>
      <c r="C39" s="20" t="s">
        <v>42</v>
      </c>
      <c r="D39" s="46">
        <v>3400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3400</v>
      </c>
      <c r="O39" s="47">
        <f t="shared" si="1"/>
        <v>1.1158516573679029</v>
      </c>
      <c r="P39" s="9"/>
    </row>
    <row r="40" spans="1:119">
      <c r="A40" s="12"/>
      <c r="B40" s="25">
        <v>369.9</v>
      </c>
      <c r="C40" s="20" t="s">
        <v>43</v>
      </c>
      <c r="D40" s="46">
        <v>28917</v>
      </c>
      <c r="E40" s="46">
        <v>0</v>
      </c>
      <c r="F40" s="46">
        <v>0</v>
      </c>
      <c r="G40" s="46">
        <v>0</v>
      </c>
      <c r="H40" s="46">
        <v>0</v>
      </c>
      <c r="I40" s="46">
        <v>1545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30462</v>
      </c>
      <c r="O40" s="47">
        <f t="shared" si="1"/>
        <v>9.9973744666885462</v>
      </c>
      <c r="P40" s="9"/>
    </row>
    <row r="41" spans="1:119" ht="15.75">
      <c r="A41" s="29" t="s">
        <v>34</v>
      </c>
      <c r="B41" s="30"/>
      <c r="C41" s="31"/>
      <c r="D41" s="32">
        <f t="shared" ref="D41:M41" si="9">SUM(D42:D42)</f>
        <v>0</v>
      </c>
      <c r="E41" s="32">
        <f t="shared" si="9"/>
        <v>570242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570242</v>
      </c>
      <c r="O41" s="45">
        <f t="shared" si="1"/>
        <v>187.14867082376108</v>
      </c>
      <c r="P41" s="9"/>
    </row>
    <row r="42" spans="1:119" ht="15.75" thickBot="1">
      <c r="A42" s="12"/>
      <c r="B42" s="25">
        <v>381</v>
      </c>
      <c r="C42" s="20" t="s">
        <v>44</v>
      </c>
      <c r="D42" s="46">
        <v>0</v>
      </c>
      <c r="E42" s="46">
        <v>570242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570242</v>
      </c>
      <c r="O42" s="47">
        <f t="shared" si="1"/>
        <v>187.14867082376108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0">SUM(D5,D13,D21,D29,D34,D37,D41)</f>
        <v>5448379</v>
      </c>
      <c r="E43" s="15">
        <f t="shared" si="10"/>
        <v>1322263</v>
      </c>
      <c r="F43" s="15">
        <f t="shared" si="10"/>
        <v>0</v>
      </c>
      <c r="G43" s="15">
        <f t="shared" si="10"/>
        <v>531039</v>
      </c>
      <c r="H43" s="15">
        <f t="shared" si="10"/>
        <v>0</v>
      </c>
      <c r="I43" s="15">
        <f t="shared" si="10"/>
        <v>3720226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11021907</v>
      </c>
      <c r="O43" s="38">
        <f t="shared" si="1"/>
        <v>3617.2979980308501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127</v>
      </c>
      <c r="M45" s="48"/>
      <c r="N45" s="48"/>
      <c r="O45" s="43">
        <v>3047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2390362</v>
      </c>
      <c r="E5" s="27">
        <f t="shared" si="0"/>
        <v>657091</v>
      </c>
      <c r="F5" s="27">
        <f t="shared" si="0"/>
        <v>0</v>
      </c>
      <c r="G5" s="27">
        <f t="shared" si="0"/>
        <v>512756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3560209</v>
      </c>
      <c r="O5" s="33">
        <f t="shared" ref="O5:O40" si="1">(N5/O$42)</f>
        <v>1243.9584206848358</v>
      </c>
      <c r="P5" s="6"/>
    </row>
    <row r="6" spans="1:133">
      <c r="A6" s="12"/>
      <c r="B6" s="25">
        <v>311</v>
      </c>
      <c r="C6" s="20" t="s">
        <v>2</v>
      </c>
      <c r="D6" s="46">
        <v>1600120</v>
      </c>
      <c r="E6" s="46">
        <v>657091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2257211</v>
      </c>
      <c r="O6" s="47">
        <f t="shared" si="1"/>
        <v>788.68308874912645</v>
      </c>
      <c r="P6" s="9"/>
    </row>
    <row r="7" spans="1:133">
      <c r="A7" s="12"/>
      <c r="B7" s="25">
        <v>312.41000000000003</v>
      </c>
      <c r="C7" s="20" t="s">
        <v>69</v>
      </c>
      <c r="D7" s="46">
        <v>101232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101232</v>
      </c>
      <c r="O7" s="47">
        <f t="shared" si="1"/>
        <v>35.371069182389938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512756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512756</v>
      </c>
      <c r="O8" s="47">
        <f t="shared" si="1"/>
        <v>179.16002795248079</v>
      </c>
      <c r="P8" s="9"/>
    </row>
    <row r="9" spans="1:133">
      <c r="A9" s="12"/>
      <c r="B9" s="25">
        <v>314.10000000000002</v>
      </c>
      <c r="C9" s="20" t="s">
        <v>12</v>
      </c>
      <c r="D9" s="46">
        <v>414069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414069</v>
      </c>
      <c r="O9" s="47">
        <f t="shared" si="1"/>
        <v>144.67819706498952</v>
      </c>
      <c r="P9" s="9"/>
    </row>
    <row r="10" spans="1:133">
      <c r="A10" s="12"/>
      <c r="B10" s="25">
        <v>314.39999999999998</v>
      </c>
      <c r="C10" s="20" t="s">
        <v>14</v>
      </c>
      <c r="D10" s="46">
        <v>43592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43592</v>
      </c>
      <c r="O10" s="47">
        <f t="shared" si="1"/>
        <v>15.23130677847659</v>
      </c>
      <c r="P10" s="9"/>
    </row>
    <row r="11" spans="1:133">
      <c r="A11" s="12"/>
      <c r="B11" s="25">
        <v>315</v>
      </c>
      <c r="C11" s="20" t="s">
        <v>76</v>
      </c>
      <c r="D11" s="46">
        <v>169352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169352</v>
      </c>
      <c r="O11" s="47">
        <f t="shared" si="1"/>
        <v>59.172606568832983</v>
      </c>
      <c r="P11" s="9"/>
    </row>
    <row r="12" spans="1:133">
      <c r="A12" s="12"/>
      <c r="B12" s="25">
        <v>316</v>
      </c>
      <c r="C12" s="20" t="s">
        <v>77</v>
      </c>
      <c r="D12" s="46">
        <v>61997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61997</v>
      </c>
      <c r="O12" s="47">
        <f t="shared" si="1"/>
        <v>21.662124388539482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670329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309320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979649</v>
      </c>
      <c r="O13" s="45">
        <f t="shared" si="1"/>
        <v>342.29524807826692</v>
      </c>
      <c r="P13" s="10"/>
    </row>
    <row r="14" spans="1:133">
      <c r="A14" s="12"/>
      <c r="B14" s="25">
        <v>322</v>
      </c>
      <c r="C14" s="20" t="s">
        <v>0</v>
      </c>
      <c r="D14" s="46">
        <v>283123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283123</v>
      </c>
      <c r="O14" s="47">
        <f t="shared" si="1"/>
        <v>98.92487770789657</v>
      </c>
      <c r="P14" s="9"/>
    </row>
    <row r="15" spans="1:133">
      <c r="A15" s="12"/>
      <c r="B15" s="25">
        <v>323.10000000000002</v>
      </c>
      <c r="C15" s="20" t="s">
        <v>18</v>
      </c>
      <c r="D15" s="46">
        <v>346772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346772</v>
      </c>
      <c r="O15" s="47">
        <f t="shared" si="1"/>
        <v>121.16422082459819</v>
      </c>
      <c r="P15" s="9"/>
    </row>
    <row r="16" spans="1:133">
      <c r="A16" s="12"/>
      <c r="B16" s="25">
        <v>324.11</v>
      </c>
      <c r="C16" s="20" t="s">
        <v>55</v>
      </c>
      <c r="D16" s="46">
        <v>16602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16602</v>
      </c>
      <c r="O16" s="47">
        <f t="shared" si="1"/>
        <v>5.8008385744234801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309320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309320</v>
      </c>
      <c r="O17" s="47">
        <f t="shared" si="1"/>
        <v>108.07826694619148</v>
      </c>
      <c r="P17" s="9"/>
    </row>
    <row r="18" spans="1:16">
      <c r="A18" s="12"/>
      <c r="B18" s="25">
        <v>324.31</v>
      </c>
      <c r="C18" s="20" t="s">
        <v>56</v>
      </c>
      <c r="D18" s="46">
        <v>23832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23832</v>
      </c>
      <c r="O18" s="47">
        <f t="shared" si="1"/>
        <v>8.3270440251572335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SUM(D20:D25)</f>
        <v>353840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353840</v>
      </c>
      <c r="O19" s="45">
        <f t="shared" si="1"/>
        <v>123.63382250174703</v>
      </c>
      <c r="P19" s="10"/>
    </row>
    <row r="20" spans="1:16">
      <c r="A20" s="12"/>
      <c r="B20" s="25">
        <v>334.7</v>
      </c>
      <c r="C20" s="20" t="s">
        <v>57</v>
      </c>
      <c r="D20" s="46">
        <v>23351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23351</v>
      </c>
      <c r="O20" s="47">
        <f t="shared" si="1"/>
        <v>8.1589797344514334</v>
      </c>
      <c r="P20" s="9"/>
    </row>
    <row r="21" spans="1:16">
      <c r="A21" s="12"/>
      <c r="B21" s="25">
        <v>335.12</v>
      </c>
      <c r="C21" s="20" t="s">
        <v>78</v>
      </c>
      <c r="D21" s="46">
        <v>103704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103704</v>
      </c>
      <c r="O21" s="47">
        <f t="shared" si="1"/>
        <v>36.234800838574422</v>
      </c>
      <c r="P21" s="9"/>
    </row>
    <row r="22" spans="1:16">
      <c r="A22" s="12"/>
      <c r="B22" s="25">
        <v>335.14</v>
      </c>
      <c r="C22" s="20" t="s">
        <v>79</v>
      </c>
      <c r="D22" s="46">
        <v>9366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9366</v>
      </c>
      <c r="O22" s="47">
        <f t="shared" si="1"/>
        <v>3.2725366876310273</v>
      </c>
      <c r="P22" s="9"/>
    </row>
    <row r="23" spans="1:16">
      <c r="A23" s="12"/>
      <c r="B23" s="25">
        <v>335.15</v>
      </c>
      <c r="C23" s="20" t="s">
        <v>80</v>
      </c>
      <c r="D23" s="46">
        <v>15122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15122</v>
      </c>
      <c r="O23" s="47">
        <f t="shared" si="1"/>
        <v>5.283717679944095</v>
      </c>
      <c r="P23" s="9"/>
    </row>
    <row r="24" spans="1:16">
      <c r="A24" s="12"/>
      <c r="B24" s="25">
        <v>335.18</v>
      </c>
      <c r="C24" s="20" t="s">
        <v>81</v>
      </c>
      <c r="D24" s="46">
        <v>200039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200039</v>
      </c>
      <c r="O24" s="47">
        <f t="shared" si="1"/>
        <v>69.894828791055204</v>
      </c>
      <c r="P24" s="9"/>
    </row>
    <row r="25" spans="1:16">
      <c r="A25" s="12"/>
      <c r="B25" s="25">
        <v>338</v>
      </c>
      <c r="C25" s="20" t="s">
        <v>105</v>
      </c>
      <c r="D25" s="46">
        <v>2258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2258</v>
      </c>
      <c r="O25" s="47">
        <f t="shared" si="1"/>
        <v>0.78895877009084558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SUM(D27:D30)</f>
        <v>24522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3538702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3563224</v>
      </c>
      <c r="O26" s="45">
        <f t="shared" si="1"/>
        <v>1245.0118798043327</v>
      </c>
      <c r="P26" s="10"/>
    </row>
    <row r="27" spans="1:16">
      <c r="A27" s="12"/>
      <c r="B27" s="25">
        <v>343.3</v>
      </c>
      <c r="C27" s="20" t="s">
        <v>107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2063442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2063442</v>
      </c>
      <c r="O27" s="47">
        <f t="shared" si="1"/>
        <v>720.97903563941304</v>
      </c>
      <c r="P27" s="9"/>
    </row>
    <row r="28" spans="1:16">
      <c r="A28" s="12"/>
      <c r="B28" s="25">
        <v>343.5</v>
      </c>
      <c r="C28" s="20" t="s">
        <v>108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1350023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1350023</v>
      </c>
      <c r="O28" s="47">
        <f t="shared" si="1"/>
        <v>471.70614954577218</v>
      </c>
      <c r="P28" s="9"/>
    </row>
    <row r="29" spans="1:16">
      <c r="A29" s="12"/>
      <c r="B29" s="25">
        <v>343.7</v>
      </c>
      <c r="C29" s="20" t="s">
        <v>109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125237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125237</v>
      </c>
      <c r="O29" s="47">
        <f t="shared" si="1"/>
        <v>43.758560447239695</v>
      </c>
      <c r="P29" s="9"/>
    </row>
    <row r="30" spans="1:16">
      <c r="A30" s="12"/>
      <c r="B30" s="25">
        <v>349</v>
      </c>
      <c r="C30" s="20" t="s">
        <v>95</v>
      </c>
      <c r="D30" s="46">
        <v>24522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24522</v>
      </c>
      <c r="O30" s="47">
        <f t="shared" si="1"/>
        <v>8.5681341719077562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1317820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1317820</v>
      </c>
      <c r="O31" s="45">
        <f t="shared" si="1"/>
        <v>460.45422781271839</v>
      </c>
      <c r="P31" s="10"/>
    </row>
    <row r="32" spans="1:16">
      <c r="A32" s="13"/>
      <c r="B32" s="39">
        <v>354</v>
      </c>
      <c r="C32" s="21" t="s">
        <v>59</v>
      </c>
      <c r="D32" s="46">
        <v>57385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57385</v>
      </c>
      <c r="O32" s="47">
        <f t="shared" si="1"/>
        <v>20.050663871418589</v>
      </c>
      <c r="P32" s="9"/>
    </row>
    <row r="33" spans="1:119">
      <c r="A33" s="13"/>
      <c r="B33" s="39">
        <v>359</v>
      </c>
      <c r="C33" s="21" t="s">
        <v>60</v>
      </c>
      <c r="D33" s="46">
        <v>1260435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1260435</v>
      </c>
      <c r="O33" s="47">
        <f t="shared" si="1"/>
        <v>440.40356394129981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45368</v>
      </c>
      <c r="E34" s="32">
        <f t="shared" si="8"/>
        <v>1844</v>
      </c>
      <c r="F34" s="32">
        <f t="shared" si="8"/>
        <v>0</v>
      </c>
      <c r="G34" s="32">
        <f t="shared" si="8"/>
        <v>40847</v>
      </c>
      <c r="H34" s="32">
        <f t="shared" si="8"/>
        <v>0</v>
      </c>
      <c r="I34" s="32">
        <f t="shared" si="8"/>
        <v>7292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95351</v>
      </c>
      <c r="O34" s="45">
        <f t="shared" si="1"/>
        <v>33.316212438853945</v>
      </c>
      <c r="P34" s="10"/>
    </row>
    <row r="35" spans="1:119">
      <c r="A35" s="12"/>
      <c r="B35" s="25">
        <v>361.1</v>
      </c>
      <c r="C35" s="20" t="s">
        <v>41</v>
      </c>
      <c r="D35" s="46">
        <v>18790</v>
      </c>
      <c r="E35" s="46">
        <v>1844</v>
      </c>
      <c r="F35" s="46">
        <v>0</v>
      </c>
      <c r="G35" s="46">
        <v>2239</v>
      </c>
      <c r="H35" s="46">
        <v>0</v>
      </c>
      <c r="I35" s="46">
        <v>6717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29590</v>
      </c>
      <c r="O35" s="47">
        <f t="shared" si="1"/>
        <v>10.338923829489866</v>
      </c>
      <c r="P35" s="9"/>
    </row>
    <row r="36" spans="1:119">
      <c r="A36" s="12"/>
      <c r="B36" s="25">
        <v>366</v>
      </c>
      <c r="C36" s="20" t="s">
        <v>42</v>
      </c>
      <c r="D36" s="46">
        <v>6692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6692</v>
      </c>
      <c r="O36" s="47">
        <f t="shared" si="1"/>
        <v>2.3382250174703003</v>
      </c>
      <c r="P36" s="9"/>
    </row>
    <row r="37" spans="1:119">
      <c r="A37" s="12"/>
      <c r="B37" s="25">
        <v>369.9</v>
      </c>
      <c r="C37" s="20" t="s">
        <v>43</v>
      </c>
      <c r="D37" s="46">
        <v>19886</v>
      </c>
      <c r="E37" s="46">
        <v>0</v>
      </c>
      <c r="F37" s="46">
        <v>0</v>
      </c>
      <c r="G37" s="46">
        <v>38608</v>
      </c>
      <c r="H37" s="46">
        <v>0</v>
      </c>
      <c r="I37" s="46">
        <v>575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59069</v>
      </c>
      <c r="O37" s="47">
        <f t="shared" si="1"/>
        <v>20.63906359189378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SUM(D39:D39)</f>
        <v>0</v>
      </c>
      <c r="E38" s="32">
        <f t="shared" si="9"/>
        <v>503494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503494</v>
      </c>
      <c r="O38" s="45">
        <f t="shared" si="1"/>
        <v>175.92382948986722</v>
      </c>
      <c r="P38" s="9"/>
    </row>
    <row r="39" spans="1:119" ht="15.75" thickBot="1">
      <c r="A39" s="12"/>
      <c r="B39" s="25">
        <v>381</v>
      </c>
      <c r="C39" s="20" t="s">
        <v>44</v>
      </c>
      <c r="D39" s="46">
        <v>0</v>
      </c>
      <c r="E39" s="46">
        <v>503494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503494</v>
      </c>
      <c r="O39" s="47">
        <f t="shared" si="1"/>
        <v>175.92382948986722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0">SUM(D5,D13,D19,D26,D31,D34,D38)</f>
        <v>4802241</v>
      </c>
      <c r="E40" s="15">
        <f t="shared" si="10"/>
        <v>1162429</v>
      </c>
      <c r="F40" s="15">
        <f t="shared" si="10"/>
        <v>0</v>
      </c>
      <c r="G40" s="15">
        <f t="shared" si="10"/>
        <v>553603</v>
      </c>
      <c r="H40" s="15">
        <f t="shared" si="10"/>
        <v>0</v>
      </c>
      <c r="I40" s="15">
        <f t="shared" si="10"/>
        <v>3855314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10373587</v>
      </c>
      <c r="O40" s="38">
        <f t="shared" si="1"/>
        <v>3624.5936408106218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123</v>
      </c>
      <c r="M42" s="48"/>
      <c r="N42" s="48"/>
      <c r="O42" s="43">
        <v>2862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2213305</v>
      </c>
      <c r="E5" s="27">
        <f t="shared" si="0"/>
        <v>550176</v>
      </c>
      <c r="F5" s="27">
        <f t="shared" si="0"/>
        <v>0</v>
      </c>
      <c r="G5" s="27">
        <f t="shared" si="0"/>
        <v>425647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3189128</v>
      </c>
      <c r="O5" s="33">
        <f t="shared" ref="O5:O41" si="1">(N5/O$43)</f>
        <v>1107.720736366794</v>
      </c>
      <c r="P5" s="6"/>
    </row>
    <row r="6" spans="1:133">
      <c r="A6" s="12"/>
      <c r="B6" s="25">
        <v>311</v>
      </c>
      <c r="C6" s="20" t="s">
        <v>2</v>
      </c>
      <c r="D6" s="46">
        <v>1477808</v>
      </c>
      <c r="E6" s="46">
        <v>550176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2027984</v>
      </c>
      <c r="O6" s="47">
        <f t="shared" si="1"/>
        <v>704.40569642236892</v>
      </c>
      <c r="P6" s="9"/>
    </row>
    <row r="7" spans="1:133">
      <c r="A7" s="12"/>
      <c r="B7" s="25">
        <v>312.10000000000002</v>
      </c>
      <c r="C7" s="20" t="s">
        <v>10</v>
      </c>
      <c r="D7" s="46">
        <v>78966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78966</v>
      </c>
      <c r="O7" s="47">
        <f t="shared" si="1"/>
        <v>27.428273706147969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425647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425647</v>
      </c>
      <c r="O8" s="47">
        <f t="shared" si="1"/>
        <v>147.84543244182007</v>
      </c>
      <c r="P8" s="9"/>
    </row>
    <row r="9" spans="1:133">
      <c r="A9" s="12"/>
      <c r="B9" s="25">
        <v>314.10000000000002</v>
      </c>
      <c r="C9" s="20" t="s">
        <v>12</v>
      </c>
      <c r="D9" s="46">
        <v>376586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376586</v>
      </c>
      <c r="O9" s="47">
        <f t="shared" si="1"/>
        <v>130.80444598819034</v>
      </c>
      <c r="P9" s="9"/>
    </row>
    <row r="10" spans="1:133">
      <c r="A10" s="12"/>
      <c r="B10" s="25">
        <v>314.39999999999998</v>
      </c>
      <c r="C10" s="20" t="s">
        <v>14</v>
      </c>
      <c r="D10" s="46">
        <v>40692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40692</v>
      </c>
      <c r="O10" s="47">
        <f t="shared" si="1"/>
        <v>14.134074331365058</v>
      </c>
      <c r="P10" s="9"/>
    </row>
    <row r="11" spans="1:133">
      <c r="A11" s="12"/>
      <c r="B11" s="25">
        <v>315</v>
      </c>
      <c r="C11" s="20" t="s">
        <v>76</v>
      </c>
      <c r="D11" s="46">
        <v>176472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176472</v>
      </c>
      <c r="O11" s="47">
        <f t="shared" si="1"/>
        <v>61.296283431747135</v>
      </c>
      <c r="P11" s="9"/>
    </row>
    <row r="12" spans="1:133">
      <c r="A12" s="12"/>
      <c r="B12" s="25">
        <v>316</v>
      </c>
      <c r="C12" s="20" t="s">
        <v>77</v>
      </c>
      <c r="D12" s="46">
        <v>62781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62781</v>
      </c>
      <c r="O12" s="47">
        <f t="shared" si="1"/>
        <v>21.806530045154567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543165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49137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592302</v>
      </c>
      <c r="O13" s="45">
        <f t="shared" si="1"/>
        <v>205.73185133726989</v>
      </c>
      <c r="P13" s="10"/>
    </row>
    <row r="14" spans="1:133">
      <c r="A14" s="12"/>
      <c r="B14" s="25">
        <v>322</v>
      </c>
      <c r="C14" s="20" t="s">
        <v>0</v>
      </c>
      <c r="D14" s="46">
        <v>198115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198115</v>
      </c>
      <c r="O14" s="47">
        <f t="shared" si="1"/>
        <v>68.813824244529357</v>
      </c>
      <c r="P14" s="9"/>
    </row>
    <row r="15" spans="1:133">
      <c r="A15" s="12"/>
      <c r="B15" s="25">
        <v>323.10000000000002</v>
      </c>
      <c r="C15" s="20" t="s">
        <v>18</v>
      </c>
      <c r="D15" s="46">
        <v>317873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317873</v>
      </c>
      <c r="O15" s="47">
        <f t="shared" si="1"/>
        <v>110.41090656477944</v>
      </c>
      <c r="P15" s="9"/>
    </row>
    <row r="16" spans="1:133">
      <c r="A16" s="12"/>
      <c r="B16" s="25">
        <v>324.11</v>
      </c>
      <c r="C16" s="20" t="s">
        <v>55</v>
      </c>
      <c r="D16" s="46">
        <v>1383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1383</v>
      </c>
      <c r="O16" s="47">
        <f t="shared" si="1"/>
        <v>0.48037513025356027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49137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49137</v>
      </c>
      <c r="O17" s="47">
        <f t="shared" si="1"/>
        <v>17.0673845085099</v>
      </c>
      <c r="P17" s="9"/>
    </row>
    <row r="18" spans="1:16">
      <c r="A18" s="12"/>
      <c r="B18" s="25">
        <v>324.31</v>
      </c>
      <c r="C18" s="20" t="s">
        <v>56</v>
      </c>
      <c r="D18" s="46">
        <v>25794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25794</v>
      </c>
      <c r="O18" s="47">
        <f t="shared" si="1"/>
        <v>8.9593608891976384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368701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368701</v>
      </c>
      <c r="O19" s="45">
        <f t="shared" si="1"/>
        <v>128.06564779437304</v>
      </c>
      <c r="P19" s="10"/>
    </row>
    <row r="20" spans="1:16">
      <c r="A20" s="12"/>
      <c r="B20" s="25">
        <v>331.62</v>
      </c>
      <c r="C20" s="20" t="s">
        <v>117</v>
      </c>
      <c r="D20" s="46">
        <v>58666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58666</v>
      </c>
      <c r="O20" s="47">
        <f t="shared" si="1"/>
        <v>20.377214310524487</v>
      </c>
      <c r="P20" s="9"/>
    </row>
    <row r="21" spans="1:16">
      <c r="A21" s="12"/>
      <c r="B21" s="25">
        <v>335.12</v>
      </c>
      <c r="C21" s="20" t="s">
        <v>78</v>
      </c>
      <c r="D21" s="46">
        <v>102840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102840</v>
      </c>
      <c r="O21" s="47">
        <f t="shared" si="1"/>
        <v>35.720736366794029</v>
      </c>
      <c r="P21" s="9"/>
    </row>
    <row r="22" spans="1:16">
      <c r="A22" s="12"/>
      <c r="B22" s="25">
        <v>335.14</v>
      </c>
      <c r="C22" s="20" t="s">
        <v>79</v>
      </c>
      <c r="D22" s="46">
        <v>9852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9852</v>
      </c>
      <c r="O22" s="47">
        <f t="shared" si="1"/>
        <v>3.422021535255297</v>
      </c>
      <c r="P22" s="9"/>
    </row>
    <row r="23" spans="1:16">
      <c r="A23" s="12"/>
      <c r="B23" s="25">
        <v>335.15</v>
      </c>
      <c r="C23" s="20" t="s">
        <v>80</v>
      </c>
      <c r="D23" s="46">
        <v>13860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13860</v>
      </c>
      <c r="O23" s="47">
        <f t="shared" si="1"/>
        <v>4.8141715873567215</v>
      </c>
      <c r="P23" s="9"/>
    </row>
    <row r="24" spans="1:16">
      <c r="A24" s="12"/>
      <c r="B24" s="25">
        <v>335.18</v>
      </c>
      <c r="C24" s="20" t="s">
        <v>81</v>
      </c>
      <c r="D24" s="46">
        <v>177277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177277</v>
      </c>
      <c r="O24" s="47">
        <f t="shared" si="1"/>
        <v>61.575894407780481</v>
      </c>
      <c r="P24" s="9"/>
    </row>
    <row r="25" spans="1:16">
      <c r="A25" s="12"/>
      <c r="B25" s="25">
        <v>335.49</v>
      </c>
      <c r="C25" s="20" t="s">
        <v>118</v>
      </c>
      <c r="D25" s="46">
        <v>3973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3973</v>
      </c>
      <c r="O25" s="47">
        <f t="shared" si="1"/>
        <v>1.3799930531434526</v>
      </c>
      <c r="P25" s="9"/>
    </row>
    <row r="26" spans="1:16">
      <c r="A26" s="12"/>
      <c r="B26" s="25">
        <v>338</v>
      </c>
      <c r="C26" s="20" t="s">
        <v>105</v>
      </c>
      <c r="D26" s="46">
        <v>2233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2233</v>
      </c>
      <c r="O26" s="47">
        <f t="shared" si="1"/>
        <v>0.77561653351858284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SUM(D28:D32)</f>
        <v>358985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3575233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3934218</v>
      </c>
      <c r="O27" s="45">
        <f t="shared" si="1"/>
        <v>1366.5224036123655</v>
      </c>
      <c r="P27" s="10"/>
    </row>
    <row r="28" spans="1:16">
      <c r="A28" s="12"/>
      <c r="B28" s="25">
        <v>341.3</v>
      </c>
      <c r="C28" s="20" t="s">
        <v>82</v>
      </c>
      <c r="D28" s="46">
        <v>333288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333288</v>
      </c>
      <c r="O28" s="47">
        <f t="shared" si="1"/>
        <v>115.76519624869746</v>
      </c>
      <c r="P28" s="9"/>
    </row>
    <row r="29" spans="1:16">
      <c r="A29" s="12"/>
      <c r="B29" s="25">
        <v>343.3</v>
      </c>
      <c r="C29" s="20" t="s">
        <v>107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2071608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2071608</v>
      </c>
      <c r="O29" s="47">
        <f t="shared" si="1"/>
        <v>719.55817992358459</v>
      </c>
      <c r="P29" s="9"/>
    </row>
    <row r="30" spans="1:16">
      <c r="A30" s="12"/>
      <c r="B30" s="25">
        <v>343.5</v>
      </c>
      <c r="C30" s="20" t="s">
        <v>108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1378324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1378324</v>
      </c>
      <c r="O30" s="47">
        <f t="shared" si="1"/>
        <v>478.75095519277528</v>
      </c>
      <c r="P30" s="9"/>
    </row>
    <row r="31" spans="1:16">
      <c r="A31" s="12"/>
      <c r="B31" s="25">
        <v>343.7</v>
      </c>
      <c r="C31" s="20" t="s">
        <v>109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125301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125301</v>
      </c>
      <c r="O31" s="47">
        <f t="shared" si="1"/>
        <v>43.522403612365402</v>
      </c>
      <c r="P31" s="9"/>
    </row>
    <row r="32" spans="1:16">
      <c r="A32" s="12"/>
      <c r="B32" s="25">
        <v>349</v>
      </c>
      <c r="C32" s="20" t="s">
        <v>95</v>
      </c>
      <c r="D32" s="46">
        <v>25697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25697</v>
      </c>
      <c r="O32" s="47">
        <f t="shared" si="1"/>
        <v>8.9256686349426886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SUM(D34:D34)</f>
        <v>1054378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1054378</v>
      </c>
      <c r="O33" s="45">
        <f t="shared" si="1"/>
        <v>366.23063563737406</v>
      </c>
      <c r="P33" s="10"/>
    </row>
    <row r="34" spans="1:119">
      <c r="A34" s="13"/>
      <c r="B34" s="39">
        <v>359</v>
      </c>
      <c r="C34" s="21" t="s">
        <v>60</v>
      </c>
      <c r="D34" s="46">
        <v>1054378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1054378</v>
      </c>
      <c r="O34" s="47">
        <f t="shared" si="1"/>
        <v>366.23063563737406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88318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88318</v>
      </c>
      <c r="O35" s="45">
        <f t="shared" si="1"/>
        <v>30.676623827717957</v>
      </c>
      <c r="P35" s="10"/>
    </row>
    <row r="36" spans="1:119">
      <c r="A36" s="12"/>
      <c r="B36" s="25">
        <v>361.1</v>
      </c>
      <c r="C36" s="20" t="s">
        <v>41</v>
      </c>
      <c r="D36" s="46">
        <v>13806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13806</v>
      </c>
      <c r="O36" s="47">
        <f t="shared" si="1"/>
        <v>4.7954150746787079</v>
      </c>
      <c r="P36" s="9"/>
    </row>
    <row r="37" spans="1:119">
      <c r="A37" s="12"/>
      <c r="B37" s="25">
        <v>366</v>
      </c>
      <c r="C37" s="20" t="s">
        <v>42</v>
      </c>
      <c r="D37" s="46">
        <v>3296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3296</v>
      </c>
      <c r="O37" s="47">
        <f t="shared" si="1"/>
        <v>1.1448419590135464</v>
      </c>
      <c r="P37" s="9"/>
    </row>
    <row r="38" spans="1:119">
      <c r="A38" s="12"/>
      <c r="B38" s="25">
        <v>369.9</v>
      </c>
      <c r="C38" s="20" t="s">
        <v>43</v>
      </c>
      <c r="D38" s="46">
        <v>71216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71216</v>
      </c>
      <c r="O38" s="47">
        <f t="shared" si="1"/>
        <v>24.736366794025702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SUM(D40:D40)</f>
        <v>0</v>
      </c>
      <c r="E39" s="32">
        <f t="shared" si="9"/>
        <v>415924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415924</v>
      </c>
      <c r="O39" s="45">
        <f t="shared" si="1"/>
        <v>144.4682181312956</v>
      </c>
      <c r="P39" s="9"/>
    </row>
    <row r="40" spans="1:119" ht="15.75" thickBot="1">
      <c r="A40" s="12"/>
      <c r="B40" s="25">
        <v>381</v>
      </c>
      <c r="C40" s="20" t="s">
        <v>44</v>
      </c>
      <c r="D40" s="46">
        <v>0</v>
      </c>
      <c r="E40" s="46">
        <v>415924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415924</v>
      </c>
      <c r="O40" s="47">
        <f t="shared" si="1"/>
        <v>144.4682181312956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0">SUM(D5,D13,D19,D27,D33,D35,D39)</f>
        <v>4626852</v>
      </c>
      <c r="E41" s="15">
        <f t="shared" si="10"/>
        <v>966100</v>
      </c>
      <c r="F41" s="15">
        <f t="shared" si="10"/>
        <v>0</v>
      </c>
      <c r="G41" s="15">
        <f t="shared" si="10"/>
        <v>425647</v>
      </c>
      <c r="H41" s="15">
        <f t="shared" si="10"/>
        <v>0</v>
      </c>
      <c r="I41" s="15">
        <f t="shared" si="10"/>
        <v>3624370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9642969</v>
      </c>
      <c r="O41" s="38">
        <f t="shared" si="1"/>
        <v>3349.4161167071902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121</v>
      </c>
      <c r="M43" s="48"/>
      <c r="N43" s="48"/>
      <c r="O43" s="43">
        <v>2879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64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2150143</v>
      </c>
      <c r="E5" s="27">
        <f t="shared" si="0"/>
        <v>491688</v>
      </c>
      <c r="F5" s="27">
        <f t="shared" si="0"/>
        <v>0</v>
      </c>
      <c r="G5" s="27">
        <f t="shared" si="0"/>
        <v>401332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3043163</v>
      </c>
      <c r="O5" s="33">
        <f t="shared" ref="O5:O41" si="1">(N5/O$43)</f>
        <v>1127.5150055576139</v>
      </c>
      <c r="P5" s="6"/>
    </row>
    <row r="6" spans="1:133">
      <c r="A6" s="12"/>
      <c r="B6" s="25">
        <v>311</v>
      </c>
      <c r="C6" s="20" t="s">
        <v>2</v>
      </c>
      <c r="D6" s="46">
        <v>1453167</v>
      </c>
      <c r="E6" s="46">
        <v>491688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1944855</v>
      </c>
      <c r="O6" s="47">
        <f t="shared" si="1"/>
        <v>720.58354946276404</v>
      </c>
      <c r="P6" s="9"/>
    </row>
    <row r="7" spans="1:133">
      <c r="A7" s="12"/>
      <c r="B7" s="25">
        <v>312.10000000000002</v>
      </c>
      <c r="C7" s="20" t="s">
        <v>10</v>
      </c>
      <c r="D7" s="46">
        <v>69412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69412</v>
      </c>
      <c r="O7" s="47">
        <f t="shared" si="1"/>
        <v>25.717673212300852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401332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401332</v>
      </c>
      <c r="O8" s="47">
        <f t="shared" si="1"/>
        <v>148.69655427936272</v>
      </c>
      <c r="P8" s="9"/>
    </row>
    <row r="9" spans="1:133">
      <c r="A9" s="12"/>
      <c r="B9" s="25">
        <v>314.10000000000002</v>
      </c>
      <c r="C9" s="20" t="s">
        <v>12</v>
      </c>
      <c r="D9" s="46">
        <v>365175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365175</v>
      </c>
      <c r="O9" s="47">
        <f t="shared" si="1"/>
        <v>135.30011115227862</v>
      </c>
      <c r="P9" s="9"/>
    </row>
    <row r="10" spans="1:133">
      <c r="A10" s="12"/>
      <c r="B10" s="25">
        <v>314.39999999999998</v>
      </c>
      <c r="C10" s="20" t="s">
        <v>14</v>
      </c>
      <c r="D10" s="46">
        <v>27771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27771</v>
      </c>
      <c r="O10" s="47">
        <f t="shared" si="1"/>
        <v>10.289366432011857</v>
      </c>
      <c r="P10" s="9"/>
    </row>
    <row r="11" spans="1:133">
      <c r="A11" s="12"/>
      <c r="B11" s="25">
        <v>315</v>
      </c>
      <c r="C11" s="20" t="s">
        <v>76</v>
      </c>
      <c r="D11" s="46">
        <v>181964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181964</v>
      </c>
      <c r="O11" s="47">
        <f t="shared" si="1"/>
        <v>67.419044090403858</v>
      </c>
      <c r="P11" s="9"/>
    </row>
    <row r="12" spans="1:133">
      <c r="A12" s="12"/>
      <c r="B12" s="25">
        <v>316</v>
      </c>
      <c r="C12" s="20" t="s">
        <v>77</v>
      </c>
      <c r="D12" s="46">
        <v>52654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52654</v>
      </c>
      <c r="O12" s="47">
        <f t="shared" si="1"/>
        <v>19.508706928492035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903292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715659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1618951</v>
      </c>
      <c r="O13" s="45">
        <f t="shared" si="1"/>
        <v>599.83364208966282</v>
      </c>
      <c r="P13" s="10"/>
    </row>
    <row r="14" spans="1:133">
      <c r="A14" s="12"/>
      <c r="B14" s="25">
        <v>322</v>
      </c>
      <c r="C14" s="20" t="s">
        <v>0</v>
      </c>
      <c r="D14" s="46">
        <v>515070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515070</v>
      </c>
      <c r="O14" s="47">
        <f t="shared" si="1"/>
        <v>190.8373471656169</v>
      </c>
      <c r="P14" s="9"/>
    </row>
    <row r="15" spans="1:133">
      <c r="A15" s="12"/>
      <c r="B15" s="25">
        <v>323.10000000000002</v>
      </c>
      <c r="C15" s="20" t="s">
        <v>18</v>
      </c>
      <c r="D15" s="46">
        <v>294965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294965</v>
      </c>
      <c r="O15" s="47">
        <f t="shared" si="1"/>
        <v>109.28677287884402</v>
      </c>
      <c r="P15" s="9"/>
    </row>
    <row r="16" spans="1:133">
      <c r="A16" s="12"/>
      <c r="B16" s="25">
        <v>324.11</v>
      </c>
      <c r="C16" s="20" t="s">
        <v>55</v>
      </c>
      <c r="D16" s="46">
        <v>25060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25060</v>
      </c>
      <c r="O16" s="47">
        <f t="shared" si="1"/>
        <v>9.2849203408669876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715659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715659</v>
      </c>
      <c r="O17" s="47">
        <f t="shared" si="1"/>
        <v>265.15709522045199</v>
      </c>
      <c r="P17" s="9"/>
    </row>
    <row r="18" spans="1:16">
      <c r="A18" s="12"/>
      <c r="B18" s="25">
        <v>324.31</v>
      </c>
      <c r="C18" s="20" t="s">
        <v>56</v>
      </c>
      <c r="D18" s="46">
        <v>68197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68197</v>
      </c>
      <c r="O18" s="47">
        <f t="shared" si="1"/>
        <v>25.267506483882919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344565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344565</v>
      </c>
      <c r="O19" s="45">
        <f t="shared" si="1"/>
        <v>127.66394961096702</v>
      </c>
      <c r="P19" s="10"/>
    </row>
    <row r="20" spans="1:16">
      <c r="A20" s="12"/>
      <c r="B20" s="25">
        <v>331.62</v>
      </c>
      <c r="C20" s="20" t="s">
        <v>117</v>
      </c>
      <c r="D20" s="46">
        <v>39104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39104</v>
      </c>
      <c r="O20" s="47">
        <f t="shared" si="1"/>
        <v>14.488329010744721</v>
      </c>
      <c r="P20" s="9"/>
    </row>
    <row r="21" spans="1:16">
      <c r="A21" s="12"/>
      <c r="B21" s="25">
        <v>335.12</v>
      </c>
      <c r="C21" s="20" t="s">
        <v>78</v>
      </c>
      <c r="D21" s="46">
        <v>102044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102044</v>
      </c>
      <c r="O21" s="47">
        <f t="shared" si="1"/>
        <v>37.808077065579845</v>
      </c>
      <c r="P21" s="9"/>
    </row>
    <row r="22" spans="1:16">
      <c r="A22" s="12"/>
      <c r="B22" s="25">
        <v>335.14</v>
      </c>
      <c r="C22" s="20" t="s">
        <v>79</v>
      </c>
      <c r="D22" s="46">
        <v>10326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10326</v>
      </c>
      <c r="O22" s="47">
        <f t="shared" si="1"/>
        <v>3.8258614301593181</v>
      </c>
      <c r="P22" s="9"/>
    </row>
    <row r="23" spans="1:16">
      <c r="A23" s="12"/>
      <c r="B23" s="25">
        <v>335.15</v>
      </c>
      <c r="C23" s="20" t="s">
        <v>80</v>
      </c>
      <c r="D23" s="46">
        <v>17144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17144</v>
      </c>
      <c r="O23" s="47">
        <f t="shared" si="1"/>
        <v>6.3519822156354202</v>
      </c>
      <c r="P23" s="9"/>
    </row>
    <row r="24" spans="1:16">
      <c r="A24" s="12"/>
      <c r="B24" s="25">
        <v>335.18</v>
      </c>
      <c r="C24" s="20" t="s">
        <v>81</v>
      </c>
      <c r="D24" s="46">
        <v>168869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168869</v>
      </c>
      <c r="O24" s="47">
        <f t="shared" si="1"/>
        <v>62.567247128566137</v>
      </c>
      <c r="P24" s="9"/>
    </row>
    <row r="25" spans="1:16">
      <c r="A25" s="12"/>
      <c r="B25" s="25">
        <v>335.49</v>
      </c>
      <c r="C25" s="20" t="s">
        <v>118</v>
      </c>
      <c r="D25" s="46">
        <v>4761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4761</v>
      </c>
      <c r="O25" s="47">
        <f t="shared" si="1"/>
        <v>1.7639866617265654</v>
      </c>
      <c r="P25" s="9"/>
    </row>
    <row r="26" spans="1:16">
      <c r="A26" s="12"/>
      <c r="B26" s="25">
        <v>338</v>
      </c>
      <c r="C26" s="20" t="s">
        <v>105</v>
      </c>
      <c r="D26" s="46">
        <v>2317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2317</v>
      </c>
      <c r="O26" s="47">
        <f t="shared" si="1"/>
        <v>0.85846609855502043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SUM(D28:D32)</f>
        <v>358642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3599605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3958247</v>
      </c>
      <c r="O27" s="45">
        <f t="shared" si="1"/>
        <v>1466.5605779918487</v>
      </c>
      <c r="P27" s="10"/>
    </row>
    <row r="28" spans="1:16">
      <c r="A28" s="12"/>
      <c r="B28" s="25">
        <v>341.3</v>
      </c>
      <c r="C28" s="20" t="s">
        <v>82</v>
      </c>
      <c r="D28" s="46">
        <v>333288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333288</v>
      </c>
      <c r="O28" s="47">
        <f t="shared" si="1"/>
        <v>123.48573545757688</v>
      </c>
      <c r="P28" s="9"/>
    </row>
    <row r="29" spans="1:16">
      <c r="A29" s="12"/>
      <c r="B29" s="25">
        <v>343.3</v>
      </c>
      <c r="C29" s="20" t="s">
        <v>107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2120149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2120149</v>
      </c>
      <c r="O29" s="47">
        <f t="shared" si="1"/>
        <v>785.53130789181182</v>
      </c>
      <c r="P29" s="9"/>
    </row>
    <row r="30" spans="1:16">
      <c r="A30" s="12"/>
      <c r="B30" s="25">
        <v>343.5</v>
      </c>
      <c r="C30" s="20" t="s">
        <v>108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1356177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1356177</v>
      </c>
      <c r="O30" s="47">
        <f t="shared" si="1"/>
        <v>502.47387921452389</v>
      </c>
      <c r="P30" s="9"/>
    </row>
    <row r="31" spans="1:16">
      <c r="A31" s="12"/>
      <c r="B31" s="25">
        <v>343.7</v>
      </c>
      <c r="C31" s="20" t="s">
        <v>109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123279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123279</v>
      </c>
      <c r="O31" s="47">
        <f t="shared" si="1"/>
        <v>45.675805854020005</v>
      </c>
      <c r="P31" s="9"/>
    </row>
    <row r="32" spans="1:16">
      <c r="A32" s="12"/>
      <c r="B32" s="25">
        <v>349</v>
      </c>
      <c r="C32" s="20" t="s">
        <v>95</v>
      </c>
      <c r="D32" s="46">
        <v>25354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25354</v>
      </c>
      <c r="O32" s="47">
        <f t="shared" si="1"/>
        <v>9.3938495739162651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SUM(D34:D34)</f>
        <v>1158287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1158287</v>
      </c>
      <c r="O33" s="45">
        <f t="shared" si="1"/>
        <v>429.15413115968875</v>
      </c>
      <c r="P33" s="10"/>
    </row>
    <row r="34" spans="1:119">
      <c r="A34" s="13"/>
      <c r="B34" s="39">
        <v>359</v>
      </c>
      <c r="C34" s="21" t="s">
        <v>60</v>
      </c>
      <c r="D34" s="46">
        <v>1158287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1158287</v>
      </c>
      <c r="O34" s="47">
        <f t="shared" si="1"/>
        <v>429.15413115968875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40722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7983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48705</v>
      </c>
      <c r="O35" s="45">
        <f t="shared" si="1"/>
        <v>18.045572434234902</v>
      </c>
      <c r="P35" s="10"/>
    </row>
    <row r="36" spans="1:119">
      <c r="A36" s="12"/>
      <c r="B36" s="25">
        <v>361.1</v>
      </c>
      <c r="C36" s="20" t="s">
        <v>41</v>
      </c>
      <c r="D36" s="46">
        <v>2990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2990</v>
      </c>
      <c r="O36" s="47">
        <f t="shared" si="1"/>
        <v>1.1078177102630604</v>
      </c>
      <c r="P36" s="9"/>
    </row>
    <row r="37" spans="1:119">
      <c r="A37" s="12"/>
      <c r="B37" s="25">
        <v>366</v>
      </c>
      <c r="C37" s="20" t="s">
        <v>42</v>
      </c>
      <c r="D37" s="46">
        <v>2472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2472</v>
      </c>
      <c r="O37" s="47">
        <f t="shared" si="1"/>
        <v>0.9158947758429048</v>
      </c>
      <c r="P37" s="9"/>
    </row>
    <row r="38" spans="1:119">
      <c r="A38" s="12"/>
      <c r="B38" s="25">
        <v>369.9</v>
      </c>
      <c r="C38" s="20" t="s">
        <v>43</v>
      </c>
      <c r="D38" s="46">
        <v>35260</v>
      </c>
      <c r="E38" s="46">
        <v>0</v>
      </c>
      <c r="F38" s="46">
        <v>0</v>
      </c>
      <c r="G38" s="46">
        <v>0</v>
      </c>
      <c r="H38" s="46">
        <v>0</v>
      </c>
      <c r="I38" s="46">
        <v>7983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43243</v>
      </c>
      <c r="O38" s="47">
        <f t="shared" si="1"/>
        <v>16.021859948128938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SUM(D40:D40)</f>
        <v>0</v>
      </c>
      <c r="E39" s="32">
        <f t="shared" si="9"/>
        <v>369261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369261</v>
      </c>
      <c r="O39" s="45">
        <f t="shared" si="1"/>
        <v>136.81400518710635</v>
      </c>
      <c r="P39" s="9"/>
    </row>
    <row r="40" spans="1:119" ht="15.75" thickBot="1">
      <c r="A40" s="12"/>
      <c r="B40" s="25">
        <v>381</v>
      </c>
      <c r="C40" s="20" t="s">
        <v>44</v>
      </c>
      <c r="D40" s="46">
        <v>0</v>
      </c>
      <c r="E40" s="46">
        <v>369261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369261</v>
      </c>
      <c r="O40" s="47">
        <f t="shared" si="1"/>
        <v>136.81400518710635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0">SUM(D5,D13,D19,D27,D33,D35,D39)</f>
        <v>4955651</v>
      </c>
      <c r="E41" s="15">
        <f t="shared" si="10"/>
        <v>860949</v>
      </c>
      <c r="F41" s="15">
        <f t="shared" si="10"/>
        <v>0</v>
      </c>
      <c r="G41" s="15">
        <f t="shared" si="10"/>
        <v>401332</v>
      </c>
      <c r="H41" s="15">
        <f t="shared" si="10"/>
        <v>0</v>
      </c>
      <c r="I41" s="15">
        <f t="shared" si="10"/>
        <v>4323247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10541179</v>
      </c>
      <c r="O41" s="38">
        <f t="shared" si="1"/>
        <v>3905.5868840311227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119</v>
      </c>
      <c r="M43" s="48"/>
      <c r="N43" s="48"/>
      <c r="O43" s="43">
        <v>2699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64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2067753</v>
      </c>
      <c r="E5" s="27">
        <f t="shared" si="0"/>
        <v>446471</v>
      </c>
      <c r="F5" s="27">
        <f t="shared" si="0"/>
        <v>0</v>
      </c>
      <c r="G5" s="27">
        <f t="shared" si="0"/>
        <v>386170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2900394</v>
      </c>
      <c r="O5" s="33">
        <f t="shared" ref="O5:O47" si="1">(N5/O$49)</f>
        <v>1089.1453248216296</v>
      </c>
      <c r="P5" s="6"/>
    </row>
    <row r="6" spans="1:133">
      <c r="A6" s="12"/>
      <c r="B6" s="25">
        <v>311</v>
      </c>
      <c r="C6" s="20" t="s">
        <v>2</v>
      </c>
      <c r="D6" s="46">
        <v>1397320</v>
      </c>
      <c r="E6" s="46">
        <v>446471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1843791</v>
      </c>
      <c r="O6" s="47">
        <f t="shared" si="1"/>
        <v>692.37363875328572</v>
      </c>
      <c r="P6" s="9"/>
    </row>
    <row r="7" spans="1:133">
      <c r="A7" s="12"/>
      <c r="B7" s="25">
        <v>312.10000000000002</v>
      </c>
      <c r="C7" s="20" t="s">
        <v>10</v>
      </c>
      <c r="D7" s="46">
        <v>70446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70446</v>
      </c>
      <c r="O7" s="47">
        <f t="shared" si="1"/>
        <v>26.453623732632369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386170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386170</v>
      </c>
      <c r="O8" s="47">
        <f t="shared" si="1"/>
        <v>145.01314307172362</v>
      </c>
      <c r="P8" s="9"/>
    </row>
    <row r="9" spans="1:133">
      <c r="A9" s="12"/>
      <c r="B9" s="25">
        <v>314.10000000000002</v>
      </c>
      <c r="C9" s="20" t="s">
        <v>12</v>
      </c>
      <c r="D9" s="46">
        <v>363937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363937</v>
      </c>
      <c r="O9" s="47">
        <f t="shared" si="1"/>
        <v>136.66428839654526</v>
      </c>
      <c r="P9" s="9"/>
    </row>
    <row r="10" spans="1:133">
      <c r="A10" s="12"/>
      <c r="B10" s="25">
        <v>314.39999999999998</v>
      </c>
      <c r="C10" s="20" t="s">
        <v>14</v>
      </c>
      <c r="D10" s="46">
        <v>28361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28361</v>
      </c>
      <c r="O10" s="47">
        <f t="shared" si="1"/>
        <v>10.650018775816749</v>
      </c>
      <c r="P10" s="9"/>
    </row>
    <row r="11" spans="1:133">
      <c r="A11" s="12"/>
      <c r="B11" s="25">
        <v>315</v>
      </c>
      <c r="C11" s="20" t="s">
        <v>76</v>
      </c>
      <c r="D11" s="46">
        <v>145681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145681</v>
      </c>
      <c r="O11" s="47">
        <f t="shared" si="1"/>
        <v>54.705595193390913</v>
      </c>
      <c r="P11" s="9"/>
    </row>
    <row r="12" spans="1:133">
      <c r="A12" s="12"/>
      <c r="B12" s="25">
        <v>316</v>
      </c>
      <c r="C12" s="20" t="s">
        <v>77</v>
      </c>
      <c r="D12" s="46">
        <v>62008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62008</v>
      </c>
      <c r="O12" s="47">
        <f t="shared" si="1"/>
        <v>23.285016898235074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520808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11760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532568</v>
      </c>
      <c r="O13" s="45">
        <f t="shared" si="1"/>
        <v>199.98798347728126</v>
      </c>
      <c r="P13" s="10"/>
    </row>
    <row r="14" spans="1:133">
      <c r="A14" s="12"/>
      <c r="B14" s="25">
        <v>322</v>
      </c>
      <c r="C14" s="20" t="s">
        <v>0</v>
      </c>
      <c r="D14" s="46">
        <v>156660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156660</v>
      </c>
      <c r="O14" s="47">
        <f t="shared" si="1"/>
        <v>58.828389034923021</v>
      </c>
      <c r="P14" s="9"/>
    </row>
    <row r="15" spans="1:133">
      <c r="A15" s="12"/>
      <c r="B15" s="25">
        <v>323.10000000000002</v>
      </c>
      <c r="C15" s="20" t="s">
        <v>18</v>
      </c>
      <c r="D15" s="46">
        <v>302133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302133</v>
      </c>
      <c r="O15" s="47">
        <f t="shared" si="1"/>
        <v>113.45587683064214</v>
      </c>
      <c r="P15" s="9"/>
    </row>
    <row r="16" spans="1:133">
      <c r="A16" s="12"/>
      <c r="B16" s="25">
        <v>324.11</v>
      </c>
      <c r="C16" s="20" t="s">
        <v>55</v>
      </c>
      <c r="D16" s="46">
        <v>277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277</v>
      </c>
      <c r="O16" s="47">
        <f t="shared" si="1"/>
        <v>0.10401802478407811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11760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11760</v>
      </c>
      <c r="O17" s="47">
        <f t="shared" si="1"/>
        <v>4.4160720991363123</v>
      </c>
      <c r="P17" s="9"/>
    </row>
    <row r="18" spans="1:16">
      <c r="A18" s="12"/>
      <c r="B18" s="25">
        <v>324.31</v>
      </c>
      <c r="C18" s="20" t="s">
        <v>56</v>
      </c>
      <c r="D18" s="46">
        <v>56862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56862</v>
      </c>
      <c r="O18" s="47">
        <f t="shared" si="1"/>
        <v>21.352609838527975</v>
      </c>
      <c r="P18" s="9"/>
    </row>
    <row r="19" spans="1:16">
      <c r="A19" s="12"/>
      <c r="B19" s="25">
        <v>324.70999999999998</v>
      </c>
      <c r="C19" s="20" t="s">
        <v>104</v>
      </c>
      <c r="D19" s="46">
        <v>4876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4876</v>
      </c>
      <c r="O19" s="47">
        <f t="shared" si="1"/>
        <v>1.8310176492677432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SUM(D21:D25)</f>
        <v>297822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297822</v>
      </c>
      <c r="O20" s="45">
        <f t="shared" si="1"/>
        <v>111.83702591062712</v>
      </c>
      <c r="P20" s="10"/>
    </row>
    <row r="21" spans="1:16">
      <c r="A21" s="12"/>
      <c r="B21" s="25">
        <v>335.12</v>
      </c>
      <c r="C21" s="20" t="s">
        <v>78</v>
      </c>
      <c r="D21" s="46">
        <v>101277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101277</v>
      </c>
      <c r="O21" s="47">
        <f t="shared" si="1"/>
        <v>38.031167855801726</v>
      </c>
      <c r="P21" s="9"/>
    </row>
    <row r="22" spans="1:16">
      <c r="A22" s="12"/>
      <c r="B22" s="25">
        <v>335.14</v>
      </c>
      <c r="C22" s="20" t="s">
        <v>79</v>
      </c>
      <c r="D22" s="46">
        <v>10489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10489</v>
      </c>
      <c r="O22" s="47">
        <f t="shared" si="1"/>
        <v>3.9387908374014269</v>
      </c>
      <c r="P22" s="9"/>
    </row>
    <row r="23" spans="1:16">
      <c r="A23" s="12"/>
      <c r="B23" s="25">
        <v>335.15</v>
      </c>
      <c r="C23" s="20" t="s">
        <v>80</v>
      </c>
      <c r="D23" s="46">
        <v>19883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19883</v>
      </c>
      <c r="O23" s="47">
        <f t="shared" si="1"/>
        <v>7.466391288021029</v>
      </c>
      <c r="P23" s="9"/>
    </row>
    <row r="24" spans="1:16">
      <c r="A24" s="12"/>
      <c r="B24" s="25">
        <v>335.18</v>
      </c>
      <c r="C24" s="20" t="s">
        <v>81</v>
      </c>
      <c r="D24" s="46">
        <v>163992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163992</v>
      </c>
      <c r="O24" s="47">
        <f t="shared" si="1"/>
        <v>61.581674802853925</v>
      </c>
      <c r="P24" s="9"/>
    </row>
    <row r="25" spans="1:16">
      <c r="A25" s="12"/>
      <c r="B25" s="25">
        <v>338</v>
      </c>
      <c r="C25" s="20" t="s">
        <v>105</v>
      </c>
      <c r="D25" s="46">
        <v>2181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2181</v>
      </c>
      <c r="O25" s="47">
        <f t="shared" si="1"/>
        <v>0.81900112654900492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SUM(D27:D33)</f>
        <v>361916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3363429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3725345</v>
      </c>
      <c r="O26" s="45">
        <f t="shared" si="1"/>
        <v>1398.9279008636877</v>
      </c>
      <c r="P26" s="10"/>
    </row>
    <row r="27" spans="1:16">
      <c r="A27" s="12"/>
      <c r="B27" s="25">
        <v>341.3</v>
      </c>
      <c r="C27" s="20" t="s">
        <v>82</v>
      </c>
      <c r="D27" s="46">
        <v>333288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333288</v>
      </c>
      <c r="O27" s="47">
        <f t="shared" si="1"/>
        <v>125.15508824633872</v>
      </c>
      <c r="P27" s="9"/>
    </row>
    <row r="28" spans="1:16">
      <c r="A28" s="12"/>
      <c r="B28" s="25">
        <v>342.1</v>
      </c>
      <c r="C28" s="20" t="s">
        <v>106</v>
      </c>
      <c r="D28" s="46">
        <v>5736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5736</v>
      </c>
      <c r="O28" s="47">
        <f t="shared" si="1"/>
        <v>2.153961697333834</v>
      </c>
      <c r="P28" s="9"/>
    </row>
    <row r="29" spans="1:16">
      <c r="A29" s="12"/>
      <c r="B29" s="25">
        <v>343.3</v>
      </c>
      <c r="C29" s="20" t="s">
        <v>107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1942118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1942118</v>
      </c>
      <c r="O29" s="47">
        <f t="shared" si="1"/>
        <v>729.29703342095377</v>
      </c>
      <c r="P29" s="9"/>
    </row>
    <row r="30" spans="1:16">
      <c r="A30" s="12"/>
      <c r="B30" s="25">
        <v>343.5</v>
      </c>
      <c r="C30" s="20" t="s">
        <v>108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1300213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1300213</v>
      </c>
      <c r="O30" s="47">
        <f t="shared" si="1"/>
        <v>488.25122042808863</v>
      </c>
      <c r="P30" s="9"/>
    </row>
    <row r="31" spans="1:16">
      <c r="A31" s="12"/>
      <c r="B31" s="25">
        <v>343.7</v>
      </c>
      <c r="C31" s="20" t="s">
        <v>109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121098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121098</v>
      </c>
      <c r="O31" s="47">
        <f t="shared" si="1"/>
        <v>45.474277131055203</v>
      </c>
      <c r="P31" s="9"/>
    </row>
    <row r="32" spans="1:16">
      <c r="A32" s="12"/>
      <c r="B32" s="25">
        <v>343.9</v>
      </c>
      <c r="C32" s="20" t="s">
        <v>37</v>
      </c>
      <c r="D32" s="46">
        <v>4200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4200</v>
      </c>
      <c r="O32" s="47">
        <f t="shared" si="1"/>
        <v>1.5771686068343973</v>
      </c>
      <c r="P32" s="9"/>
    </row>
    <row r="33" spans="1:119">
      <c r="A33" s="12"/>
      <c r="B33" s="25">
        <v>344.9</v>
      </c>
      <c r="C33" s="20" t="s">
        <v>110</v>
      </c>
      <c r="D33" s="46">
        <v>18692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18692</v>
      </c>
      <c r="O33" s="47">
        <f t="shared" si="1"/>
        <v>7.0191513330829896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SUM(D35:D36)</f>
        <v>1183927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1183927</v>
      </c>
      <c r="O34" s="45">
        <f t="shared" si="1"/>
        <v>444.58392790086367</v>
      </c>
      <c r="P34" s="10"/>
    </row>
    <row r="35" spans="1:119">
      <c r="A35" s="13"/>
      <c r="B35" s="39">
        <v>358.2</v>
      </c>
      <c r="C35" s="21" t="s">
        <v>83</v>
      </c>
      <c r="D35" s="46">
        <v>8249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8249</v>
      </c>
      <c r="O35" s="47">
        <f t="shared" si="1"/>
        <v>3.0976342470897484</v>
      </c>
      <c r="P35" s="9"/>
    </row>
    <row r="36" spans="1:119">
      <c r="A36" s="13"/>
      <c r="B36" s="39">
        <v>359</v>
      </c>
      <c r="C36" s="21" t="s">
        <v>60</v>
      </c>
      <c r="D36" s="46">
        <v>1175678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1175678</v>
      </c>
      <c r="O36" s="47">
        <f t="shared" si="1"/>
        <v>441.48629365377394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59973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11932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71905</v>
      </c>
      <c r="O37" s="45">
        <f t="shared" si="1"/>
        <v>27.001502065339842</v>
      </c>
      <c r="P37" s="10"/>
    </row>
    <row r="38" spans="1:119">
      <c r="A38" s="12"/>
      <c r="B38" s="25">
        <v>361.1</v>
      </c>
      <c r="C38" s="20" t="s">
        <v>41</v>
      </c>
      <c r="D38" s="46">
        <v>298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298</v>
      </c>
      <c r="O38" s="47">
        <f t="shared" si="1"/>
        <v>0.1119038678182501</v>
      </c>
      <c r="P38" s="9"/>
    </row>
    <row r="39" spans="1:119">
      <c r="A39" s="12"/>
      <c r="B39" s="25">
        <v>364</v>
      </c>
      <c r="C39" s="20" t="s">
        <v>111</v>
      </c>
      <c r="D39" s="46">
        <v>7629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7629</v>
      </c>
      <c r="O39" s="47">
        <f t="shared" si="1"/>
        <v>2.8648141194141945</v>
      </c>
      <c r="P39" s="9"/>
    </row>
    <row r="40" spans="1:119">
      <c r="A40" s="12"/>
      <c r="B40" s="25">
        <v>365</v>
      </c>
      <c r="C40" s="20" t="s">
        <v>112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72</v>
      </c>
      <c r="O40" s="47">
        <f t="shared" si="1"/>
        <v>2.7037176117161096E-2</v>
      </c>
      <c r="P40" s="9"/>
    </row>
    <row r="41" spans="1:119">
      <c r="A41" s="12"/>
      <c r="B41" s="25">
        <v>366</v>
      </c>
      <c r="C41" s="20" t="s">
        <v>42</v>
      </c>
      <c r="D41" s="46">
        <v>28104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28104</v>
      </c>
      <c r="O41" s="47">
        <f t="shared" si="1"/>
        <v>10.553511077731882</v>
      </c>
      <c r="P41" s="9"/>
    </row>
    <row r="42" spans="1:119">
      <c r="A42" s="12"/>
      <c r="B42" s="25">
        <v>369.3</v>
      </c>
      <c r="C42" s="20" t="s">
        <v>113</v>
      </c>
      <c r="D42" s="46">
        <v>14354</v>
      </c>
      <c r="E42" s="46">
        <v>0</v>
      </c>
      <c r="F42" s="46">
        <v>0</v>
      </c>
      <c r="G42" s="46">
        <v>0</v>
      </c>
      <c r="H42" s="46">
        <v>0</v>
      </c>
      <c r="I42" s="46">
        <v>11860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26214</v>
      </c>
      <c r="O42" s="47">
        <f t="shared" si="1"/>
        <v>9.8437852046564025</v>
      </c>
      <c r="P42" s="9"/>
    </row>
    <row r="43" spans="1:119">
      <c r="A43" s="12"/>
      <c r="B43" s="25">
        <v>369.9</v>
      </c>
      <c r="C43" s="20" t="s">
        <v>43</v>
      </c>
      <c r="D43" s="46">
        <v>9588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9588</v>
      </c>
      <c r="O43" s="47">
        <f t="shared" si="1"/>
        <v>3.6004506196019528</v>
      </c>
      <c r="P43" s="9"/>
    </row>
    <row r="44" spans="1:119" ht="15.75">
      <c r="A44" s="29" t="s">
        <v>34</v>
      </c>
      <c r="B44" s="30"/>
      <c r="C44" s="31"/>
      <c r="D44" s="32">
        <f t="shared" ref="D44:M44" si="11">SUM(D45:D46)</f>
        <v>518104</v>
      </c>
      <c r="E44" s="32">
        <f t="shared" si="11"/>
        <v>334362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852466</v>
      </c>
      <c r="O44" s="45">
        <f t="shared" si="1"/>
        <v>320.11490799849793</v>
      </c>
      <c r="P44" s="9"/>
    </row>
    <row r="45" spans="1:119">
      <c r="A45" s="12"/>
      <c r="B45" s="25">
        <v>381</v>
      </c>
      <c r="C45" s="20" t="s">
        <v>44</v>
      </c>
      <c r="D45" s="46">
        <v>0</v>
      </c>
      <c r="E45" s="46">
        <v>334362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334362</v>
      </c>
      <c r="O45" s="47">
        <f t="shared" si="1"/>
        <v>125.55839279008637</v>
      </c>
      <c r="P45" s="9"/>
    </row>
    <row r="46" spans="1:119" ht="15.75" thickBot="1">
      <c r="A46" s="12"/>
      <c r="B46" s="25">
        <v>385</v>
      </c>
      <c r="C46" s="20" t="s">
        <v>114</v>
      </c>
      <c r="D46" s="46">
        <v>518104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518104</v>
      </c>
      <c r="O46" s="47">
        <f t="shared" si="1"/>
        <v>194.55651520841155</v>
      </c>
      <c r="P46" s="9"/>
    </row>
    <row r="47" spans="1:119" ht="16.5" thickBot="1">
      <c r="A47" s="14" t="s">
        <v>38</v>
      </c>
      <c r="B47" s="23"/>
      <c r="C47" s="22"/>
      <c r="D47" s="15">
        <f t="shared" ref="D47:M47" si="12">SUM(D5,D13,D20,D26,D34,D37,D44)</f>
        <v>5010303</v>
      </c>
      <c r="E47" s="15">
        <f t="shared" si="12"/>
        <v>780833</v>
      </c>
      <c r="F47" s="15">
        <f t="shared" si="12"/>
        <v>0</v>
      </c>
      <c r="G47" s="15">
        <f t="shared" si="12"/>
        <v>386170</v>
      </c>
      <c r="H47" s="15">
        <f t="shared" si="12"/>
        <v>0</v>
      </c>
      <c r="I47" s="15">
        <f t="shared" si="12"/>
        <v>3387121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9564427</v>
      </c>
      <c r="O47" s="38">
        <f t="shared" si="1"/>
        <v>3591.5985730379271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115</v>
      </c>
      <c r="M49" s="48"/>
      <c r="N49" s="48"/>
      <c r="O49" s="43">
        <v>2663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46</v>
      </c>
      <c r="F4" s="34" t="s">
        <v>47</v>
      </c>
      <c r="G4" s="34" t="s">
        <v>48</v>
      </c>
      <c r="H4" s="34" t="s">
        <v>5</v>
      </c>
      <c r="I4" s="34" t="s">
        <v>6</v>
      </c>
      <c r="J4" s="35" t="s">
        <v>49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1872511</v>
      </c>
      <c r="E5" s="27">
        <f t="shared" si="0"/>
        <v>407073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2279584</v>
      </c>
      <c r="O5" s="33">
        <f t="shared" ref="O5:O38" si="2">(N5/O$40)</f>
        <v>864.13343442001519</v>
      </c>
      <c r="P5" s="6"/>
    </row>
    <row r="6" spans="1:133">
      <c r="A6" s="12"/>
      <c r="B6" s="25">
        <v>311</v>
      </c>
      <c r="C6" s="20" t="s">
        <v>2</v>
      </c>
      <c r="D6" s="46">
        <v>1303568</v>
      </c>
      <c r="E6" s="46">
        <v>407073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1710641</v>
      </c>
      <c r="O6" s="47">
        <f t="shared" si="2"/>
        <v>648.46133434420017</v>
      </c>
      <c r="P6" s="9"/>
    </row>
    <row r="7" spans="1:133">
      <c r="A7" s="12"/>
      <c r="B7" s="25">
        <v>312.10000000000002</v>
      </c>
      <c r="C7" s="20" t="s">
        <v>10</v>
      </c>
      <c r="D7" s="46">
        <v>67252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67252</v>
      </c>
      <c r="O7" s="47">
        <f t="shared" si="2"/>
        <v>25.49355572403336</v>
      </c>
      <c r="P7" s="9"/>
    </row>
    <row r="8" spans="1:133">
      <c r="A8" s="12"/>
      <c r="B8" s="25">
        <v>314.10000000000002</v>
      </c>
      <c r="C8" s="20" t="s">
        <v>12</v>
      </c>
      <c r="D8" s="46">
        <v>340828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340828</v>
      </c>
      <c r="O8" s="47">
        <f t="shared" si="2"/>
        <v>129.19939347990902</v>
      </c>
      <c r="P8" s="9"/>
    </row>
    <row r="9" spans="1:133">
      <c r="A9" s="12"/>
      <c r="B9" s="25">
        <v>314.39999999999998</v>
      </c>
      <c r="C9" s="20" t="s">
        <v>14</v>
      </c>
      <c r="D9" s="46">
        <v>23421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23421</v>
      </c>
      <c r="O9" s="47">
        <f t="shared" si="2"/>
        <v>8.8783169067475356</v>
      </c>
      <c r="P9" s="9"/>
    </row>
    <row r="10" spans="1:133">
      <c r="A10" s="12"/>
      <c r="B10" s="25">
        <v>315</v>
      </c>
      <c r="C10" s="20" t="s">
        <v>76</v>
      </c>
      <c r="D10" s="46">
        <v>137442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137442</v>
      </c>
      <c r="O10" s="47">
        <f t="shared" si="2"/>
        <v>52.100833965125098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SUM(D12:D15)</f>
        <v>536601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82750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619351</v>
      </c>
      <c r="O11" s="45">
        <f t="shared" si="2"/>
        <v>234.78051554207732</v>
      </c>
      <c r="P11" s="10"/>
    </row>
    <row r="12" spans="1:133">
      <c r="A12" s="12"/>
      <c r="B12" s="25">
        <v>322</v>
      </c>
      <c r="C12" s="20" t="s">
        <v>0</v>
      </c>
      <c r="D12" s="46">
        <v>168092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168092</v>
      </c>
      <c r="O12" s="47">
        <f t="shared" si="2"/>
        <v>63.719484457922668</v>
      </c>
      <c r="P12" s="9"/>
    </row>
    <row r="13" spans="1:133">
      <c r="A13" s="12"/>
      <c r="B13" s="25">
        <v>323.10000000000002</v>
      </c>
      <c r="C13" s="20" t="s">
        <v>18</v>
      </c>
      <c r="D13" s="46">
        <v>304574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304574</v>
      </c>
      <c r="O13" s="47">
        <f t="shared" si="2"/>
        <v>115.45640636846096</v>
      </c>
      <c r="P13" s="9"/>
    </row>
    <row r="14" spans="1:133">
      <c r="A14" s="12"/>
      <c r="B14" s="25">
        <v>324.20999999999998</v>
      </c>
      <c r="C14" s="20" t="s">
        <v>19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82750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82750</v>
      </c>
      <c r="O14" s="47">
        <f t="shared" si="2"/>
        <v>31.368460955269143</v>
      </c>
      <c r="P14" s="9"/>
    </row>
    <row r="15" spans="1:133">
      <c r="A15" s="12"/>
      <c r="B15" s="25">
        <v>329</v>
      </c>
      <c r="C15" s="20" t="s">
        <v>20</v>
      </c>
      <c r="D15" s="46">
        <v>63935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63935</v>
      </c>
      <c r="O15" s="47">
        <f t="shared" si="2"/>
        <v>24.236163760424564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SUM(D17:D21)</f>
        <v>276652</v>
      </c>
      <c r="E16" s="32">
        <f t="shared" si="4"/>
        <v>0</v>
      </c>
      <c r="F16" s="32">
        <f t="shared" si="4"/>
        <v>0</v>
      </c>
      <c r="G16" s="32">
        <f t="shared" si="4"/>
        <v>372864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649516</v>
      </c>
      <c r="O16" s="45">
        <f t="shared" si="2"/>
        <v>246.21531463229721</v>
      </c>
      <c r="P16" s="10"/>
    </row>
    <row r="17" spans="1:16">
      <c r="A17" s="12"/>
      <c r="B17" s="25">
        <v>335.12</v>
      </c>
      <c r="C17" s="20" t="s">
        <v>78</v>
      </c>
      <c r="D17" s="46">
        <v>101057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101057</v>
      </c>
      <c r="O17" s="47">
        <f t="shared" si="2"/>
        <v>38.308188021228204</v>
      </c>
      <c r="P17" s="9"/>
    </row>
    <row r="18" spans="1:16">
      <c r="A18" s="12"/>
      <c r="B18" s="25">
        <v>335.14</v>
      </c>
      <c r="C18" s="20" t="s">
        <v>79</v>
      </c>
      <c r="D18" s="46">
        <v>11329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11329</v>
      </c>
      <c r="O18" s="47">
        <f t="shared" si="2"/>
        <v>4.2945413191811976</v>
      </c>
      <c r="P18" s="9"/>
    </row>
    <row r="19" spans="1:16">
      <c r="A19" s="12"/>
      <c r="B19" s="25">
        <v>335.15</v>
      </c>
      <c r="C19" s="20" t="s">
        <v>80</v>
      </c>
      <c r="D19" s="46">
        <v>10186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10186</v>
      </c>
      <c r="O19" s="47">
        <f t="shared" si="2"/>
        <v>3.8612585291887793</v>
      </c>
      <c r="P19" s="9"/>
    </row>
    <row r="20" spans="1:16">
      <c r="A20" s="12"/>
      <c r="B20" s="25">
        <v>335.16</v>
      </c>
      <c r="C20" s="20" t="s">
        <v>94</v>
      </c>
      <c r="D20" s="46">
        <v>0</v>
      </c>
      <c r="E20" s="46">
        <v>0</v>
      </c>
      <c r="F20" s="46">
        <v>0</v>
      </c>
      <c r="G20" s="46">
        <v>372864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372864</v>
      </c>
      <c r="O20" s="47">
        <f t="shared" si="2"/>
        <v>141.34344200151631</v>
      </c>
      <c r="P20" s="9"/>
    </row>
    <row r="21" spans="1:16">
      <c r="A21" s="12"/>
      <c r="B21" s="25">
        <v>335.18</v>
      </c>
      <c r="C21" s="20" t="s">
        <v>81</v>
      </c>
      <c r="D21" s="46">
        <v>154080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154080</v>
      </c>
      <c r="O21" s="47">
        <f t="shared" si="2"/>
        <v>58.407884761182714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SUM(D23:D26)</f>
        <v>358860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3211973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3570833</v>
      </c>
      <c r="O22" s="45">
        <f t="shared" si="2"/>
        <v>1353.6137225170585</v>
      </c>
      <c r="P22" s="10"/>
    </row>
    <row r="23" spans="1:16">
      <c r="A23" s="12"/>
      <c r="B23" s="25">
        <v>341.3</v>
      </c>
      <c r="C23" s="20" t="s">
        <v>82</v>
      </c>
      <c r="D23" s="46">
        <v>333288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333288</v>
      </c>
      <c r="O23" s="47">
        <f t="shared" si="2"/>
        <v>126.34116755117513</v>
      </c>
      <c r="P23" s="9"/>
    </row>
    <row r="24" spans="1:16">
      <c r="A24" s="12"/>
      <c r="B24" s="25">
        <v>343.6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3092095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3092095</v>
      </c>
      <c r="O24" s="47">
        <f t="shared" si="2"/>
        <v>1172.1360879454132</v>
      </c>
      <c r="P24" s="9"/>
    </row>
    <row r="25" spans="1:16">
      <c r="A25" s="12"/>
      <c r="B25" s="25">
        <v>343.9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119878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119878</v>
      </c>
      <c r="O25" s="47">
        <f t="shared" si="2"/>
        <v>45.442759666413949</v>
      </c>
      <c r="P25" s="9"/>
    </row>
    <row r="26" spans="1:16">
      <c r="A26" s="12"/>
      <c r="B26" s="25">
        <v>349</v>
      </c>
      <c r="C26" s="20" t="s">
        <v>95</v>
      </c>
      <c r="D26" s="46">
        <v>25572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25572</v>
      </c>
      <c r="O26" s="47">
        <f t="shared" si="2"/>
        <v>9.6937073540561034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SUM(D28:D30)</f>
        <v>646416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646416</v>
      </c>
      <c r="O27" s="45">
        <f t="shared" si="2"/>
        <v>245.04018195602728</v>
      </c>
      <c r="P27" s="10"/>
    </row>
    <row r="28" spans="1:16">
      <c r="A28" s="13"/>
      <c r="B28" s="39">
        <v>351.5</v>
      </c>
      <c r="C28" s="21" t="s">
        <v>97</v>
      </c>
      <c r="D28" s="46">
        <v>565925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565925</v>
      </c>
      <c r="O28" s="47">
        <f t="shared" si="2"/>
        <v>214.52805155420774</v>
      </c>
      <c r="P28" s="9"/>
    </row>
    <row r="29" spans="1:16">
      <c r="A29" s="13"/>
      <c r="B29" s="39">
        <v>351.9</v>
      </c>
      <c r="C29" s="21" t="s">
        <v>98</v>
      </c>
      <c r="D29" s="46">
        <v>52435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52435</v>
      </c>
      <c r="O29" s="47">
        <f t="shared" si="2"/>
        <v>19.876800606520092</v>
      </c>
      <c r="P29" s="9"/>
    </row>
    <row r="30" spans="1:16">
      <c r="A30" s="13"/>
      <c r="B30" s="39">
        <v>359</v>
      </c>
      <c r="C30" s="21" t="s">
        <v>60</v>
      </c>
      <c r="D30" s="46">
        <v>28056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28056</v>
      </c>
      <c r="O30" s="47">
        <f t="shared" si="2"/>
        <v>10.635329795299469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SUM(D32:D34)</f>
        <v>24433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24433</v>
      </c>
      <c r="O31" s="45">
        <f t="shared" si="2"/>
        <v>9.2619408642911303</v>
      </c>
      <c r="P31" s="10"/>
    </row>
    <row r="32" spans="1:16">
      <c r="A32" s="12"/>
      <c r="B32" s="25">
        <v>361.1</v>
      </c>
      <c r="C32" s="20" t="s">
        <v>41</v>
      </c>
      <c r="D32" s="46">
        <v>4235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4235</v>
      </c>
      <c r="O32" s="47">
        <f t="shared" si="2"/>
        <v>1.6053828658074298</v>
      </c>
      <c r="P32" s="9"/>
    </row>
    <row r="33" spans="1:119">
      <c r="A33" s="12"/>
      <c r="B33" s="25">
        <v>366</v>
      </c>
      <c r="C33" s="20" t="s">
        <v>42</v>
      </c>
      <c r="D33" s="46">
        <v>3088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3088</v>
      </c>
      <c r="O33" s="47">
        <f t="shared" si="2"/>
        <v>1.1705837755875663</v>
      </c>
      <c r="P33" s="9"/>
    </row>
    <row r="34" spans="1:119">
      <c r="A34" s="12"/>
      <c r="B34" s="25">
        <v>369.9</v>
      </c>
      <c r="C34" s="20" t="s">
        <v>43</v>
      </c>
      <c r="D34" s="46">
        <v>17110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17110</v>
      </c>
      <c r="O34" s="47">
        <f t="shared" si="2"/>
        <v>6.4859742228961332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0</v>
      </c>
      <c r="E35" s="32">
        <f t="shared" si="8"/>
        <v>301243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125112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426355</v>
      </c>
      <c r="O35" s="45">
        <f t="shared" si="2"/>
        <v>161.62054586808188</v>
      </c>
      <c r="P35" s="9"/>
    </row>
    <row r="36" spans="1:119">
      <c r="A36" s="12"/>
      <c r="B36" s="25">
        <v>381</v>
      </c>
      <c r="C36" s="20" t="s">
        <v>44</v>
      </c>
      <c r="D36" s="46">
        <v>0</v>
      </c>
      <c r="E36" s="46">
        <v>301243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301243</v>
      </c>
      <c r="O36" s="47">
        <f t="shared" si="2"/>
        <v>114.1937073540561</v>
      </c>
      <c r="P36" s="9"/>
    </row>
    <row r="37" spans="1:119" ht="15.75" thickBot="1">
      <c r="A37" s="12"/>
      <c r="B37" s="25">
        <v>389.2</v>
      </c>
      <c r="C37" s="20" t="s">
        <v>101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125112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125112</v>
      </c>
      <c r="O37" s="47">
        <f t="shared" si="2"/>
        <v>47.426838514025775</v>
      </c>
      <c r="P37" s="9"/>
    </row>
    <row r="38" spans="1:119" ht="16.5" thickBot="1">
      <c r="A38" s="14" t="s">
        <v>38</v>
      </c>
      <c r="B38" s="23"/>
      <c r="C38" s="22"/>
      <c r="D38" s="15">
        <f t="shared" ref="D38:M38" si="9">SUM(D5,D11,D16,D22,D27,D31,D35)</f>
        <v>3715473</v>
      </c>
      <c r="E38" s="15">
        <f t="shared" si="9"/>
        <v>708316</v>
      </c>
      <c r="F38" s="15">
        <f t="shared" si="9"/>
        <v>0</v>
      </c>
      <c r="G38" s="15">
        <f t="shared" si="9"/>
        <v>372864</v>
      </c>
      <c r="H38" s="15">
        <f t="shared" si="9"/>
        <v>0</v>
      </c>
      <c r="I38" s="15">
        <f t="shared" si="9"/>
        <v>3419835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8216488</v>
      </c>
      <c r="O38" s="38">
        <f t="shared" si="2"/>
        <v>3114.6656557998485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102</v>
      </c>
      <c r="M40" s="48"/>
      <c r="N40" s="48"/>
      <c r="O40" s="43">
        <v>2638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64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2024-08-02T21:23:06Z</cp:lastPrinted>
  <dcterms:created xsi:type="dcterms:W3CDTF">2000-08-31T21:26:31Z</dcterms:created>
  <dcterms:modified xsi:type="dcterms:W3CDTF">2024-08-02T21:24:00Z</dcterms:modified>
</cp:coreProperties>
</file>