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'2008'!$A$1:$O$78</definedName>
    <definedName name="_xlnm.Print_Area" localSheetId="14">'2009'!$A$1:$O$86</definedName>
    <definedName name="_xlnm.Print_Area" localSheetId="13">'2010'!$A$1:$O$89</definedName>
    <definedName name="_xlnm.Print_Area" localSheetId="12">'2011'!$A$1:$O$80</definedName>
    <definedName name="_xlnm.Print_Area" localSheetId="11">'2012'!$A$1:$O$74</definedName>
    <definedName name="_xlnm.Print_Area" localSheetId="10">'2013'!$A$1:$O$79</definedName>
    <definedName name="_xlnm.Print_Area" localSheetId="9">'2014'!$A$1:$O$81</definedName>
    <definedName name="_xlnm.Print_Area" localSheetId="8">'2015'!$A$1:$O$85</definedName>
    <definedName name="_xlnm.Print_Area" localSheetId="7">'2016'!$A$1:$O$92</definedName>
    <definedName name="_xlnm.Print_Area" localSheetId="6">'2017'!$A$1:$O$93</definedName>
    <definedName name="_xlnm.Print_Area" localSheetId="5">'2018'!$A$1:$O$89</definedName>
    <definedName name="_xlnm.Print_Area" localSheetId="4">'2019'!$A$1:$O$91</definedName>
    <definedName name="_xlnm.Print_Area" localSheetId="3">'2020'!$A$1:$O$82</definedName>
    <definedName name="_xlnm.Print_Area" localSheetId="2">'2021'!$A$1:$P$84</definedName>
    <definedName name="_xlnm.Print_Area" localSheetId="1">'2022'!$A$1:$P$82</definedName>
    <definedName name="_xlnm.Print_Area" localSheetId="0">'2023'!$A$1:$P$86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1" i="48" l="1"/>
  <c r="P81" i="48" s="1"/>
  <c r="O80" i="48"/>
  <c r="P80" i="48" s="1"/>
  <c r="O79" i="48"/>
  <c r="P79" i="48" s="1"/>
  <c r="O78" i="48"/>
  <c r="P78" i="48" s="1"/>
  <c r="N77" i="48"/>
  <c r="M77" i="48"/>
  <c r="L77" i="48"/>
  <c r="K77" i="48"/>
  <c r="J77" i="48"/>
  <c r="I77" i="48"/>
  <c r="H77" i="48"/>
  <c r="G77" i="48"/>
  <c r="F77" i="48"/>
  <c r="E77" i="48"/>
  <c r="D77" i="48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7" i="48" l="1"/>
  <c r="P77" i="48" s="1"/>
  <c r="O66" i="48"/>
  <c r="P66" i="48" s="1"/>
  <c r="O62" i="48"/>
  <c r="P62" i="48" s="1"/>
  <c r="O46" i="48"/>
  <c r="P46" i="48" s="1"/>
  <c r="G82" i="48"/>
  <c r="H82" i="48"/>
  <c r="O31" i="48"/>
  <c r="P31" i="48" s="1"/>
  <c r="F82" i="48"/>
  <c r="I82" i="48"/>
  <c r="D82" i="48"/>
  <c r="J82" i="48"/>
  <c r="L82" i="48"/>
  <c r="K82" i="48"/>
  <c r="N82" i="48"/>
  <c r="O16" i="48"/>
  <c r="P16" i="48" s="1"/>
  <c r="M82" i="48"/>
  <c r="E82" i="48"/>
  <c r="O5" i="48"/>
  <c r="P5" i="48" s="1"/>
  <c r="O77" i="47"/>
  <c r="P77" i="47" s="1"/>
  <c r="O76" i="47"/>
  <c r="P76" i="47" s="1"/>
  <c r="N75" i="47"/>
  <c r="M75" i="47"/>
  <c r="L75" i="47"/>
  <c r="K75" i="47"/>
  <c r="J75" i="47"/>
  <c r="I75" i="47"/>
  <c r="H75" i="47"/>
  <c r="G75" i="47"/>
  <c r="F75" i="47"/>
  <c r="E75" i="47"/>
  <c r="D75" i="47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2" i="48" l="1"/>
  <c r="P82" i="48" s="1"/>
  <c r="O75" i="47"/>
  <c r="P75" i="47" s="1"/>
  <c r="O64" i="47"/>
  <c r="P64" i="47" s="1"/>
  <c r="O60" i="47"/>
  <c r="P60" i="47" s="1"/>
  <c r="O44" i="47"/>
  <c r="P44" i="47" s="1"/>
  <c r="O32" i="47"/>
  <c r="P32" i="47" s="1"/>
  <c r="D78" i="47"/>
  <c r="L78" i="47"/>
  <c r="H78" i="47"/>
  <c r="J78" i="47"/>
  <c r="G78" i="47"/>
  <c r="F78" i="47"/>
  <c r="O16" i="47"/>
  <c r="P16" i="47" s="1"/>
  <c r="I78" i="47"/>
  <c r="K78" i="47"/>
  <c r="N78" i="47"/>
  <c r="M78" i="47"/>
  <c r="E78" i="47"/>
  <c r="O5" i="47"/>
  <c r="P5" i="47" s="1"/>
  <c r="O79" i="46"/>
  <c r="P79" i="46"/>
  <c r="O78" i="46"/>
  <c r="P78" i="46"/>
  <c r="N77" i="46"/>
  <c r="M77" i="46"/>
  <c r="L77" i="46"/>
  <c r="K77" i="46"/>
  <c r="J77" i="46"/>
  <c r="I77" i="46"/>
  <c r="H77" i="46"/>
  <c r="G77" i="46"/>
  <c r="F77" i="46"/>
  <c r="E77" i="46"/>
  <c r="D77" i="46"/>
  <c r="O76" i="46"/>
  <c r="P76" i="46" s="1"/>
  <c r="O75" i="46"/>
  <c r="P75" i="46" s="1"/>
  <c r="O74" i="46"/>
  <c r="P74" i="46"/>
  <c r="O73" i="46"/>
  <c r="P73" i="46"/>
  <c r="O72" i="46"/>
  <c r="P72" i="46" s="1"/>
  <c r="O71" i="46"/>
  <c r="P71" i="46" s="1"/>
  <c r="O70" i="46"/>
  <c r="P70" i="46" s="1"/>
  <c r="O69" i="46"/>
  <c r="P69" i="46" s="1"/>
  <c r="O68" i="46"/>
  <c r="P68" i="46"/>
  <c r="O67" i="46"/>
  <c r="P67" i="46"/>
  <c r="N66" i="46"/>
  <c r="M66" i="46"/>
  <c r="L66" i="46"/>
  <c r="K66" i="46"/>
  <c r="J66" i="46"/>
  <c r="I66" i="46"/>
  <c r="H66" i="46"/>
  <c r="G66" i="46"/>
  <c r="F66" i="46"/>
  <c r="E66" i="46"/>
  <c r="D66" i="46"/>
  <c r="O65" i="46"/>
  <c r="P65" i="46" s="1"/>
  <c r="O64" i="46"/>
  <c r="P64" i="46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 s="1"/>
  <c r="O60" i="46"/>
  <c r="P60" i="46" s="1"/>
  <c r="O59" i="46"/>
  <c r="P59" i="46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/>
  <c r="O52" i="46"/>
  <c r="P52" i="46" s="1"/>
  <c r="O51" i="46"/>
  <c r="P51" i="46" s="1"/>
  <c r="O50" i="46"/>
  <c r="P50" i="46" s="1"/>
  <c r="O49" i="46"/>
  <c r="P49" i="46" s="1"/>
  <c r="O48" i="46"/>
  <c r="P48" i="46" s="1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 s="1"/>
  <c r="O43" i="46"/>
  <c r="P43" i="46"/>
  <c r="O42" i="46"/>
  <c r="P42" i="46"/>
  <c r="O41" i="46"/>
  <c r="P41" i="46" s="1"/>
  <c r="O40" i="46"/>
  <c r="P40" i="46"/>
  <c r="O39" i="46"/>
  <c r="P39" i="46"/>
  <c r="O38" i="46"/>
  <c r="P38" i="46" s="1"/>
  <c r="O37" i="46"/>
  <c r="P37" i="46"/>
  <c r="O36" i="46"/>
  <c r="P36" i="46"/>
  <c r="O35" i="46"/>
  <c r="P35" i="46" s="1"/>
  <c r="O34" i="46"/>
  <c r="P34" i="46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/>
  <c r="O13" i="46"/>
  <c r="P13" i="46"/>
  <c r="O12" i="46"/>
  <c r="P12" i="46"/>
  <c r="O11" i="46"/>
  <c r="P11" i="46" s="1"/>
  <c r="O10" i="46"/>
  <c r="P10" i="46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7" i="45"/>
  <c r="O77" i="45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M64" i="45"/>
  <c r="L64" i="45"/>
  <c r="K64" i="45"/>
  <c r="J64" i="45"/>
  <c r="I64" i="45"/>
  <c r="H64" i="45"/>
  <c r="G64" i="45"/>
  <c r="F64" i="45"/>
  <c r="E64" i="45"/>
  <c r="D64" i="45"/>
  <c r="N63" i="45"/>
  <c r="O63" i="45" s="1"/>
  <c r="N62" i="45"/>
  <c r="O62" i="45"/>
  <c r="N61" i="45"/>
  <c r="O61" i="45"/>
  <c r="M60" i="45"/>
  <c r="L60" i="45"/>
  <c r="K60" i="45"/>
  <c r="J60" i="45"/>
  <c r="I60" i="45"/>
  <c r="H60" i="45"/>
  <c r="G60" i="45"/>
  <c r="F60" i="45"/>
  <c r="E60" i="45"/>
  <c r="D60" i="45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86" i="44"/>
  <c r="O86" i="44"/>
  <c r="N85" i="44"/>
  <c r="O85" i="44" s="1"/>
  <c r="N84" i="44"/>
  <c r="O84" i="44" s="1"/>
  <c r="N83" i="44"/>
  <c r="O83" i="44" s="1"/>
  <c r="M82" i="44"/>
  <c r="L82" i="44"/>
  <c r="K82" i="44"/>
  <c r="J82" i="44"/>
  <c r="I82" i="44"/>
  <c r="H82" i="44"/>
  <c r="G82" i="44"/>
  <c r="F82" i="44"/>
  <c r="E82" i="44"/>
  <c r="D82" i="44"/>
  <c r="N81" i="44"/>
  <c r="O81" i="44" s="1"/>
  <c r="N80" i="44"/>
  <c r="O80" i="44" s="1"/>
  <c r="N79" i="44"/>
  <c r="O79" i="44" s="1"/>
  <c r="N78" i="44"/>
  <c r="O78" i="44"/>
  <c r="N77" i="44"/>
  <c r="O77" i="44"/>
  <c r="N76" i="44"/>
  <c r="O76" i="44" s="1"/>
  <c r="N75" i="44"/>
  <c r="O75" i="44" s="1"/>
  <c r="N74" i="44"/>
  <c r="O74" i="44" s="1"/>
  <c r="N73" i="44"/>
  <c r="O73" i="44" s="1"/>
  <c r="M72" i="44"/>
  <c r="L72" i="44"/>
  <c r="K72" i="44"/>
  <c r="J72" i="44"/>
  <c r="N72" i="44" s="1"/>
  <c r="O72" i="44" s="1"/>
  <c r="I72" i="44"/>
  <c r="H72" i="44"/>
  <c r="G72" i="44"/>
  <c r="F72" i="44"/>
  <c r="E72" i="44"/>
  <c r="D72" i="44"/>
  <c r="N71" i="44"/>
  <c r="O71" i="44" s="1"/>
  <c r="N70" i="44"/>
  <c r="O70" i="44"/>
  <c r="N69" i="44"/>
  <c r="O69" i="44" s="1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4" i="43"/>
  <c r="O84" i="43" s="1"/>
  <c r="N83" i="43"/>
  <c r="O83" i="43" s="1"/>
  <c r="N82" i="43"/>
  <c r="O82" i="43" s="1"/>
  <c r="M81" i="43"/>
  <c r="L81" i="43"/>
  <c r="K81" i="43"/>
  <c r="J81" i="43"/>
  <c r="I81" i="43"/>
  <c r="H81" i="43"/>
  <c r="G81" i="43"/>
  <c r="F81" i="43"/>
  <c r="E81" i="43"/>
  <c r="D81" i="43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M71" i="43"/>
  <c r="L71" i="43"/>
  <c r="K71" i="43"/>
  <c r="J71" i="43"/>
  <c r="I71" i="43"/>
  <c r="H71" i="43"/>
  <c r="G71" i="43"/>
  <c r="F71" i="43"/>
  <c r="E71" i="43"/>
  <c r="D71" i="43"/>
  <c r="N70" i="43"/>
  <c r="O70" i="43" s="1"/>
  <c r="N69" i="43"/>
  <c r="O69" i="43" s="1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88" i="42"/>
  <c r="O88" i="42" s="1"/>
  <c r="N87" i="42"/>
  <c r="O87" i="42" s="1"/>
  <c r="N86" i="42"/>
  <c r="O86" i="42" s="1"/>
  <c r="M85" i="42"/>
  <c r="L85" i="42"/>
  <c r="K85" i="42"/>
  <c r="J85" i="42"/>
  <c r="I85" i="42"/>
  <c r="H85" i="42"/>
  <c r="G85" i="42"/>
  <c r="F85" i="42"/>
  <c r="E85" i="42"/>
  <c r="D85" i="42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M75" i="42"/>
  <c r="L75" i="42"/>
  <c r="K75" i="42"/>
  <c r="J75" i="42"/>
  <c r="I75" i="42"/>
  <c r="H75" i="42"/>
  <c r="G75" i="42"/>
  <c r="F75" i="42"/>
  <c r="E75" i="42"/>
  <c r="D75" i="42"/>
  <c r="N74" i="42"/>
  <c r="O74" i="42" s="1"/>
  <c r="N73" i="42"/>
  <c r="O73" i="42" s="1"/>
  <c r="N72" i="42"/>
  <c r="O72" i="42" s="1"/>
  <c r="N71" i="42"/>
  <c r="O71" i="42" s="1"/>
  <c r="N70" i="42"/>
  <c r="O70" i="42" s="1"/>
  <c r="M69" i="42"/>
  <c r="L69" i="42"/>
  <c r="K69" i="42"/>
  <c r="J69" i="42"/>
  <c r="I69" i="42"/>
  <c r="H69" i="42"/>
  <c r="G69" i="42"/>
  <c r="F69" i="42"/>
  <c r="E69" i="42"/>
  <c r="D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7" i="41"/>
  <c r="O87" i="41" s="1"/>
  <c r="N86" i="41"/>
  <c r="O86" i="41" s="1"/>
  <c r="N85" i="41"/>
  <c r="O85" i="41" s="1"/>
  <c r="N84" i="41"/>
  <c r="O84" i="41" s="1"/>
  <c r="M83" i="41"/>
  <c r="L83" i="41"/>
  <c r="K83" i="41"/>
  <c r="J83" i="41"/>
  <c r="I83" i="41"/>
  <c r="H83" i="41"/>
  <c r="G83" i="41"/>
  <c r="F83" i="41"/>
  <c r="E83" i="41"/>
  <c r="D83" i="4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M73" i="41"/>
  <c r="L73" i="41"/>
  <c r="K73" i="41"/>
  <c r="J73" i="41"/>
  <c r="I73" i="41"/>
  <c r="H73" i="41"/>
  <c r="G73" i="41"/>
  <c r="F73" i="41"/>
  <c r="E73" i="41"/>
  <c r="D73" i="41"/>
  <c r="N72" i="41"/>
  <c r="O72" i="41" s="1"/>
  <c r="N71" i="41"/>
  <c r="O71" i="41" s="1"/>
  <c r="N70" i="41"/>
  <c r="O70" i="41" s="1"/>
  <c r="N69" i="41"/>
  <c r="O69" i="41" s="1"/>
  <c r="N68" i="41"/>
  <c r="O68" i="41" s="1"/>
  <c r="M67" i="41"/>
  <c r="L67" i="41"/>
  <c r="K67" i="41"/>
  <c r="J67" i="41"/>
  <c r="I67" i="41"/>
  <c r="H67" i="41"/>
  <c r="G67" i="41"/>
  <c r="F67" i="41"/>
  <c r="E67" i="41"/>
  <c r="D67" i="4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80" i="40"/>
  <c r="O80" i="40" s="1"/>
  <c r="N79" i="40"/>
  <c r="O79" i="40" s="1"/>
  <c r="N78" i="40"/>
  <c r="O78" i="40" s="1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/>
  <c r="M67" i="40"/>
  <c r="L67" i="40"/>
  <c r="K67" i="40"/>
  <c r="J67" i="40"/>
  <c r="I67" i="40"/>
  <c r="H67" i="40"/>
  <c r="G67" i="40"/>
  <c r="F67" i="40"/>
  <c r="E67" i="40"/>
  <c r="D67" i="40"/>
  <c r="N66" i="40"/>
  <c r="O66" i="40"/>
  <c r="N65" i="40"/>
  <c r="O65" i="40" s="1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M30" i="40"/>
  <c r="N30" i="40" s="1"/>
  <c r="O30" i="40" s="1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K81" i="40" s="1"/>
  <c r="J5" i="40"/>
  <c r="I5" i="40"/>
  <c r="H5" i="40"/>
  <c r="G5" i="40"/>
  <c r="F5" i="40"/>
  <c r="E5" i="40"/>
  <c r="D5" i="40"/>
  <c r="N76" i="39"/>
  <c r="O76" i="39" s="1"/>
  <c r="N75" i="39"/>
  <c r="O75" i="39" s="1"/>
  <c r="N74" i="39"/>
  <c r="O74" i="39"/>
  <c r="N73" i="39"/>
  <c r="O73" i="39" s="1"/>
  <c r="M72" i="39"/>
  <c r="L72" i="39"/>
  <c r="K72" i="39"/>
  <c r="J72" i="39"/>
  <c r="I72" i="39"/>
  <c r="H72" i="39"/>
  <c r="G72" i="39"/>
  <c r="F72" i="39"/>
  <c r="E72" i="39"/>
  <c r="D72" i="39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 s="1"/>
  <c r="N61" i="39"/>
  <c r="O61" i="39" s="1"/>
  <c r="N60" i="39"/>
  <c r="O60" i="39" s="1"/>
  <c r="M59" i="39"/>
  <c r="L59" i="39"/>
  <c r="K59" i="39"/>
  <c r="J59" i="39"/>
  <c r="N59" i="39" s="1"/>
  <c r="O59" i="39" s="1"/>
  <c r="I59" i="39"/>
  <c r="H59" i="39"/>
  <c r="G59" i="39"/>
  <c r="F59" i="39"/>
  <c r="E59" i="39"/>
  <c r="D59" i="39"/>
  <c r="N58" i="39"/>
  <c r="O58" i="39" s="1"/>
  <c r="N57" i="39"/>
  <c r="O57" i="39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E77" i="39" s="1"/>
  <c r="D47" i="39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M30" i="39"/>
  <c r="L30" i="39"/>
  <c r="K30" i="39"/>
  <c r="N30" i="39" s="1"/>
  <c r="O30" i="39" s="1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N15" i="39" s="1"/>
  <c r="O15" i="39" s="1"/>
  <c r="L15" i="39"/>
  <c r="K15" i="39"/>
  <c r="J15" i="39"/>
  <c r="I15" i="39"/>
  <c r="H15" i="39"/>
  <c r="G15" i="39"/>
  <c r="G77" i="39" s="1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N5" i="39" s="1"/>
  <c r="O5" i="39" s="1"/>
  <c r="E5" i="39"/>
  <c r="D5" i="39"/>
  <c r="N73" i="38"/>
  <c r="O73" i="38"/>
  <c r="N72" i="38"/>
  <c r="O72" i="38"/>
  <c r="M71" i="38"/>
  <c r="L71" i="38"/>
  <c r="K71" i="38"/>
  <c r="J71" i="38"/>
  <c r="I71" i="38"/>
  <c r="H71" i="38"/>
  <c r="N71" i="38" s="1"/>
  <c r="O71" i="38" s="1"/>
  <c r="G71" i="38"/>
  <c r="F71" i="38"/>
  <c r="E71" i="38"/>
  <c r="D71" i="38"/>
  <c r="N70" i="38"/>
  <c r="O70" i="38"/>
  <c r="N69" i="38"/>
  <c r="O69" i="38"/>
  <c r="N68" i="38"/>
  <c r="O68" i="38" s="1"/>
  <c r="N67" i="38"/>
  <c r="O67" i="38"/>
  <c r="N66" i="38"/>
  <c r="O66" i="38"/>
  <c r="N65" i="38"/>
  <c r="O65" i="38"/>
  <c r="N64" i="38"/>
  <c r="O64" i="38"/>
  <c r="N63" i="38"/>
  <c r="O63" i="38"/>
  <c r="N62" i="38"/>
  <c r="O62" i="38" s="1"/>
  <c r="N61" i="38"/>
  <c r="O61" i="38"/>
  <c r="N60" i="38"/>
  <c r="O60" i="38"/>
  <c r="N59" i="38"/>
  <c r="O59" i="38"/>
  <c r="N58" i="38"/>
  <c r="O58" i="38"/>
  <c r="M57" i="38"/>
  <c r="L57" i="38"/>
  <c r="K57" i="38"/>
  <c r="J57" i="38"/>
  <c r="I57" i="38"/>
  <c r="H57" i="38"/>
  <c r="N57" i="38" s="1"/>
  <c r="O57" i="38" s="1"/>
  <c r="G57" i="38"/>
  <c r="F57" i="38"/>
  <c r="E57" i="38"/>
  <c r="D57" i="38"/>
  <c r="N56" i="38"/>
  <c r="O56" i="38"/>
  <c r="M55" i="38"/>
  <c r="L55" i="38"/>
  <c r="K55" i="38"/>
  <c r="J55" i="38"/>
  <c r="I55" i="38"/>
  <c r="H55" i="38"/>
  <c r="H74" i="38" s="1"/>
  <c r="G55" i="38"/>
  <c r="F55" i="38"/>
  <c r="E55" i="38"/>
  <c r="D55" i="38"/>
  <c r="N55" i="38" s="1"/>
  <c r="O55" i="38" s="1"/>
  <c r="N54" i="38"/>
  <c r="O54" i="38"/>
  <c r="N53" i="38"/>
  <c r="O53" i="38" s="1"/>
  <c r="N52" i="38"/>
  <c r="O52" i="38"/>
  <c r="N51" i="38"/>
  <c r="O51" i="38"/>
  <c r="N50" i="38"/>
  <c r="O50" i="38"/>
  <c r="N49" i="38"/>
  <c r="O49" i="38"/>
  <c r="N48" i="38"/>
  <c r="O48" i="38"/>
  <c r="N47" i="38"/>
  <c r="O47" i="38" s="1"/>
  <c r="N46" i="38"/>
  <c r="O46" i="38"/>
  <c r="N45" i="38"/>
  <c r="O45" i="38"/>
  <c r="N44" i="38"/>
  <c r="O44" i="38"/>
  <c r="M43" i="38"/>
  <c r="L43" i="38"/>
  <c r="K43" i="38"/>
  <c r="J43" i="38"/>
  <c r="I43" i="38"/>
  <c r="H43" i="38"/>
  <c r="G43" i="38"/>
  <c r="F43" i="38"/>
  <c r="N43" i="38" s="1"/>
  <c r="O43" i="38" s="1"/>
  <c r="E43" i="38"/>
  <c r="D43" i="38"/>
  <c r="N42" i="38"/>
  <c r="O42" i="38"/>
  <c r="N41" i="38"/>
  <c r="O41" i="38"/>
  <c r="N40" i="38"/>
  <c r="O40" i="38"/>
  <c r="N39" i="38"/>
  <c r="O39" i="38" s="1"/>
  <c r="N38" i="38"/>
  <c r="O38" i="38"/>
  <c r="N37" i="38"/>
  <c r="O37" i="38"/>
  <c r="N36" i="38"/>
  <c r="O36" i="38"/>
  <c r="N35" i="38"/>
  <c r="O35" i="38"/>
  <c r="N34" i="38"/>
  <c r="O34" i="38"/>
  <c r="N33" i="38"/>
  <c r="O33" i="38" s="1"/>
  <c r="N32" i="38"/>
  <c r="O32" i="38"/>
  <c r="N31" i="38"/>
  <c r="O31" i="38"/>
  <c r="N30" i="38"/>
  <c r="O30" i="38"/>
  <c r="N29" i="38"/>
  <c r="O29" i="38"/>
  <c r="N28" i="38"/>
  <c r="O28" i="38"/>
  <c r="N27" i="38"/>
  <c r="O27" i="38" s="1"/>
  <c r="N26" i="38"/>
  <c r="O26" i="38"/>
  <c r="N25" i="38"/>
  <c r="O25" i="38"/>
  <c r="N24" i="38"/>
  <c r="O24" i="38"/>
  <c r="N23" i="38"/>
  <c r="O23" i="38"/>
  <c r="N22" i="38"/>
  <c r="O22" i="38"/>
  <c r="M21" i="38"/>
  <c r="L21" i="38"/>
  <c r="K21" i="38"/>
  <c r="N21" i="38" s="1"/>
  <c r="O21" i="38" s="1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N15" i="38" s="1"/>
  <c r="O15" i="38" s="1"/>
  <c r="J15" i="38"/>
  <c r="I15" i="38"/>
  <c r="H15" i="38"/>
  <c r="G15" i="38"/>
  <c r="F15" i="38"/>
  <c r="E15" i="38"/>
  <c r="E74" i="38" s="1"/>
  <c r="D15" i="38"/>
  <c r="N14" i="38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74" i="38" s="1"/>
  <c r="L5" i="38"/>
  <c r="K5" i="38"/>
  <c r="J5" i="38"/>
  <c r="I5" i="38"/>
  <c r="I74" i="38" s="1"/>
  <c r="H5" i="38"/>
  <c r="G5" i="38"/>
  <c r="F5" i="38"/>
  <c r="E5" i="38"/>
  <c r="D5" i="38"/>
  <c r="N74" i="37"/>
  <c r="O74" i="37" s="1"/>
  <c r="N73" i="37"/>
  <c r="O73" i="37" s="1"/>
  <c r="N72" i="37"/>
  <c r="O72" i="37" s="1"/>
  <c r="M71" i="37"/>
  <c r="L71" i="37"/>
  <c r="K71" i="37"/>
  <c r="J71" i="37"/>
  <c r="I71" i="37"/>
  <c r="H71" i="37"/>
  <c r="G71" i="37"/>
  <c r="N71" i="37" s="1"/>
  <c r="O71" i="37" s="1"/>
  <c r="F71" i="37"/>
  <c r="E71" i="37"/>
  <c r="D71" i="37"/>
  <c r="N70" i="37"/>
  <c r="O70" i="37"/>
  <c r="N69" i="37"/>
  <c r="O69" i="37"/>
  <c r="N68" i="37"/>
  <c r="O68" i="37" s="1"/>
  <c r="N67" i="37"/>
  <c r="O67" i="37"/>
  <c r="N66" i="37"/>
  <c r="O66" i="37"/>
  <c r="N65" i="37"/>
  <c r="O65" i="37"/>
  <c r="N64" i="37"/>
  <c r="O64" i="37"/>
  <c r="N63" i="37"/>
  <c r="O63" i="37"/>
  <c r="M62" i="37"/>
  <c r="L62" i="37"/>
  <c r="K62" i="37"/>
  <c r="J62" i="37"/>
  <c r="N62" i="37" s="1"/>
  <c r="O62" i="37" s="1"/>
  <c r="I62" i="37"/>
  <c r="H62" i="37"/>
  <c r="G62" i="37"/>
  <c r="F62" i="37"/>
  <c r="E62" i="37"/>
  <c r="D62" i="37"/>
  <c r="N61" i="37"/>
  <c r="O61" i="37" s="1"/>
  <c r="N60" i="37"/>
  <c r="O60" i="37"/>
  <c r="M59" i="37"/>
  <c r="M75" i="37" s="1"/>
  <c r="L59" i="37"/>
  <c r="K59" i="37"/>
  <c r="J59" i="37"/>
  <c r="I59" i="37"/>
  <c r="H59" i="37"/>
  <c r="G59" i="37"/>
  <c r="F59" i="37"/>
  <c r="E59" i="37"/>
  <c r="D59" i="37"/>
  <c r="N59" i="37" s="1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N47" i="37" s="1"/>
  <c r="O47" i="37" s="1"/>
  <c r="D47" i="37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N29" i="37" s="1"/>
  <c r="O29" i="37" s="1"/>
  <c r="D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H75" i="37"/>
  <c r="G15" i="37"/>
  <c r="F15" i="37"/>
  <c r="E15" i="37"/>
  <c r="D15" i="37"/>
  <c r="N15" i="37" s="1"/>
  <c r="O15" i="37" s="1"/>
  <c r="N14" i="37"/>
  <c r="O14" i="37"/>
  <c r="N13" i="37"/>
  <c r="O13" i="37"/>
  <c r="N12" i="37"/>
  <c r="O12" i="37"/>
  <c r="N11" i="37"/>
  <c r="O11" i="37"/>
  <c r="N10" i="37"/>
  <c r="O10" i="37"/>
  <c r="N9" i="37"/>
  <c r="O9" i="37"/>
  <c r="N8" i="37"/>
  <c r="O8" i="37"/>
  <c r="N7" i="37"/>
  <c r="O7" i="37"/>
  <c r="N6" i="37"/>
  <c r="O6" i="37"/>
  <c r="M5" i="37"/>
  <c r="L5" i="37"/>
  <c r="K5" i="37"/>
  <c r="K75" i="37" s="1"/>
  <c r="J5" i="37"/>
  <c r="I5" i="37"/>
  <c r="I75" i="37"/>
  <c r="H5" i="37"/>
  <c r="G5" i="37"/>
  <c r="G75" i="37" s="1"/>
  <c r="F5" i="37"/>
  <c r="F75" i="37" s="1"/>
  <c r="E5" i="37"/>
  <c r="E75" i="37"/>
  <c r="D5" i="37"/>
  <c r="N69" i="36"/>
  <c r="O69" i="36" s="1"/>
  <c r="N68" i="36"/>
  <c r="O68" i="36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M59" i="36"/>
  <c r="N59" i="36" s="1"/>
  <c r="O59" i="36" s="1"/>
  <c r="L59" i="36"/>
  <c r="K59" i="36"/>
  <c r="J59" i="36"/>
  <c r="I59" i="36"/>
  <c r="H59" i="36"/>
  <c r="G59" i="36"/>
  <c r="F59" i="36"/>
  <c r="E59" i="36"/>
  <c r="D59" i="36"/>
  <c r="N58" i="36"/>
  <c r="O58" i="36"/>
  <c r="M57" i="36"/>
  <c r="N57" i="36" s="1"/>
  <c r="O57" i="36" s="1"/>
  <c r="L57" i="36"/>
  <c r="K57" i="36"/>
  <c r="J57" i="36"/>
  <c r="I57" i="36"/>
  <c r="H57" i="36"/>
  <c r="G57" i="36"/>
  <c r="F57" i="36"/>
  <c r="E57" i="36"/>
  <c r="D57" i="36"/>
  <c r="N56" i="36"/>
  <c r="O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N46" i="36" s="1"/>
  <c r="O46" i="36" s="1"/>
  <c r="F46" i="36"/>
  <c r="E46" i="36"/>
  <c r="D46" i="36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E70" i="36" s="1"/>
  <c r="D29" i="36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L70" i="36"/>
  <c r="K15" i="36"/>
  <c r="J15" i="36"/>
  <c r="I15" i="36"/>
  <c r="H15" i="36"/>
  <c r="G15" i="36"/>
  <c r="F15" i="36"/>
  <c r="F70" i="36" s="1"/>
  <c r="E15" i="36"/>
  <c r="D15" i="36"/>
  <c r="N15" i="36" s="1"/>
  <c r="O15" i="36" s="1"/>
  <c r="N14" i="36"/>
  <c r="O14" i="36"/>
  <c r="N13" i="36"/>
  <c r="O13" i="36"/>
  <c r="N12" i="36"/>
  <c r="O12" i="36" s="1"/>
  <c r="N11" i="36"/>
  <c r="O11" i="36"/>
  <c r="N10" i="36"/>
  <c r="O10" i="36"/>
  <c r="N9" i="36"/>
  <c r="O9" i="36"/>
  <c r="N8" i="36"/>
  <c r="O8" i="36"/>
  <c r="N7" i="36"/>
  <c r="O7" i="36"/>
  <c r="N6" i="36"/>
  <c r="O6" i="36" s="1"/>
  <c r="M5" i="36"/>
  <c r="M70" i="36"/>
  <c r="L5" i="36"/>
  <c r="K5" i="36"/>
  <c r="J5" i="36"/>
  <c r="I5" i="36"/>
  <c r="I70" i="36" s="1"/>
  <c r="H5" i="36"/>
  <c r="G5" i="36"/>
  <c r="F5" i="36"/>
  <c r="E5" i="36"/>
  <c r="N5" i="36" s="1"/>
  <c r="O5" i="36" s="1"/>
  <c r="D5" i="36"/>
  <c r="N75" i="35"/>
  <c r="O75" i="35"/>
  <c r="N74" i="35"/>
  <c r="O74" i="35"/>
  <c r="M73" i="35"/>
  <c r="L73" i="35"/>
  <c r="K73" i="35"/>
  <c r="J73" i="35"/>
  <c r="I73" i="35"/>
  <c r="H73" i="35"/>
  <c r="G73" i="35"/>
  <c r="F73" i="35"/>
  <c r="N73" i="35" s="1"/>
  <c r="O73" i="35" s="1"/>
  <c r="E73" i="35"/>
  <c r="D73" i="35"/>
  <c r="N72" i="35"/>
  <c r="O72" i="35"/>
  <c r="N71" i="35"/>
  <c r="O71" i="35"/>
  <c r="N70" i="35"/>
  <c r="O70" i="35"/>
  <c r="N69" i="35"/>
  <c r="O69" i="35" s="1"/>
  <c r="N68" i="35"/>
  <c r="O68" i="35"/>
  <c r="N67" i="35"/>
  <c r="O67" i="35"/>
  <c r="N66" i="35"/>
  <c r="O66" i="35"/>
  <c r="N65" i="35"/>
  <c r="O65" i="35"/>
  <c r="N64" i="35"/>
  <c r="O64" i="35"/>
  <c r="N63" i="35"/>
  <c r="O63" i="35" s="1"/>
  <c r="M62" i="35"/>
  <c r="L62" i="35"/>
  <c r="K62" i="35"/>
  <c r="J62" i="35"/>
  <c r="I62" i="35"/>
  <c r="H62" i="35"/>
  <c r="G62" i="35"/>
  <c r="F62" i="35"/>
  <c r="N62" i="35" s="1"/>
  <c r="O62" i="35" s="1"/>
  <c r="E62" i="35"/>
  <c r="D62" i="35"/>
  <c r="N61" i="35"/>
  <c r="O61" i="35"/>
  <c r="N60" i="35"/>
  <c r="O60" i="35"/>
  <c r="M59" i="35"/>
  <c r="L59" i="35"/>
  <c r="K59" i="35"/>
  <c r="J59" i="35"/>
  <c r="I59" i="35"/>
  <c r="H59" i="35"/>
  <c r="G59" i="35"/>
  <c r="F59" i="35"/>
  <c r="E59" i="35"/>
  <c r="D59" i="35"/>
  <c r="N59" i="35" s="1"/>
  <c r="O59" i="35" s="1"/>
  <c r="N58" i="35"/>
  <c r="O58" i="35"/>
  <c r="N57" i="35"/>
  <c r="O57" i="35"/>
  <c r="N56" i="35"/>
  <c r="O56" i="35"/>
  <c r="N55" i="35"/>
  <c r="O55" i="35"/>
  <c r="N54" i="35"/>
  <c r="O54" i="35" s="1"/>
  <c r="N53" i="35"/>
  <c r="O53" i="35"/>
  <c r="N52" i="35"/>
  <c r="O52" i="35"/>
  <c r="N51" i="35"/>
  <c r="O51" i="35"/>
  <c r="N50" i="35"/>
  <c r="O50" i="35"/>
  <c r="N49" i="35"/>
  <c r="O49" i="35"/>
  <c r="N48" i="35"/>
  <c r="O48" i="35" s="1"/>
  <c r="N47" i="35"/>
  <c r="O47" i="35"/>
  <c r="M46" i="35"/>
  <c r="L46" i="35"/>
  <c r="K46" i="35"/>
  <c r="K76" i="35" s="1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M27" i="35"/>
  <c r="N27" i="35" s="1"/>
  <c r="O27" i="35" s="1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/>
  <c r="N10" i="35"/>
  <c r="O10" i="35"/>
  <c r="N9" i="35"/>
  <c r="O9" i="35" s="1"/>
  <c r="N8" i="35"/>
  <c r="O8" i="35"/>
  <c r="N7" i="35"/>
  <c r="O7" i="35"/>
  <c r="N6" i="35"/>
  <c r="O6" i="35"/>
  <c r="M5" i="35"/>
  <c r="M76" i="35" s="1"/>
  <c r="L5" i="35"/>
  <c r="L76" i="35" s="1"/>
  <c r="K5" i="35"/>
  <c r="J5" i="35"/>
  <c r="I5" i="35"/>
  <c r="H5" i="35"/>
  <c r="H76" i="35" s="1"/>
  <c r="G5" i="35"/>
  <c r="N5" i="35" s="1"/>
  <c r="O5" i="35" s="1"/>
  <c r="F5" i="35"/>
  <c r="F76" i="35" s="1"/>
  <c r="E5" i="35"/>
  <c r="E76" i="35"/>
  <c r="D5" i="35"/>
  <c r="N84" i="34"/>
  <c r="O84" i="34" s="1"/>
  <c r="N83" i="34"/>
  <c r="O83" i="34" s="1"/>
  <c r="M82" i="34"/>
  <c r="L82" i="34"/>
  <c r="K82" i="34"/>
  <c r="J82" i="34"/>
  <c r="I82" i="34"/>
  <c r="H82" i="34"/>
  <c r="G82" i="34"/>
  <c r="F82" i="34"/>
  <c r="E82" i="34"/>
  <c r="N82" i="34" s="1"/>
  <c r="O82" i="34" s="1"/>
  <c r="D82" i="34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M71" i="34"/>
  <c r="L71" i="34"/>
  <c r="K71" i="34"/>
  <c r="J71" i="34"/>
  <c r="I71" i="34"/>
  <c r="H71" i="34"/>
  <c r="G71" i="34"/>
  <c r="F71" i="34"/>
  <c r="E71" i="34"/>
  <c r="N71" i="34" s="1"/>
  <c r="O71" i="34" s="1"/>
  <c r="D71" i="34"/>
  <c r="N70" i="34"/>
  <c r="O70" i="34" s="1"/>
  <c r="N69" i="34"/>
  <c r="O69" i="34" s="1"/>
  <c r="N68" i="34"/>
  <c r="O68" i="34" s="1"/>
  <c r="N67" i="34"/>
  <c r="O67" i="34" s="1"/>
  <c r="M66" i="34"/>
  <c r="L66" i="34"/>
  <c r="K66" i="34"/>
  <c r="J66" i="34"/>
  <c r="I66" i="34"/>
  <c r="H66" i="34"/>
  <c r="G66" i="34"/>
  <c r="N66" i="34" s="1"/>
  <c r="O66" i="34" s="1"/>
  <c r="F66" i="34"/>
  <c r="E66" i="34"/>
  <c r="D66" i="34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2" i="34" s="1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N31" i="34" s="1"/>
  <c r="O31" i="34" s="1"/>
  <c r="L31" i="34"/>
  <c r="K31" i="34"/>
  <c r="J31" i="34"/>
  <c r="I31" i="34"/>
  <c r="H31" i="34"/>
  <c r="G31" i="34"/>
  <c r="F31" i="34"/>
  <c r="E31" i="34"/>
  <c r="D31" i="34"/>
  <c r="N30" i="34"/>
  <c r="O30" i="34"/>
  <c r="N29" i="34"/>
  <c r="O29" i="34"/>
  <c r="N28" i="34"/>
  <c r="O28" i="34"/>
  <c r="N27" i="34"/>
  <c r="O27" i="34"/>
  <c r="N26" i="34"/>
  <c r="O26" i="34"/>
  <c r="N25" i="34"/>
  <c r="O25" i="34" s="1"/>
  <c r="N24" i="34"/>
  <c r="O24" i="34"/>
  <c r="N23" i="34"/>
  <c r="O23" i="34"/>
  <c r="N22" i="34"/>
  <c r="O22" i="34"/>
  <c r="N21" i="34"/>
  <c r="O21" i="34"/>
  <c r="N20" i="34"/>
  <c r="O20" i="34"/>
  <c r="N19" i="34"/>
  <c r="O19" i="34" s="1"/>
  <c r="N18" i="34"/>
  <c r="O18" i="34"/>
  <c r="N17" i="34"/>
  <c r="O17" i="34"/>
  <c r="M16" i="34"/>
  <c r="L16" i="34"/>
  <c r="K16" i="34"/>
  <c r="K85" i="34"/>
  <c r="J16" i="34"/>
  <c r="I16" i="34"/>
  <c r="H16" i="34"/>
  <c r="G16" i="34"/>
  <c r="F16" i="34"/>
  <c r="N16" i="34" s="1"/>
  <c r="O16" i="34" s="1"/>
  <c r="E16" i="34"/>
  <c r="D16" i="34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85" i="34" s="1"/>
  <c r="L5" i="34"/>
  <c r="L85" i="34" s="1"/>
  <c r="K5" i="34"/>
  <c r="J5" i="34"/>
  <c r="J85" i="34" s="1"/>
  <c r="I5" i="34"/>
  <c r="I85" i="34" s="1"/>
  <c r="H5" i="34"/>
  <c r="H85" i="34" s="1"/>
  <c r="G5" i="34"/>
  <c r="G85" i="34" s="1"/>
  <c r="F5" i="34"/>
  <c r="F85" i="34" s="1"/>
  <c r="E5" i="34"/>
  <c r="E85" i="34" s="1"/>
  <c r="D5" i="34"/>
  <c r="D85" i="34" s="1"/>
  <c r="N52" i="33"/>
  <c r="O52" i="33" s="1"/>
  <c r="N80" i="33"/>
  <c r="O80" i="33" s="1"/>
  <c r="N81" i="33"/>
  <c r="O81" i="33" s="1"/>
  <c r="N64" i="33"/>
  <c r="O64" i="33" s="1"/>
  <c r="N53" i="33"/>
  <c r="O53" i="33" s="1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 s="1"/>
  <c r="N9" i="33"/>
  <c r="O9" i="33" s="1"/>
  <c r="N10" i="33"/>
  <c r="O10" i="33" s="1"/>
  <c r="E50" i="33"/>
  <c r="N50" i="33" s="1"/>
  <c r="O50" i="33" s="1"/>
  <c r="F50" i="33"/>
  <c r="G50" i="33"/>
  <c r="H50" i="33"/>
  <c r="I50" i="33"/>
  <c r="J50" i="33"/>
  <c r="K50" i="33"/>
  <c r="L50" i="33"/>
  <c r="M50" i="33"/>
  <c r="D50" i="33"/>
  <c r="E29" i="33"/>
  <c r="E82" i="33" s="1"/>
  <c r="F29" i="33"/>
  <c r="G29" i="33"/>
  <c r="H29" i="33"/>
  <c r="I29" i="33"/>
  <c r="J29" i="33"/>
  <c r="K29" i="33"/>
  <c r="L29" i="33"/>
  <c r="M29" i="33"/>
  <c r="D29" i="33"/>
  <c r="N29" i="33" s="1"/>
  <c r="O29" i="33" s="1"/>
  <c r="E16" i="33"/>
  <c r="F16" i="33"/>
  <c r="G16" i="33"/>
  <c r="H16" i="33"/>
  <c r="I16" i="33"/>
  <c r="J16" i="33"/>
  <c r="K16" i="33"/>
  <c r="K82" i="33" s="1"/>
  <c r="L16" i="33"/>
  <c r="M16" i="33"/>
  <c r="D16" i="33"/>
  <c r="N16" i="33" s="1"/>
  <c r="O16" i="33" s="1"/>
  <c r="E5" i="33"/>
  <c r="F5" i="33"/>
  <c r="F82" i="33" s="1"/>
  <c r="G5" i="33"/>
  <c r="G82" i="33" s="1"/>
  <c r="H5" i="33"/>
  <c r="N5" i="33" s="1"/>
  <c r="O5" i="33" s="1"/>
  <c r="I5" i="33"/>
  <c r="I82" i="33" s="1"/>
  <c r="J5" i="33"/>
  <c r="K5" i="33"/>
  <c r="L5" i="33"/>
  <c r="L82" i="33" s="1"/>
  <c r="M5" i="33"/>
  <c r="M82" i="33" s="1"/>
  <c r="D5" i="33"/>
  <c r="E78" i="33"/>
  <c r="F78" i="33"/>
  <c r="G78" i="33"/>
  <c r="H78" i="33"/>
  <c r="I78" i="33"/>
  <c r="J78" i="33"/>
  <c r="K78" i="33"/>
  <c r="L78" i="33"/>
  <c r="M78" i="33"/>
  <c r="D78" i="33"/>
  <c r="N78" i="33" s="1"/>
  <c r="O78" i="33" s="1"/>
  <c r="N79" i="33"/>
  <c r="O79" i="33"/>
  <c r="N71" i="33"/>
  <c r="O71" i="33"/>
  <c r="N72" i="33"/>
  <c r="O72" i="33"/>
  <c r="N73" i="33"/>
  <c r="N74" i="33"/>
  <c r="O74" i="33" s="1"/>
  <c r="N75" i="33"/>
  <c r="O75" i="33"/>
  <c r="N76" i="33"/>
  <c r="N77" i="33"/>
  <c r="N70" i="33"/>
  <c r="O70" i="33"/>
  <c r="E69" i="33"/>
  <c r="F69" i="33"/>
  <c r="N69" i="33" s="1"/>
  <c r="O69" i="33" s="1"/>
  <c r="G69" i="33"/>
  <c r="H69" i="33"/>
  <c r="I69" i="33"/>
  <c r="J69" i="33"/>
  <c r="K69" i="33"/>
  <c r="L69" i="33"/>
  <c r="M69" i="33"/>
  <c r="D69" i="33"/>
  <c r="E66" i="33"/>
  <c r="F66" i="33"/>
  <c r="G66" i="33"/>
  <c r="H66" i="33"/>
  <c r="I66" i="33"/>
  <c r="J66" i="33"/>
  <c r="J82" i="33"/>
  <c r="K66" i="33"/>
  <c r="L66" i="33"/>
  <c r="M66" i="33"/>
  <c r="D66" i="33"/>
  <c r="N66" i="33" s="1"/>
  <c r="O66" i="33" s="1"/>
  <c r="N67" i="33"/>
  <c r="O67" i="33" s="1"/>
  <c r="N68" i="33"/>
  <c r="O68" i="33"/>
  <c r="N51" i="33"/>
  <c r="O51" i="33"/>
  <c r="N65" i="33"/>
  <c r="O65" i="33"/>
  <c r="O73" i="33"/>
  <c r="O76" i="33"/>
  <c r="O77" i="33"/>
  <c r="N18" i="33"/>
  <c r="O18" i="33" s="1"/>
  <c r="N19" i="33"/>
  <c r="O19" i="33"/>
  <c r="N20" i="33"/>
  <c r="O20" i="33"/>
  <c r="N21" i="33"/>
  <c r="O21" i="33"/>
  <c r="N22" i="33"/>
  <c r="O22" i="33" s="1"/>
  <c r="N23" i="33"/>
  <c r="O23" i="33"/>
  <c r="N24" i="33"/>
  <c r="O24" i="33" s="1"/>
  <c r="N25" i="33"/>
  <c r="O25" i="33"/>
  <c r="N26" i="33"/>
  <c r="O26" i="33"/>
  <c r="N27" i="33"/>
  <c r="O27" i="33"/>
  <c r="N28" i="33"/>
  <c r="O28" i="33" s="1"/>
  <c r="N7" i="33"/>
  <c r="O7" i="33"/>
  <c r="N8" i="33"/>
  <c r="O8" i="33" s="1"/>
  <c r="N11" i="33"/>
  <c r="O11" i="33"/>
  <c r="N12" i="33"/>
  <c r="O12" i="33"/>
  <c r="N13" i="33"/>
  <c r="O13" i="33"/>
  <c r="N14" i="33"/>
  <c r="O14" i="33" s="1"/>
  <c r="N15" i="33"/>
  <c r="O15" i="33"/>
  <c r="N6" i="33"/>
  <c r="O6" i="33" s="1"/>
  <c r="N30" i="33"/>
  <c r="O30" i="33"/>
  <c r="N17" i="33"/>
  <c r="O17" i="33"/>
  <c r="J76" i="35"/>
  <c r="N46" i="35"/>
  <c r="O46" i="35" s="1"/>
  <c r="K70" i="36"/>
  <c r="H70" i="36"/>
  <c r="J70" i="36"/>
  <c r="N66" i="36"/>
  <c r="O66" i="36" s="1"/>
  <c r="L75" i="37"/>
  <c r="D75" i="37"/>
  <c r="J74" i="38"/>
  <c r="L74" i="38"/>
  <c r="D74" i="38"/>
  <c r="N5" i="38"/>
  <c r="O5" i="38" s="1"/>
  <c r="G74" i="38"/>
  <c r="M77" i="39"/>
  <c r="H77" i="39"/>
  <c r="L77" i="39"/>
  <c r="N72" i="39"/>
  <c r="O72" i="39"/>
  <c r="N64" i="39"/>
  <c r="O64" i="39" s="1"/>
  <c r="N47" i="39"/>
  <c r="O47" i="39" s="1"/>
  <c r="I77" i="39"/>
  <c r="D77" i="39"/>
  <c r="I76" i="35"/>
  <c r="N5" i="37"/>
  <c r="O5" i="37" s="1"/>
  <c r="D70" i="36"/>
  <c r="N61" i="40"/>
  <c r="O61" i="40"/>
  <c r="D81" i="40"/>
  <c r="L81" i="40"/>
  <c r="H81" i="40"/>
  <c r="N76" i="40"/>
  <c r="O76" i="40"/>
  <c r="J81" i="40"/>
  <c r="N67" i="40"/>
  <c r="O67" i="40"/>
  <c r="N45" i="40"/>
  <c r="O45" i="40" s="1"/>
  <c r="I81" i="40"/>
  <c r="E81" i="40"/>
  <c r="G81" i="40"/>
  <c r="N15" i="40"/>
  <c r="O15" i="40"/>
  <c r="F81" i="40"/>
  <c r="L88" i="41"/>
  <c r="M88" i="41"/>
  <c r="K88" i="41"/>
  <c r="J88" i="41"/>
  <c r="N67" i="41"/>
  <c r="O67" i="41" s="1"/>
  <c r="N83" i="41"/>
  <c r="O83" i="41" s="1"/>
  <c r="N73" i="41"/>
  <c r="O73" i="41"/>
  <c r="H88" i="41"/>
  <c r="N51" i="41"/>
  <c r="O51" i="41"/>
  <c r="F88" i="41"/>
  <c r="I88" i="41"/>
  <c r="N32" i="41"/>
  <c r="O32" i="41" s="1"/>
  <c r="G88" i="41"/>
  <c r="D88" i="41"/>
  <c r="N88" i="41" s="1"/>
  <c r="O88" i="41" s="1"/>
  <c r="N16" i="41"/>
  <c r="O16" i="41"/>
  <c r="E88" i="41"/>
  <c r="N5" i="41"/>
  <c r="O5" i="41" s="1"/>
  <c r="N85" i="42"/>
  <c r="O85" i="42"/>
  <c r="M89" i="42"/>
  <c r="K89" i="42"/>
  <c r="L89" i="42"/>
  <c r="N69" i="42"/>
  <c r="O69" i="42"/>
  <c r="J89" i="42"/>
  <c r="N75" i="42"/>
  <c r="O75" i="42" s="1"/>
  <c r="F89" i="42"/>
  <c r="N89" i="42" s="1"/>
  <c r="O89" i="42" s="1"/>
  <c r="N53" i="42"/>
  <c r="O53" i="42"/>
  <c r="I89" i="42"/>
  <c r="H89" i="42"/>
  <c r="D89" i="42"/>
  <c r="N32" i="42"/>
  <c r="O32" i="42" s="1"/>
  <c r="E89" i="42"/>
  <c r="N16" i="42"/>
  <c r="O16" i="42"/>
  <c r="G89" i="42"/>
  <c r="N5" i="42"/>
  <c r="O5" i="42" s="1"/>
  <c r="K85" i="43"/>
  <c r="N81" i="43"/>
  <c r="O81" i="43"/>
  <c r="L85" i="43"/>
  <c r="I85" i="43"/>
  <c r="M85" i="43"/>
  <c r="N66" i="43"/>
  <c r="O66" i="43" s="1"/>
  <c r="N5" i="43"/>
  <c r="O5" i="43" s="1"/>
  <c r="J85" i="43"/>
  <c r="N71" i="43"/>
  <c r="O71" i="43" s="1"/>
  <c r="H85" i="43"/>
  <c r="G85" i="43"/>
  <c r="N49" i="43"/>
  <c r="O49" i="43"/>
  <c r="E85" i="43"/>
  <c r="F85" i="43"/>
  <c r="N32" i="43"/>
  <c r="O32" i="43"/>
  <c r="N16" i="43"/>
  <c r="O16" i="43"/>
  <c r="D85" i="43"/>
  <c r="N85" i="43" s="1"/>
  <c r="O85" i="43" s="1"/>
  <c r="M87" i="44"/>
  <c r="I87" i="44"/>
  <c r="L87" i="44"/>
  <c r="N67" i="44"/>
  <c r="O67" i="44"/>
  <c r="K87" i="44"/>
  <c r="N82" i="44"/>
  <c r="O82" i="44" s="1"/>
  <c r="H87" i="44"/>
  <c r="F87" i="44"/>
  <c r="N49" i="44"/>
  <c r="O49" i="44"/>
  <c r="G87" i="44"/>
  <c r="N32" i="44"/>
  <c r="O32" i="44" s="1"/>
  <c r="D87" i="44"/>
  <c r="N16" i="44"/>
  <c r="O16" i="44"/>
  <c r="N5" i="44"/>
  <c r="O5" i="44" s="1"/>
  <c r="E87" i="44"/>
  <c r="L78" i="45"/>
  <c r="M78" i="45"/>
  <c r="N60" i="45"/>
  <c r="O60" i="45" s="1"/>
  <c r="J78" i="45"/>
  <c r="K78" i="45"/>
  <c r="N75" i="45"/>
  <c r="O75" i="45"/>
  <c r="N64" i="45"/>
  <c r="O64" i="45"/>
  <c r="H78" i="45"/>
  <c r="I78" i="45"/>
  <c r="N42" i="45"/>
  <c r="O42" i="45"/>
  <c r="F78" i="45"/>
  <c r="N31" i="45"/>
  <c r="O31" i="45"/>
  <c r="G78" i="45"/>
  <c r="N16" i="45"/>
  <c r="O16" i="45"/>
  <c r="D78" i="45"/>
  <c r="N78" i="45" s="1"/>
  <c r="O78" i="45" s="1"/>
  <c r="E78" i="45"/>
  <c r="N5" i="45"/>
  <c r="O5" i="45" s="1"/>
  <c r="O77" i="46"/>
  <c r="P77" i="46" s="1"/>
  <c r="O66" i="46"/>
  <c r="P66" i="46" s="1"/>
  <c r="O62" i="46"/>
  <c r="P62" i="46"/>
  <c r="O45" i="46"/>
  <c r="P45" i="46" s="1"/>
  <c r="O32" i="46"/>
  <c r="P32" i="46" s="1"/>
  <c r="I80" i="46"/>
  <c r="G80" i="46"/>
  <c r="O16" i="46"/>
  <c r="P16" i="46" s="1"/>
  <c r="N80" i="46"/>
  <c r="H80" i="46"/>
  <c r="K80" i="46"/>
  <c r="E80" i="46"/>
  <c r="L80" i="46"/>
  <c r="M80" i="46"/>
  <c r="D80" i="46"/>
  <c r="O80" i="46" s="1"/>
  <c r="P80" i="46" s="1"/>
  <c r="J80" i="46"/>
  <c r="O5" i="46"/>
  <c r="P5" i="46"/>
  <c r="F80" i="46"/>
  <c r="O78" i="47" l="1"/>
  <c r="P78" i="47" s="1"/>
  <c r="N70" i="36"/>
  <c r="O70" i="36" s="1"/>
  <c r="N85" i="34"/>
  <c r="O85" i="34" s="1"/>
  <c r="H82" i="33"/>
  <c r="D82" i="33"/>
  <c r="N82" i="33" s="1"/>
  <c r="O82" i="33" s="1"/>
  <c r="J75" i="37"/>
  <c r="N75" i="37" s="1"/>
  <c r="O75" i="37" s="1"/>
  <c r="D76" i="35"/>
  <c r="N76" i="35" s="1"/>
  <c r="O76" i="35" s="1"/>
  <c r="N5" i="40"/>
  <c r="O5" i="40" s="1"/>
  <c r="K77" i="39"/>
  <c r="K74" i="38"/>
  <c r="G70" i="36"/>
  <c r="G76" i="35"/>
  <c r="F77" i="39"/>
  <c r="N77" i="39" s="1"/>
  <c r="O77" i="39" s="1"/>
  <c r="J87" i="44"/>
  <c r="N87" i="44" s="1"/>
  <c r="O87" i="44" s="1"/>
  <c r="F74" i="38"/>
  <c r="N74" i="38" s="1"/>
  <c r="O74" i="38" s="1"/>
  <c r="N5" i="34"/>
  <c r="O5" i="34" s="1"/>
  <c r="N29" i="36"/>
  <c r="O29" i="36" s="1"/>
  <c r="M81" i="40"/>
  <c r="N81" i="40" s="1"/>
  <c r="O81" i="40" s="1"/>
  <c r="J77" i="39"/>
</calcChain>
</file>

<file path=xl/sharedStrings.xml><?xml version="1.0" encoding="utf-8"?>
<sst xmlns="http://schemas.openxmlformats.org/spreadsheetml/2006/main" count="1546" uniqueCount="210">
  <si>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</si>
  <si>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</si>
  <si>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</si>
  <si>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</si>
  <si>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</si>
  <si>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</si>
  <si>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</si>
  <si>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</si>
  <si>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</si>
  <si>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</si>
  <si>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</si>
  <si>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</si>
  <si>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</si>
  <si>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</si>
  <si>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</si>
  <si>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</si>
  <si>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</si>
  <si>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</si>
  <si>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</si>
  <si>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</si>
  <si>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</si>
  <si>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</si>
  <si>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</si>
  <si>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</si>
  <si>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Commercial - Physical Environment</t>
  </si>
  <si>
    <t>Impact Fees - Commercial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</si>
  <si>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</si>
  <si>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</si>
  <si>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</si>
  <si>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</si>
  <si>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</si>
  <si>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</si>
  <si>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</si>
  <si>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</si>
  <si>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</si>
  <si>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</si>
  <si>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Other Physical Environment</t>
  </si>
  <si>
    <t>Federal Grant - Human Services - Public Assistance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</si>
  <si>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</si>
  <si>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</si>
  <si>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</si>
  <si>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</si>
  <si>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</si>
  <si>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</si>
  <si>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</si>
  <si>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</si>
  <si>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</si>
  <si>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</si>
  <si>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</si>
  <si>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</si>
  <si>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</si>
  <si>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</si>
  <si>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</si>
  <si>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</si>
  <si>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</si>
  <si>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</si>
  <si>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</si>
  <si>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</si>
  <si>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</si>
  <si>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</si>
  <si>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</si>
  <si>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</si>
  <si>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</si>
  <si>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</si>
  <si>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</si>
  <si>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</si>
  <si>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Economic Environment - Housing</t>
  </si>
  <si>
    <t>Culture / Recreation - Parks and Recreation</t>
  </si>
  <si>
    <t>Culture / Recreation - Cultural Services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</si>
  <si>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</si>
  <si>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</si>
  <si>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</si>
  <si>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</si>
  <si>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Circuit Court Criminal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</si>
  <si>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</si>
  <si>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</si>
  <si>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</si>
  <si>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</si>
  <si>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</si>
  <si>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</si>
  <si>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</si>
  <si>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</si>
  <si>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</si>
  <si>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</si>
  <si>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</si>
  <si>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</si>
  <si>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</si>
  <si>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</si>
  <si>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</si>
  <si>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</si>
  <si>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</si>
  <si>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</si>
  <si>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</si>
  <si>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</si>
  <si>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</si>
  <si>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General Gov't (Not Court-Related) - Recording Fees</t>
  </si>
  <si>
    <t>Port Orange Revenues Reported by Account Code and Fund Type</t>
  </si>
  <si>
    <t>Local Fiscal Year Ended September 30, 2010</t>
  </si>
  <si>
    <t>Fire Insurance Premium Tax for Firefighters' Pension</t>
  </si>
  <si>
    <t>Impact Fees - Commercial - Public Safety</t>
  </si>
  <si>
    <t>Licenses</t>
  </si>
  <si>
    <t>Federal Grant - Physical Environment - Sewer / Wastewater</t>
  </si>
  <si>
    <t>Federal Grant - Culture / Recreation</t>
  </si>
  <si>
    <t>State Grant - Physical Environment - Sewer / Wastewater</t>
  </si>
  <si>
    <t>State Grant - Transportation - Other Transportation</t>
  </si>
  <si>
    <t>State Shared Revenues - General Gov't - Other General Government</t>
  </si>
  <si>
    <t>State Shared Revenues - Other</t>
  </si>
  <si>
    <t>General Gov't (Not Court-Related) - Administrative Service Fees</t>
  </si>
  <si>
    <t>General Gov't (Not Court-Related) - Other General Gov't Charges and Fees</t>
  </si>
  <si>
    <t>Public Safety - Other Public Safety Charges and Fees</t>
  </si>
  <si>
    <t>Economic Environment - Other Economic Environment Charges</t>
  </si>
  <si>
    <t>Fines - Local Ordinance Violations</t>
  </si>
  <si>
    <t>Forfeits - Assets Seized by Law Enforcement</t>
  </si>
  <si>
    <t>Interest and Other Earnings - Dividends</t>
  </si>
  <si>
    <t>Interest and Other Earnings - Net Increase (Decrease) in Fair Value of Investments</t>
  </si>
  <si>
    <t>Proprietary Non-Operating Sources - Capital Contributions from Private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</si>
  <si>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</si>
  <si>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</si>
  <si>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</si>
  <si>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</si>
  <si>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Impact Fees - Residential - Transportation</t>
  </si>
  <si>
    <t>State Grant - Physical Environment - Water Supply System</t>
  </si>
  <si>
    <t>State Grant - Physical Environment - Stormwater Management</t>
  </si>
  <si>
    <t>Grants from Other Local Units - Other</t>
  </si>
  <si>
    <t>Court-Ordered Judgments and Fines - As Decided by County Court Criminal</t>
  </si>
  <si>
    <t>Court-Ordered Judgments and Fines - As Decided by County Court Civil</t>
  </si>
  <si>
    <t>2011 Municipal Population:</t>
  </si>
  <si>
    <t>Local Fiscal Year Ended September 30, 2012</t>
  </si>
  <si>
    <t>Federal Grant - Transportation - Other Transportation</t>
  </si>
  <si>
    <t>State Grant - Physical Environment - Other Physical Environment</t>
  </si>
  <si>
    <t>State Grant - Economic Environment</t>
  </si>
  <si>
    <t>Judgments and Fines - Other Court-Ordered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</si>
  <si>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</si>
  <si>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</si>
  <si>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</si>
  <si>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</si>
  <si>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</si>
  <si>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</si>
  <si>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</si>
  <si>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</si>
  <si>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</si>
  <si>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</si>
  <si>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</si>
  <si>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</si>
  <si>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Other Transportation Charges</t>
  </si>
  <si>
    <t>Court-Ordered Judgments and Fines - Other Court-Ordered</t>
  </si>
  <si>
    <t>Sales - Disposition of Fixed Assets</t>
  </si>
  <si>
    <t>Sales - Sale of Surplus Materials and Scrap</t>
  </si>
  <si>
    <t>Proprietary Non-Operating - Capital Contributions from Private Source</t>
  </si>
  <si>
    <t>2013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</si>
  <si>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</si>
  <si>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</si>
  <si>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</si>
  <si>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</si>
  <si>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Federal Grant - Physical Environment - Water Supply System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</si>
  <si>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</si>
  <si>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</si>
  <si>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</si>
  <si>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</si>
  <si>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</si>
  <si>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Proceeds - Debt Proceeds</t>
  </si>
  <si>
    <t>2008 Municipal Population:</t>
  </si>
  <si>
    <t>Local Fiscal Year Ended September 30, 2014</t>
  </si>
  <si>
    <t>State Grant - Human Services - Other Human Services</t>
  </si>
  <si>
    <t>Proceeds - Proceeds from Refunding Bonds</t>
  </si>
  <si>
    <t>2014 Municipal Population:</t>
  </si>
  <si>
    <t>Local Fiscal Year Ended September 30, 2015</t>
  </si>
  <si>
    <t>Sale of Contraband Property Seized by Law Enforcement</t>
  </si>
  <si>
    <t>Proprietary Non-Operating - Other Grants and Donations</t>
  </si>
  <si>
    <t>2015 Municipal Population:</t>
  </si>
  <si>
    <t>Local Fiscal Year Ended September 30, 2016</t>
  </si>
  <si>
    <t>2016 Municipal Population:</t>
  </si>
  <si>
    <t>Local Fiscal Year Ended September 30, 2017</t>
  </si>
  <si>
    <t>Physical Environment - Conservation and Resource Management</t>
  </si>
  <si>
    <t>2017 Municipal Population:</t>
  </si>
  <si>
    <t>Local Fiscal Year Ended September 30, 2018</t>
  </si>
  <si>
    <t>2018 Municipal Population:</t>
  </si>
  <si>
    <t>Local Fiscal Year Ended September 30, 2019</t>
  </si>
  <si>
    <t>Public Safety - Ambulance Fees</t>
  </si>
  <si>
    <t>2019 Municipal Population:</t>
  </si>
  <si>
    <t>Local Fiscal Year Ended September 30, 2020</t>
  </si>
  <si>
    <t>State Shared Revenues - Transportation - Airport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</si>
  <si>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</si>
  <si>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</si>
  <si>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</si>
  <si>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</si>
  <si>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</si>
  <si>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</si>
  <si>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</si>
  <si>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</si>
  <si>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</si>
  <si>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</si>
  <si>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</si>
  <si>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</si>
  <si>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</si>
  <si>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Local Government Half-Cent Sales Tax Program</t>
  </si>
  <si>
    <t>General Government - Recording Fees</t>
  </si>
  <si>
    <t>Human Services - Animal Control and Shelter Fees</t>
  </si>
  <si>
    <t>Other Charges for Services (Not Court-Related)</t>
  </si>
  <si>
    <t>2021 Municipal Population:</t>
  </si>
  <si>
    <t>Local Fiscal Year Ended September 30, 2022</t>
  </si>
  <si>
    <t>Federal Grant - American Rescue Plan Act Funds</t>
  </si>
  <si>
    <t>State Shared Revenues - General Government - Municipal Revenue Sharing Program</t>
  </si>
  <si>
    <t>Culture / Recreation - Special Events</t>
  </si>
  <si>
    <t>2022 Municipal Population:</t>
  </si>
  <si>
    <t>Local Fiscal Year Ended September 30, 2023</t>
  </si>
  <si>
    <t>State Shared Revenues - Transportation - Fuel Tax Refunds and Credits</t>
  </si>
  <si>
    <t>Proceeds - Leases - Financial Agreements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</si>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</sst>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185</v>
      </c>
      <c r="N4" s="35" t="s">
        <v>10</v>
      </c>
      <c r="O4" s="35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>SUM(D6:D15)</f>
        <v>31168179</v>
      </c>
      <c r="E5" s="27">
        <f>SUM(E6:E15)</f>
        <v>290505</v>
      </c>
      <c r="F5" s="27">
        <f>SUM(F6:F15)</f>
        <v>914736</v>
      </c>
      <c r="G5" s="27">
        <f>SUM(G6:G15)</f>
        <v>1290745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0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33664165</v>
      </c>
      <c r="P5" s="33">
        <f>(O5/P$84)</f>
        <v>517.84649581589963</v>
      </c>
      <c r="Q5" s="6"/>
    </row>
    <row r="6" spans="1:134">
      <c r="A6" s="12"/>
      <c r="B6" s="25">
        <v>311</v>
      </c>
      <c r="C6" s="20" t="s">
        <v>3</v>
      </c>
      <c r="D6" s="46">
        <v>21156018</v>
      </c>
      <c r="E6" s="46">
        <v>290505</v>
      </c>
      <c r="F6" s="46">
        <v>914736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22361259</v>
      </c>
      <c r="P6" s="47">
        <f>(O6/P$84)</f>
        <v>343.97703359586512</v>
      </c>
      <c r="Q6" s="9"/>
    </row>
    <row r="7" spans="1:134">
      <c r="A7" s="12"/>
      <c r="B7" s="25">
        <v>312.41000000000003</v>
      </c>
      <c r="C7" s="20" t="s">
        <v>188</v>
      </c>
      <c r="D7" s="46">
        <v>0</v>
      </c>
      <c r="E7" s="46">
        <v>0</v>
      </c>
      <c r="F7" s="46">
        <v>0</v>
      </c>
      <c r="G7" s="46">
        <v>750509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0">SUM(D7:N7)</f>
        <v>750509</v>
      </c>
      <c r="P7" s="47">
        <f>(O7/P$84)</f>
        <v>11.544871400443022</v>
      </c>
      <c r="Q7" s="9"/>
    </row>
    <row r="8" spans="1:134">
      <c r="A8" s="12"/>
      <c r="B8" s="25">
        <v>312.43</v>
      </c>
      <c r="C8" s="20" t="s">
        <v>189</v>
      </c>
      <c r="D8" s="46">
        <v>0</v>
      </c>
      <c r="E8" s="46">
        <v>0</v>
      </c>
      <c r="F8" s="46">
        <v>0</v>
      </c>
      <c r="G8" s="46">
        <v>540236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540236</v>
      </c>
      <c r="P8" s="47">
        <f>(O8/P$84)</f>
        <v>8.3103002707359099</v>
      </c>
      <c r="Q8" s="9"/>
    </row>
    <row r="9" spans="1:134">
      <c r="A9" s="12"/>
      <c r="B9" s="25">
        <v>312.51</v>
      </c>
      <c r="C9" s="20" t="s">
        <v>92</v>
      </c>
      <c r="D9" s="46">
        <v>576430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576430</v>
      </c>
      <c r="P9" s="47">
        <f>(O9/P$84)</f>
        <v>8.8670625153827221</v>
      </c>
      <c r="Q9" s="9"/>
    </row>
    <row r="10" spans="1:134">
      <c r="A10" s="12"/>
      <c r="B10" s="25">
        <v>312.52</v>
      </c>
      <c r="C10" s="20" t="s">
        <v>134</v>
      </c>
      <c r="D10" s="46">
        <v>583717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583717</v>
      </c>
      <c r="P10" s="47">
        <f>(O10/P$84)</f>
        <v>8.9791564115185825</v>
      </c>
      <c r="Q10" s="9"/>
    </row>
    <row r="11" spans="1:134">
      <c r="A11" s="12"/>
      <c r="B11" s="25">
        <v>314.10000000000002</v>
      </c>
      <c r="C11" s="20" t="s">
        <v>13</v>
      </c>
      <c r="D11" s="46">
        <v>5748017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5748017</v>
      </c>
      <c r="P11" s="47">
        <f>(O11/P$84)</f>
        <v>88.4201482894413</v>
      </c>
      <c r="Q11" s="9"/>
    </row>
    <row r="12" spans="1:134">
      <c r="A12" s="12"/>
      <c r="B12" s="25">
        <v>314.3</v>
      </c>
      <c r="C12" s="20" t="s">
        <v>14</v>
      </c>
      <c r="D12" s="46">
        <v>1012859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1012859</v>
      </c>
      <c r="P12" s="47">
        <f>(O12/P$84)</f>
        <v>15.580528550332266</v>
      </c>
      <c r="Q12" s="9"/>
    </row>
    <row r="13" spans="1:134">
      <c r="A13" s="12"/>
      <c r="B13" s="25">
        <v>314.39999999999998</v>
      </c>
      <c r="C13" s="20" t="s">
        <v>15</v>
      </c>
      <c r="D13" s="46">
        <v>188426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188426</v>
      </c>
      <c r="P13" s="47">
        <f>(O13/P$84)</f>
        <v>2.8985047994093036</v>
      </c>
      <c r="Q13" s="9"/>
    </row>
    <row r="14" spans="1:134">
      <c r="A14" s="12"/>
      <c r="B14" s="25">
        <v>315.10000000000002</v>
      </c>
      <c r="C14" s="20" t="s">
        <v>190</v>
      </c>
      <c r="D14" s="46">
        <v>1806196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1806196</v>
      </c>
      <c r="P14" s="47">
        <f>(O14/P$84)</f>
        <v>27.784211174009354</v>
      </c>
      <c r="Q14" s="9"/>
    </row>
    <row r="15" spans="1:134">
      <c r="A15" s="12"/>
      <c r="B15" s="25">
        <v>316</v>
      </c>
      <c r="C15" s="20" t="s">
        <v>136</v>
      </c>
      <c r="D15" s="46">
        <v>96516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96516</v>
      </c>
      <c r="P15" s="47">
        <f>(O15/P$84)</f>
        <v>1.4846788087619984</v>
      </c>
      <c r="Q15" s="9"/>
    </row>
    <row r="16" spans="1:134" ht="15.75">
      <c r="A16" s="29" t="s">
        <v>18</v>
      </c>
      <c r="B16" s="30"/>
      <c r="C16" s="31"/>
      <c r="D16" s="32">
        <f>SUM(D17:D30)</f>
        <v>4497558</v>
      </c>
      <c r="E16" s="32">
        <f>SUM(E17:E30)</f>
        <v>1835465</v>
      </c>
      <c r="F16" s="32">
        <f>SUM(F17:F30)</f>
        <v>0</v>
      </c>
      <c r="G16" s="32">
        <f>SUM(G17:G30)</f>
        <v>638664</v>
      </c>
      <c r="H16" s="32">
        <f>SUM(H17:H30)</f>
        <v>0</v>
      </c>
      <c r="I16" s="32">
        <f>SUM(I17:I30)</f>
        <v>5839400</v>
      </c>
      <c r="J16" s="32">
        <f>SUM(J17:J30)</f>
        <v>0</v>
      </c>
      <c r="K16" s="32">
        <f>SUM(K17:K30)</f>
        <v>0</v>
      </c>
      <c r="L16" s="32">
        <f>SUM(L17:L30)</f>
        <v>0</v>
      </c>
      <c r="M16" s="32">
        <f>SUM(M17:M30)</f>
        <v>0</v>
      </c>
      <c r="N16" s="32">
        <f>SUM(N17:N30)</f>
        <v>0</v>
      </c>
      <c r="O16" s="44">
        <f>SUM(D16:N16)</f>
        <v>12811087</v>
      </c>
      <c r="P16" s="45">
        <f>(O16/P$84)</f>
        <v>197.06939145951267</v>
      </c>
      <c r="Q16" s="10"/>
    </row>
    <row r="17" spans="1:17">
      <c r="A17" s="12"/>
      <c r="B17" s="25">
        <v>322</v>
      </c>
      <c r="C17" s="20" t="s">
        <v>191</v>
      </c>
      <c r="D17" s="46">
        <v>0</v>
      </c>
      <c r="E17" s="46">
        <v>1810628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1810628</v>
      </c>
      <c r="P17" s="47">
        <f>(O17/P$84)</f>
        <v>27.852387398474033</v>
      </c>
      <c r="Q17" s="9"/>
    </row>
    <row r="18" spans="1:17">
      <c r="A18" s="12"/>
      <c r="B18" s="25">
        <v>323.10000000000002</v>
      </c>
      <c r="C18" s="20" t="s">
        <v>19</v>
      </c>
      <c r="D18" s="46">
        <v>4433150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0" si="1">SUM(D18:N18)</f>
        <v>4433150</v>
      </c>
      <c r="P18" s="47">
        <f>(O18/P$84)</f>
        <v>68.193914595126756</v>
      </c>
      <c r="Q18" s="9"/>
    </row>
    <row r="19" spans="1:17">
      <c r="A19" s="12"/>
      <c r="B19" s="25">
        <v>323.39999999999998</v>
      </c>
      <c r="C19" s="20" t="s">
        <v>20</v>
      </c>
      <c r="D19" s="46">
        <v>20011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20011</v>
      </c>
      <c r="P19" s="47">
        <f>(O19/P$84)</f>
        <v>0.30782365247354171</v>
      </c>
      <c r="Q19" s="9"/>
    </row>
    <row r="20" spans="1:17">
      <c r="A20" s="12"/>
      <c r="B20" s="25">
        <v>323.7</v>
      </c>
      <c r="C20" s="20" t="s">
        <v>21</v>
      </c>
      <c r="D20" s="46">
        <v>7285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7285</v>
      </c>
      <c r="P20" s="47">
        <f>(O20/P$84)</f>
        <v>0.11206313069160719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13873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13873</v>
      </c>
      <c r="P21" s="47">
        <f>(O21/P$84)</f>
        <v>0.21340450406103864</v>
      </c>
      <c r="Q21" s="9"/>
    </row>
    <row r="22" spans="1:17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129176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129176</v>
      </c>
      <c r="P22" s="47">
        <f>(O22/P$84)</f>
        <v>1.9870785134137336</v>
      </c>
      <c r="Q22" s="9"/>
    </row>
    <row r="23" spans="1:17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212635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212635</v>
      </c>
      <c r="P23" s="47">
        <f>(O23/P$84)</f>
        <v>3.2709051193699237</v>
      </c>
      <c r="Q23" s="9"/>
    </row>
    <row r="24" spans="1:17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455665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455665</v>
      </c>
      <c r="P24" s="47">
        <f>(O24/P$84)</f>
        <v>7.0093680777750427</v>
      </c>
      <c r="Q24" s="9"/>
    </row>
    <row r="25" spans="1:17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70219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70219</v>
      </c>
      <c r="P25" s="47">
        <f>(O25/P$84)</f>
        <v>1.0801593650012307</v>
      </c>
      <c r="Q25" s="9"/>
    </row>
    <row r="26" spans="1:17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40332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40332</v>
      </c>
      <c r="P26" s="47">
        <f>(O26/P$84)</f>
        <v>0.6204159488063008</v>
      </c>
      <c r="Q26" s="9"/>
    </row>
    <row r="27" spans="1:17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286414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286414</v>
      </c>
      <c r="P27" s="47">
        <f>(O27/P$84)</f>
        <v>4.4058269751415207</v>
      </c>
      <c r="Q27" s="9"/>
    </row>
    <row r="28" spans="1:17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98650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98650</v>
      </c>
      <c r="P28" s="47">
        <f>(O28/P$84)</f>
        <v>1.5175055377799656</v>
      </c>
      <c r="Q28" s="9"/>
    </row>
    <row r="29" spans="1:17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4638600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4638600</v>
      </c>
      <c r="P29" s="47">
        <f>(O29/P$84)</f>
        <v>71.354294856017717</v>
      </c>
      <c r="Q29" s="9"/>
    </row>
    <row r="30" spans="1:17">
      <c r="A30" s="12"/>
      <c r="B30" s="25">
        <v>329.5</v>
      </c>
      <c r="C30" s="20" t="s">
        <v>193</v>
      </c>
      <c r="D30" s="46">
        <v>37112</v>
      </c>
      <c r="E30" s="46">
        <v>24837</v>
      </c>
      <c r="F30" s="46">
        <v>0</v>
      </c>
      <c r="G30" s="46">
        <v>0</v>
      </c>
      <c r="H30" s="46">
        <v>0</v>
      </c>
      <c r="I30" s="46">
        <v>532500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594449</v>
      </c>
      <c r="P30" s="47">
        <f>(O30/P$84)</f>
        <v>9.1442437853802616</v>
      </c>
      <c r="Q30" s="9"/>
    </row>
    <row r="31" spans="1:17" ht="15.75">
      <c r="A31" s="29" t="s">
        <v>194</v>
      </c>
      <c r="B31" s="30"/>
      <c r="C31" s="31"/>
      <c r="D31" s="32">
        <f>SUM(D32:D45)</f>
        <v>15300785</v>
      </c>
      <c r="E31" s="32">
        <f>SUM(E32:E45)</f>
        <v>378383</v>
      </c>
      <c r="F31" s="32">
        <f>SUM(F32:F45)</f>
        <v>0</v>
      </c>
      <c r="G31" s="32">
        <f>SUM(G32:G45)</f>
        <v>11064</v>
      </c>
      <c r="H31" s="32">
        <f>SUM(H32:H45)</f>
        <v>0</v>
      </c>
      <c r="I31" s="32">
        <f>SUM(I32:I45)</f>
        <v>0</v>
      </c>
      <c r="J31" s="32">
        <f>SUM(J32:J45)</f>
        <v>0</v>
      </c>
      <c r="K31" s="32">
        <f>SUM(K32:K45)</f>
        <v>0</v>
      </c>
      <c r="L31" s="32">
        <f>SUM(L32:L45)</f>
        <v>0</v>
      </c>
      <c r="M31" s="32">
        <f>SUM(M32:M45)</f>
        <v>0</v>
      </c>
      <c r="N31" s="32">
        <f>SUM(N32:N45)</f>
        <v>0</v>
      </c>
      <c r="O31" s="44">
        <f>SUM(D31:N31)</f>
        <v>15690232</v>
      </c>
      <c r="P31" s="45">
        <f>(O31/P$84)</f>
        <v>241.35847895643613</v>
      </c>
      <c r="Q31" s="10"/>
    </row>
    <row r="32" spans="1:17">
      <c r="A32" s="12"/>
      <c r="B32" s="25">
        <v>331.2</v>
      </c>
      <c r="C32" s="20" t="s">
        <v>31</v>
      </c>
      <c r="D32" s="46">
        <v>108051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108051</v>
      </c>
      <c r="P32" s="47">
        <f>(O32/P$84)</f>
        <v>1.6621185084912626</v>
      </c>
      <c r="Q32" s="9"/>
    </row>
    <row r="33" spans="1:17">
      <c r="A33" s="12"/>
      <c r="B33" s="25">
        <v>331.5</v>
      </c>
      <c r="C33" s="20" t="s">
        <v>33</v>
      </c>
      <c r="D33" s="46">
        <v>7000036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2">SUM(D33:N33)</f>
        <v>7000036</v>
      </c>
      <c r="P33" s="47">
        <f>(O33/P$84)</f>
        <v>107.6796086635491</v>
      </c>
      <c r="Q33" s="9"/>
    </row>
    <row r="34" spans="1:17">
      <c r="A34" s="12"/>
      <c r="B34" s="25">
        <v>331.51</v>
      </c>
      <c r="C34" s="20" t="s">
        <v>201</v>
      </c>
      <c r="D34" s="46">
        <v>40772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40772</v>
      </c>
      <c r="P34" s="47">
        <f>(O34/P$84)</f>
        <v>0.62718434654196409</v>
      </c>
      <c r="Q34" s="9"/>
    </row>
    <row r="35" spans="1:17">
      <c r="A35" s="12"/>
      <c r="B35" s="25">
        <v>334.2</v>
      </c>
      <c r="C35" s="20" t="s">
        <v>35</v>
      </c>
      <c r="D35" s="46">
        <v>23250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23250</v>
      </c>
      <c r="P35" s="47">
        <f>(O35/P$84)</f>
        <v>0.35764828944129951</v>
      </c>
      <c r="Q35" s="9"/>
    </row>
    <row r="36" spans="1:17">
      <c r="A36" s="12"/>
      <c r="B36" s="25">
        <v>334.49</v>
      </c>
      <c r="C36" s="20" t="s">
        <v>104</v>
      </c>
      <c r="D36" s="46">
        <v>0</v>
      </c>
      <c r="E36" s="46">
        <v>0</v>
      </c>
      <c r="F36" s="46">
        <v>0</v>
      </c>
      <c r="G36" s="46">
        <v>11064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11064</v>
      </c>
      <c r="P36" s="47">
        <f>(O36/P$84)</f>
        <v>0.17019443760767905</v>
      </c>
      <c r="Q36" s="9"/>
    </row>
    <row r="37" spans="1:17">
      <c r="A37" s="12"/>
      <c r="B37" s="25">
        <v>334.7</v>
      </c>
      <c r="C37" s="20" t="s">
        <v>38</v>
      </c>
      <c r="D37" s="46">
        <v>12036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12036</v>
      </c>
      <c r="P37" s="47">
        <f>(O37/P$84)</f>
        <v>0.18514644351464435</v>
      </c>
      <c r="Q37" s="9"/>
    </row>
    <row r="38" spans="1:17">
      <c r="A38" s="12"/>
      <c r="B38" s="25">
        <v>335.125</v>
      </c>
      <c r="C38" s="20" t="s">
        <v>202</v>
      </c>
      <c r="D38" s="46">
        <v>3231699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3231699</v>
      </c>
      <c r="P38" s="47">
        <f>(O38/P$84)</f>
        <v>49.712327713512181</v>
      </c>
      <c r="Q38" s="9"/>
    </row>
    <row r="39" spans="1:17">
      <c r="A39" s="12"/>
      <c r="B39" s="25">
        <v>335.14</v>
      </c>
      <c r="C39" s="20" t="s">
        <v>138</v>
      </c>
      <c r="D39" s="46">
        <v>139699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139699</v>
      </c>
      <c r="P39" s="47">
        <f>(O39/P$84)</f>
        <v>2.148950898350972</v>
      </c>
      <c r="Q39" s="9"/>
    </row>
    <row r="40" spans="1:17">
      <c r="A40" s="12"/>
      <c r="B40" s="25">
        <v>335.15</v>
      </c>
      <c r="C40" s="20" t="s">
        <v>139</v>
      </c>
      <c r="D40" s="46">
        <v>39884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39884</v>
      </c>
      <c r="P40" s="47">
        <f>(O40/P$84)</f>
        <v>0.61352448929362535</v>
      </c>
      <c r="Q40" s="9"/>
    </row>
    <row r="41" spans="1:17">
      <c r="A41" s="12"/>
      <c r="B41" s="25">
        <v>335.18</v>
      </c>
      <c r="C41" s="20" t="s">
        <v>195</v>
      </c>
      <c r="D41" s="46">
        <v>4419453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4419453</v>
      </c>
      <c r="P41" s="47">
        <f>(O41/P$84)</f>
        <v>67.983217450159984</v>
      </c>
      <c r="Q41" s="9"/>
    </row>
    <row r="42" spans="1:17">
      <c r="A42" s="12"/>
      <c r="B42" s="25">
        <v>335.21</v>
      </c>
      <c r="C42" s="20" t="s">
        <v>44</v>
      </c>
      <c r="D42" s="46">
        <v>30086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30086</v>
      </c>
      <c r="P42" s="47">
        <f>(O42/P$84)</f>
        <v>0.46280457789810486</v>
      </c>
      <c r="Q42" s="9"/>
    </row>
    <row r="43" spans="1:17">
      <c r="A43" s="12"/>
      <c r="B43" s="25">
        <v>335.45</v>
      </c>
      <c r="C43" s="20" t="s">
        <v>206</v>
      </c>
      <c r="D43" s="46">
        <v>28979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4" si="3">SUM(D43:N43)</f>
        <v>28979</v>
      </c>
      <c r="P43" s="47">
        <f>(O43/P$84)</f>
        <v>0.44577590450406102</v>
      </c>
      <c r="Q43" s="9"/>
    </row>
    <row r="44" spans="1:17">
      <c r="A44" s="12"/>
      <c r="B44" s="25">
        <v>337.7</v>
      </c>
      <c r="C44" s="20" t="s">
        <v>49</v>
      </c>
      <c r="D44" s="46">
        <v>168500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3"/>
        <v>168500</v>
      </c>
      <c r="P44" s="47">
        <f>(O44/P$84)</f>
        <v>2.5919886783165147</v>
      </c>
      <c r="Q44" s="9"/>
    </row>
    <row r="45" spans="1:17">
      <c r="A45" s="12"/>
      <c r="B45" s="25">
        <v>338</v>
      </c>
      <c r="C45" s="20" t="s">
        <v>50</v>
      </c>
      <c r="D45" s="46">
        <v>58340</v>
      </c>
      <c r="E45" s="46">
        <v>378383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436723</v>
      </c>
      <c r="P45" s="47">
        <f>(O45/P$84)</f>
        <v>6.7179885552547383</v>
      </c>
      <c r="Q45" s="9"/>
    </row>
    <row r="46" spans="1:17" ht="15.75">
      <c r="A46" s="29" t="s">
        <v>55</v>
      </c>
      <c r="B46" s="30"/>
      <c r="C46" s="31"/>
      <c r="D46" s="32">
        <f>SUM(D47:D61)</f>
        <v>4271003</v>
      </c>
      <c r="E46" s="32">
        <f>SUM(E47:E61)</f>
        <v>0</v>
      </c>
      <c r="F46" s="32">
        <f>SUM(F47:F61)</f>
        <v>0</v>
      </c>
      <c r="G46" s="32">
        <f>SUM(G47:G61)</f>
        <v>0</v>
      </c>
      <c r="H46" s="32">
        <f>SUM(H47:H61)</f>
        <v>0</v>
      </c>
      <c r="I46" s="32">
        <f>SUM(I47:I61)</f>
        <v>39629138</v>
      </c>
      <c r="J46" s="32">
        <f>SUM(J47:J61)</f>
        <v>11844149</v>
      </c>
      <c r="K46" s="32">
        <f>SUM(K47:K61)</f>
        <v>0</v>
      </c>
      <c r="L46" s="32">
        <f>SUM(L47:L61)</f>
        <v>0</v>
      </c>
      <c r="M46" s="32">
        <f>SUM(M47:M61)</f>
        <v>0</v>
      </c>
      <c r="N46" s="32">
        <f>SUM(N47:N61)</f>
        <v>0</v>
      </c>
      <c r="O46" s="32">
        <f>SUM(D46:N46)</f>
        <v>55744290</v>
      </c>
      <c r="P46" s="45">
        <f>(O46/P$84)</f>
        <v>857.49892320945116</v>
      </c>
      <c r="Q46" s="10"/>
    </row>
    <row r="47" spans="1:17">
      <c r="A47" s="12"/>
      <c r="B47" s="25">
        <v>341.1</v>
      </c>
      <c r="C47" s="20" t="s">
        <v>196</v>
      </c>
      <c r="D47" s="46">
        <v>5127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5127</v>
      </c>
      <c r="P47" s="47">
        <f>(O47/P$84)</f>
        <v>7.8867216342603991E-2</v>
      </c>
      <c r="Q47" s="9"/>
    </row>
    <row r="48" spans="1:17">
      <c r="A48" s="12"/>
      <c r="B48" s="25">
        <v>341.2</v>
      </c>
      <c r="C48" s="20" t="s">
        <v>141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11844149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0" si="4">SUM(D48:N48)</f>
        <v>11844149</v>
      </c>
      <c r="P48" s="47">
        <f>(O48/P$84)</f>
        <v>182.19525289195175</v>
      </c>
      <c r="Q48" s="9"/>
    </row>
    <row r="49" spans="1:17">
      <c r="A49" s="12"/>
      <c r="B49" s="25">
        <v>341.3</v>
      </c>
      <c r="C49" s="20" t="s">
        <v>142</v>
      </c>
      <c r="D49" s="46">
        <v>2311795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2311795</v>
      </c>
      <c r="P49" s="47">
        <f>(O49/P$84)</f>
        <v>35.561700098449421</v>
      </c>
      <c r="Q49" s="9"/>
    </row>
    <row r="50" spans="1:17">
      <c r="A50" s="12"/>
      <c r="B50" s="25">
        <v>342.2</v>
      </c>
      <c r="C50" s="20" t="s">
        <v>59</v>
      </c>
      <c r="D50" s="46">
        <v>1217480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1217480</v>
      </c>
      <c r="P50" s="47">
        <f>(O50/P$84)</f>
        <v>18.728156534580361</v>
      </c>
      <c r="Q50" s="9"/>
    </row>
    <row r="51" spans="1:17">
      <c r="A51" s="12"/>
      <c r="B51" s="25">
        <v>342.9</v>
      </c>
      <c r="C51" s="20" t="s">
        <v>109</v>
      </c>
      <c r="D51" s="46">
        <v>12621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12621</v>
      </c>
      <c r="P51" s="47">
        <f>(O51/P$84)</f>
        <v>0.19414533595865124</v>
      </c>
      <c r="Q51" s="9"/>
    </row>
    <row r="52" spans="1:17">
      <c r="A52" s="12"/>
      <c r="B52" s="25">
        <v>343.3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12202103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12202103</v>
      </c>
      <c r="P52" s="47">
        <f>(O52/P$84)</f>
        <v>187.70155980802363</v>
      </c>
      <c r="Q52" s="9"/>
    </row>
    <row r="53" spans="1:17">
      <c r="A53" s="12"/>
      <c r="B53" s="25">
        <v>343.4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9655738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9655738</v>
      </c>
      <c r="P53" s="47">
        <f>(O53/P$84)</f>
        <v>148.53153458035933</v>
      </c>
      <c r="Q53" s="9"/>
    </row>
    <row r="54" spans="1:17">
      <c r="A54" s="12"/>
      <c r="B54" s="25">
        <v>343.5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15326609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15326609</v>
      </c>
      <c r="P54" s="47">
        <f>(O54/P$84)</f>
        <v>235.76496738862909</v>
      </c>
      <c r="Q54" s="9"/>
    </row>
    <row r="55" spans="1:17">
      <c r="A55" s="12"/>
      <c r="B55" s="25">
        <v>343.6</v>
      </c>
      <c r="C55" s="20" t="s">
        <v>63</v>
      </c>
      <c r="D55" s="46">
        <v>-361</v>
      </c>
      <c r="E55" s="46">
        <v>0</v>
      </c>
      <c r="F55" s="46">
        <v>0</v>
      </c>
      <c r="G55" s="46">
        <v>0</v>
      </c>
      <c r="H55" s="46">
        <v>0</v>
      </c>
      <c r="I55" s="46">
        <v>220421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220060</v>
      </c>
      <c r="P55" s="47">
        <f>(O55/P$84)</f>
        <v>3.3851218311592421</v>
      </c>
      <c r="Q55" s="9"/>
    </row>
    <row r="56" spans="1:17">
      <c r="A56" s="12"/>
      <c r="B56" s="25">
        <v>343.9</v>
      </c>
      <c r="C56" s="20" t="s">
        <v>64</v>
      </c>
      <c r="D56" s="46">
        <v>37738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37738</v>
      </c>
      <c r="P56" s="47">
        <f>(O56/P$84)</f>
        <v>0.58051316761014027</v>
      </c>
      <c r="Q56" s="9"/>
    </row>
    <row r="57" spans="1:17">
      <c r="A57" s="12"/>
      <c r="B57" s="25">
        <v>344.9</v>
      </c>
      <c r="C57" s="20" t="s">
        <v>144</v>
      </c>
      <c r="D57" s="46">
        <v>148170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148170</v>
      </c>
      <c r="P57" s="47">
        <f>(O57/P$84)</f>
        <v>2.2792579374846174</v>
      </c>
      <c r="Q57" s="9"/>
    </row>
    <row r="58" spans="1:17">
      <c r="A58" s="12"/>
      <c r="B58" s="25">
        <v>347.2</v>
      </c>
      <c r="C58" s="20" t="s">
        <v>67</v>
      </c>
      <c r="D58" s="46">
        <v>398067</v>
      </c>
      <c r="E58" s="46">
        <v>0</v>
      </c>
      <c r="F58" s="46">
        <v>0</v>
      </c>
      <c r="G58" s="46">
        <v>0</v>
      </c>
      <c r="H58" s="46">
        <v>0</v>
      </c>
      <c r="I58" s="46">
        <v>2165825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2563892</v>
      </c>
      <c r="P58" s="47">
        <f>(O58/P$84)</f>
        <v>39.439638198375583</v>
      </c>
      <c r="Q58" s="9"/>
    </row>
    <row r="59" spans="1:17">
      <c r="A59" s="12"/>
      <c r="B59" s="25">
        <v>347.3</v>
      </c>
      <c r="C59" s="20" t="s">
        <v>68</v>
      </c>
      <c r="D59" s="46">
        <v>132308</v>
      </c>
      <c r="E59" s="46">
        <v>0</v>
      </c>
      <c r="F59" s="46">
        <v>0</v>
      </c>
      <c r="G59" s="46">
        <v>0</v>
      </c>
      <c r="H59" s="46">
        <v>0</v>
      </c>
      <c r="I59" s="46">
        <v>58442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190750</v>
      </c>
      <c r="P59" s="47">
        <f>(O59/P$84)</f>
        <v>2.934254245631307</v>
      </c>
      <c r="Q59" s="9"/>
    </row>
    <row r="60" spans="1:17">
      <c r="A60" s="12"/>
      <c r="B60" s="25">
        <v>347.4</v>
      </c>
      <c r="C60" s="20" t="s">
        <v>203</v>
      </c>
      <c r="D60" s="46">
        <v>4390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4390</v>
      </c>
      <c r="P60" s="47">
        <f>(O60/P$84)</f>
        <v>6.753015013536795E-2</v>
      </c>
      <c r="Q60" s="9"/>
    </row>
    <row r="61" spans="1:17">
      <c r="A61" s="12"/>
      <c r="B61" s="25">
        <v>349</v>
      </c>
      <c r="C61" s="20" t="s">
        <v>198</v>
      </c>
      <c r="D61" s="46">
        <v>3668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3668</v>
      </c>
      <c r="P61" s="47">
        <f>(O61/P$84)</f>
        <v>5.6423824760029537E-2</v>
      </c>
      <c r="Q61" s="9"/>
    </row>
    <row r="62" spans="1:17" ht="15.75">
      <c r="A62" s="29" t="s">
        <v>56</v>
      </c>
      <c r="B62" s="30"/>
      <c r="C62" s="31"/>
      <c r="D62" s="32">
        <f>SUM(D63:D65)</f>
        <v>842277</v>
      </c>
      <c r="E62" s="32">
        <f>SUM(E63:E65)</f>
        <v>0</v>
      </c>
      <c r="F62" s="32">
        <f>SUM(F63:F65)</f>
        <v>0</v>
      </c>
      <c r="G62" s="32">
        <f>SUM(G63:G65)</f>
        <v>0</v>
      </c>
      <c r="H62" s="32">
        <f>SUM(H63:H65)</f>
        <v>0</v>
      </c>
      <c r="I62" s="32">
        <f>SUM(I63:I65)</f>
        <v>0</v>
      </c>
      <c r="J62" s="32">
        <f>SUM(J63:J65)</f>
        <v>0</v>
      </c>
      <c r="K62" s="32">
        <f>SUM(K63:K65)</f>
        <v>0</v>
      </c>
      <c r="L62" s="32">
        <f>SUM(L63:L65)</f>
        <v>0</v>
      </c>
      <c r="M62" s="32">
        <f>SUM(M63:M65)</f>
        <v>0</v>
      </c>
      <c r="N62" s="32">
        <f>SUM(N63:N65)</f>
        <v>0</v>
      </c>
      <c r="O62" s="32">
        <f>SUM(D62:N62)</f>
        <v>842277</v>
      </c>
      <c r="P62" s="45">
        <f>(O62/P$84)</f>
        <v>12.956513044548363</v>
      </c>
      <c r="Q62" s="10"/>
    </row>
    <row r="63" spans="1:17">
      <c r="A63" s="13"/>
      <c r="B63" s="39">
        <v>354</v>
      </c>
      <c r="C63" s="21" t="s">
        <v>111</v>
      </c>
      <c r="D63" s="46">
        <v>200069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ref="O63:O65" si="5">SUM(D63:N63)</f>
        <v>200069</v>
      </c>
      <c r="P63" s="47">
        <f>(O63/P$84)</f>
        <v>3.0776058331282306</v>
      </c>
      <c r="Q63" s="9"/>
    </row>
    <row r="64" spans="1:17">
      <c r="A64" s="13"/>
      <c r="B64" s="39">
        <v>358.2</v>
      </c>
      <c r="C64" s="21" t="s">
        <v>167</v>
      </c>
      <c r="D64" s="46">
        <v>9708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9708</v>
      </c>
      <c r="P64" s="47">
        <f>(O64/P$84)</f>
        <v>0.14933546640413486</v>
      </c>
      <c r="Q64" s="9"/>
    </row>
    <row r="65" spans="1:17">
      <c r="A65" s="13"/>
      <c r="B65" s="39">
        <v>359</v>
      </c>
      <c r="C65" s="21" t="s">
        <v>74</v>
      </c>
      <c r="D65" s="46">
        <v>632500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5"/>
        <v>632500</v>
      </c>
      <c r="P65" s="47">
        <f>(O65/P$84)</f>
        <v>9.7295717450159973</v>
      </c>
      <c r="Q65" s="9"/>
    </row>
    <row r="66" spans="1:17" ht="15.75">
      <c r="A66" s="29" t="s">
        <v>4</v>
      </c>
      <c r="B66" s="30"/>
      <c r="C66" s="31"/>
      <c r="D66" s="32">
        <f>SUM(D67:D76)</f>
        <v>1120995</v>
      </c>
      <c r="E66" s="32">
        <f>SUM(E67:E76)</f>
        <v>177248</v>
      </c>
      <c r="F66" s="32">
        <f>SUM(F67:F76)</f>
        <v>4075</v>
      </c>
      <c r="G66" s="32">
        <f>SUM(G67:G76)</f>
        <v>471421</v>
      </c>
      <c r="H66" s="32">
        <f>SUM(H67:H76)</f>
        <v>0</v>
      </c>
      <c r="I66" s="32">
        <f>SUM(I67:I76)</f>
        <v>1825346</v>
      </c>
      <c r="J66" s="32">
        <f>SUM(J67:J76)</f>
        <v>423395</v>
      </c>
      <c r="K66" s="32">
        <f>SUM(K67:K76)</f>
        <v>21601020</v>
      </c>
      <c r="L66" s="32">
        <f>SUM(L67:L76)</f>
        <v>0</v>
      </c>
      <c r="M66" s="32">
        <f>SUM(M67:M76)</f>
        <v>0</v>
      </c>
      <c r="N66" s="32">
        <f>SUM(N67:N76)</f>
        <v>0</v>
      </c>
      <c r="O66" s="32">
        <f>SUM(D66:N66)</f>
        <v>25623500</v>
      </c>
      <c r="P66" s="45">
        <f>(O66/P$84)</f>
        <v>394.15918040856508</v>
      </c>
      <c r="Q66" s="10"/>
    </row>
    <row r="67" spans="1:17">
      <c r="A67" s="12"/>
      <c r="B67" s="25">
        <v>361.1</v>
      </c>
      <c r="C67" s="20" t="s">
        <v>75</v>
      </c>
      <c r="D67" s="46">
        <v>856176</v>
      </c>
      <c r="E67" s="46">
        <v>171662</v>
      </c>
      <c r="F67" s="46">
        <v>4075</v>
      </c>
      <c r="G67" s="46">
        <v>291223</v>
      </c>
      <c r="H67" s="46">
        <v>0</v>
      </c>
      <c r="I67" s="46">
        <v>1574766</v>
      </c>
      <c r="J67" s="46">
        <v>237545</v>
      </c>
      <c r="K67" s="46">
        <v>1207893</v>
      </c>
      <c r="L67" s="46">
        <v>0</v>
      </c>
      <c r="M67" s="46">
        <v>0</v>
      </c>
      <c r="N67" s="46">
        <v>0</v>
      </c>
      <c r="O67" s="46">
        <f>SUM(D67:N67)</f>
        <v>4343340</v>
      </c>
      <c r="P67" s="47">
        <f>(O67/P$84)</f>
        <v>66.812392320945108</v>
      </c>
      <c r="Q67" s="9"/>
    </row>
    <row r="68" spans="1:17">
      <c r="A68" s="12"/>
      <c r="B68" s="25">
        <v>361.2</v>
      </c>
      <c r="C68" s="20" t="s">
        <v>113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1792832</v>
      </c>
      <c r="L68" s="46">
        <v>0</v>
      </c>
      <c r="M68" s="46">
        <v>0</v>
      </c>
      <c r="N68" s="46">
        <v>0</v>
      </c>
      <c r="O68" s="46">
        <f t="shared" ref="O68:O81" si="6">SUM(D68:N68)</f>
        <v>1792832</v>
      </c>
      <c r="P68" s="47">
        <f>(O68/P$84)</f>
        <v>27.578636475510706</v>
      </c>
      <c r="Q68" s="9"/>
    </row>
    <row r="69" spans="1:17">
      <c r="A69" s="12"/>
      <c r="B69" s="25">
        <v>361.3</v>
      </c>
      <c r="C69" s="20" t="s">
        <v>114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9575934</v>
      </c>
      <c r="L69" s="46">
        <v>0</v>
      </c>
      <c r="M69" s="46">
        <v>0</v>
      </c>
      <c r="N69" s="46">
        <v>0</v>
      </c>
      <c r="O69" s="46">
        <f t="shared" si="6"/>
        <v>9575934</v>
      </c>
      <c r="P69" s="47">
        <f>(O69/P$84)</f>
        <v>147.30393182377554</v>
      </c>
      <c r="Q69" s="9"/>
    </row>
    <row r="70" spans="1:17">
      <c r="A70" s="12"/>
      <c r="B70" s="25">
        <v>362</v>
      </c>
      <c r="C70" s="20" t="s">
        <v>76</v>
      </c>
      <c r="D70" s="46">
        <v>32334</v>
      </c>
      <c r="E70" s="46">
        <v>3581</v>
      </c>
      <c r="F70" s="46">
        <v>0</v>
      </c>
      <c r="G70" s="46">
        <v>0</v>
      </c>
      <c r="H70" s="46">
        <v>0</v>
      </c>
      <c r="I70" s="46">
        <v>197029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6"/>
        <v>232944</v>
      </c>
      <c r="P70" s="47">
        <f>(O70/P$84)</f>
        <v>3.5833128230371645</v>
      </c>
      <c r="Q70" s="9"/>
    </row>
    <row r="71" spans="1:17">
      <c r="A71" s="12"/>
      <c r="B71" s="25">
        <v>364</v>
      </c>
      <c r="C71" s="20" t="s">
        <v>146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925</v>
      </c>
      <c r="K71" s="46">
        <v>0</v>
      </c>
      <c r="L71" s="46">
        <v>0</v>
      </c>
      <c r="M71" s="46">
        <v>0</v>
      </c>
      <c r="N71" s="46">
        <v>0</v>
      </c>
      <c r="O71" s="46">
        <f t="shared" si="6"/>
        <v>925</v>
      </c>
      <c r="P71" s="47">
        <f>(O71/P$84)</f>
        <v>1.4229017967019444E-2</v>
      </c>
      <c r="Q71" s="9"/>
    </row>
    <row r="72" spans="1:17">
      <c r="A72" s="12"/>
      <c r="B72" s="25">
        <v>365</v>
      </c>
      <c r="C72" s="20" t="s">
        <v>147</v>
      </c>
      <c r="D72" s="46">
        <v>922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6"/>
        <v>922</v>
      </c>
      <c r="P72" s="47">
        <f>(O72/P$84)</f>
        <v>1.4182869800639921E-2</v>
      </c>
      <c r="Q72" s="9"/>
    </row>
    <row r="73" spans="1:17">
      <c r="A73" s="12"/>
      <c r="B73" s="25">
        <v>366</v>
      </c>
      <c r="C73" s="20" t="s">
        <v>79</v>
      </c>
      <c r="D73" s="46">
        <v>19780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6"/>
        <v>19780</v>
      </c>
      <c r="P73" s="47">
        <f>(O73/P$84)</f>
        <v>0.30427024366231847</v>
      </c>
      <c r="Q73" s="9"/>
    </row>
    <row r="74" spans="1:17">
      <c r="A74" s="12"/>
      <c r="B74" s="25">
        <v>368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9010847</v>
      </c>
      <c r="L74" s="46">
        <v>0</v>
      </c>
      <c r="M74" s="46">
        <v>0</v>
      </c>
      <c r="N74" s="46">
        <v>0</v>
      </c>
      <c r="O74" s="46">
        <f t="shared" si="6"/>
        <v>9010847</v>
      </c>
      <c r="P74" s="47">
        <f>(O74/P$84)</f>
        <v>138.61135552547378</v>
      </c>
      <c r="Q74" s="9"/>
    </row>
    <row r="75" spans="1:17">
      <c r="A75" s="12"/>
      <c r="B75" s="25">
        <v>369.3</v>
      </c>
      <c r="C75" s="20" t="s">
        <v>81</v>
      </c>
      <c r="D75" s="46">
        <v>18967</v>
      </c>
      <c r="E75" s="46">
        <v>0</v>
      </c>
      <c r="F75" s="46">
        <v>0</v>
      </c>
      <c r="G75" s="46">
        <v>180198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199165</v>
      </c>
      <c r="P75" s="47">
        <f>(O75/P$84)</f>
        <v>3.0636998523258674</v>
      </c>
      <c r="Q75" s="9"/>
    </row>
    <row r="76" spans="1:17">
      <c r="A76" s="12"/>
      <c r="B76" s="25">
        <v>369.9</v>
      </c>
      <c r="C76" s="20" t="s">
        <v>82</v>
      </c>
      <c r="D76" s="46">
        <v>192816</v>
      </c>
      <c r="E76" s="46">
        <v>2005</v>
      </c>
      <c r="F76" s="46">
        <v>0</v>
      </c>
      <c r="G76" s="46">
        <v>0</v>
      </c>
      <c r="H76" s="46">
        <v>0</v>
      </c>
      <c r="I76" s="46">
        <v>53551</v>
      </c>
      <c r="J76" s="46">
        <v>184925</v>
      </c>
      <c r="K76" s="46">
        <v>13514</v>
      </c>
      <c r="L76" s="46">
        <v>0</v>
      </c>
      <c r="M76" s="46">
        <v>0</v>
      </c>
      <c r="N76" s="46">
        <v>0</v>
      </c>
      <c r="O76" s="46">
        <f t="shared" si="6"/>
        <v>446811</v>
      </c>
      <c r="P76" s="47">
        <f>(O76/P$84)</f>
        <v>6.8731694560669458</v>
      </c>
      <c r="Q76" s="9"/>
    </row>
    <row r="77" spans="1:17" ht="15.75">
      <c r="A77" s="29" t="s">
        <v>57</v>
      </c>
      <c r="B77" s="30"/>
      <c r="C77" s="31"/>
      <c r="D77" s="32">
        <f>SUM(D78:D81)</f>
        <v>3759055</v>
      </c>
      <c r="E77" s="32">
        <f>SUM(E78:E81)</f>
        <v>223442</v>
      </c>
      <c r="F77" s="32">
        <f>SUM(F78:F81)</f>
        <v>1791700</v>
      </c>
      <c r="G77" s="32">
        <f>SUM(G78:G81)</f>
        <v>70015</v>
      </c>
      <c r="H77" s="32">
        <f>SUM(H78:H81)</f>
        <v>0</v>
      </c>
      <c r="I77" s="32">
        <f>SUM(I78:I81)</f>
        <v>5089750</v>
      </c>
      <c r="J77" s="32">
        <f>SUM(J78:J81)</f>
        <v>333997</v>
      </c>
      <c r="K77" s="32">
        <f>SUM(K78:K81)</f>
        <v>0</v>
      </c>
      <c r="L77" s="32">
        <f>SUM(L78:L81)</f>
        <v>0</v>
      </c>
      <c r="M77" s="32">
        <f>SUM(M78:M81)</f>
        <v>0</v>
      </c>
      <c r="N77" s="32">
        <f>SUM(N78:N81)</f>
        <v>0</v>
      </c>
      <c r="O77" s="32">
        <f t="shared" si="6"/>
        <v>11267959</v>
      </c>
      <c r="P77" s="45">
        <f>(O77/P$84)</f>
        <v>173.3318822298794</v>
      </c>
      <c r="Q77" s="9"/>
    </row>
    <row r="78" spans="1:17">
      <c r="A78" s="12"/>
      <c r="B78" s="25">
        <v>381</v>
      </c>
      <c r="C78" s="20" t="s">
        <v>83</v>
      </c>
      <c r="D78" s="46">
        <v>14583</v>
      </c>
      <c r="E78" s="46">
        <v>0</v>
      </c>
      <c r="F78" s="46">
        <v>1791700</v>
      </c>
      <c r="G78" s="46">
        <v>70015</v>
      </c>
      <c r="H78" s="46">
        <v>0</v>
      </c>
      <c r="I78" s="46">
        <v>5089750</v>
      </c>
      <c r="J78" s="46">
        <v>333997</v>
      </c>
      <c r="K78" s="46">
        <v>0</v>
      </c>
      <c r="L78" s="46">
        <v>0</v>
      </c>
      <c r="M78" s="46">
        <v>0</v>
      </c>
      <c r="N78" s="46">
        <v>0</v>
      </c>
      <c r="O78" s="46">
        <f t="shared" si="6"/>
        <v>7300045</v>
      </c>
      <c r="P78" s="47">
        <f>(O78/P$84)</f>
        <v>112.29456374600049</v>
      </c>
      <c r="Q78" s="9"/>
    </row>
    <row r="79" spans="1:17">
      <c r="A79" s="12"/>
      <c r="B79" s="25">
        <v>382</v>
      </c>
      <c r="C79" s="20" t="s">
        <v>94</v>
      </c>
      <c r="D79" s="46">
        <v>2009164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6"/>
        <v>2009164</v>
      </c>
      <c r="P79" s="47">
        <f>(O79/P$84)</f>
        <v>30.906411518582328</v>
      </c>
      <c r="Q79" s="9"/>
    </row>
    <row r="80" spans="1:17">
      <c r="A80" s="12"/>
      <c r="B80" s="25">
        <v>383.1</v>
      </c>
      <c r="C80" s="20" t="s">
        <v>207</v>
      </c>
      <c r="D80" s="46">
        <v>1142824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6"/>
        <v>1142824</v>
      </c>
      <c r="P80" s="47">
        <f>(O80/P$84)</f>
        <v>17.579744031503814</v>
      </c>
      <c r="Q80" s="9"/>
    </row>
    <row r="81" spans="1:120" ht="15.75" thickBot="1">
      <c r="A81" s="12"/>
      <c r="B81" s="25">
        <v>383.2</v>
      </c>
      <c r="C81" s="20" t="s">
        <v>208</v>
      </c>
      <c r="D81" s="46">
        <v>592484</v>
      </c>
      <c r="E81" s="46">
        <v>223442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6"/>
        <v>815926</v>
      </c>
      <c r="P81" s="47">
        <f>(O81/P$84)</f>
        <v>12.551162933792764</v>
      </c>
      <c r="Q81" s="9"/>
    </row>
    <row r="82" spans="1:120" ht="16.5" thickBot="1">
      <c r="A82" s="14" t="s">
        <v>71</v>
      </c>
      <c r="B82" s="23"/>
      <c r="C82" s="22"/>
      <c r="D82" s="15">
        <f>SUM(D5,D16,D31,D46,D62,D66,D77)</f>
        <v>60959852</v>
      </c>
      <c r="E82" s="15">
        <f>SUM(E5,E16,E31,E46,E62,E66,E77)</f>
        <v>2905043</v>
      </c>
      <c r="F82" s="15">
        <f>SUM(F5,F16,F31,F46,F62,F66,F77)</f>
        <v>2710511</v>
      </c>
      <c r="G82" s="15">
        <f>SUM(G5,G16,G31,G46,G62,G66,G77)</f>
        <v>2481909</v>
      </c>
      <c r="H82" s="15">
        <f>SUM(H5,H16,H31,H46,H62,H66,H77)</f>
        <v>0</v>
      </c>
      <c r="I82" s="15">
        <f>SUM(I5,I16,I31,I46,I62,I66,I77)</f>
        <v>52383634</v>
      </c>
      <c r="J82" s="15">
        <f>SUM(J5,J16,J31,J46,J62,J66,J77)</f>
        <v>12601541</v>
      </c>
      <c r="K82" s="15">
        <f>SUM(K5,K16,K31,K46,K62,K66,K77)</f>
        <v>21601020</v>
      </c>
      <c r="L82" s="15">
        <f>SUM(L5,L16,L31,L46,L62,L66,L77)</f>
        <v>0</v>
      </c>
      <c r="M82" s="15">
        <f>SUM(M5,M16,M31,M46,M62,M66,M77)</f>
        <v>0</v>
      </c>
      <c r="N82" s="15">
        <f>SUM(N5,N16,N31,N46,N62,N66,N77)</f>
        <v>0</v>
      </c>
      <c r="O82" s="15">
        <f>SUM(D82:N82)</f>
        <v>155643510</v>
      </c>
      <c r="P82" s="38">
        <f>(O82/P$84)</f>
        <v>2394.2208651242922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48" t="s">
        <v>209</v>
      </c>
      <c r="N84" s="48"/>
      <c r="O84" s="48"/>
      <c r="P84" s="43">
        <v>65008</v>
      </c>
    </row>
    <row r="85" spans="1:120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1"/>
    </row>
    <row r="86" spans="1:120" ht="15.75" customHeight="1" thickBot="1">
      <c r="A86" s="52" t="s">
        <v>117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4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18174715</v>
      </c>
      <c r="E5" s="27">
        <f t="shared" si="0"/>
        <v>90909</v>
      </c>
      <c r="F5" s="27">
        <f t="shared" si="0"/>
        <v>1091259</v>
      </c>
      <c r="G5" s="27">
        <f t="shared" si="0"/>
        <v>1106512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20463395</v>
      </c>
      <c r="O5" s="33">
        <f t="shared" ref="O5:O36" si="1">(N5/O$79)</f>
        <v>356.08949484051715</v>
      </c>
      <c r="P5" s="6"/>
    </row>
    <row r="6" spans="1:133">
      <c r="A6" s="12"/>
      <c r="B6" s="25">
        <v>311</v>
      </c>
      <c r="C6" s="20" t="s">
        <v>3</v>
      </c>
      <c r="D6" s="46">
        <v>10360132</v>
      </c>
      <c r="E6" s="46">
        <v>90909</v>
      </c>
      <c r="F6" s="46">
        <v>1091259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11542300</v>
      </c>
      <c r="O6" s="47">
        <f t="shared" si="1"/>
        <v>200.85092313849688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1106512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1106512</v>
      </c>
      <c r="O7" s="47">
        <f t="shared" si="1"/>
        <v>19.254737501522612</v>
      </c>
      <c r="P7" s="9"/>
    </row>
    <row r="8" spans="1:133">
      <c r="A8" s="12"/>
      <c r="B8" s="25">
        <v>312.51</v>
      </c>
      <c r="C8" s="20" t="s">
        <v>92</v>
      </c>
      <c r="D8" s="46">
        <v>386195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386195</v>
      </c>
      <c r="O8" s="47">
        <f t="shared" si="1"/>
        <v>6.7202916456401063</v>
      </c>
      <c r="P8" s="9"/>
    </row>
    <row r="9" spans="1:133">
      <c r="A9" s="12"/>
      <c r="B9" s="25">
        <v>312.52</v>
      </c>
      <c r="C9" s="20" t="s">
        <v>134</v>
      </c>
      <c r="D9" s="46">
        <v>331402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331402</v>
      </c>
      <c r="O9" s="47">
        <f t="shared" si="1"/>
        <v>5.7668226982442095</v>
      </c>
      <c r="P9" s="9"/>
    </row>
    <row r="10" spans="1:133">
      <c r="A10" s="12"/>
      <c r="B10" s="25">
        <v>314.10000000000002</v>
      </c>
      <c r="C10" s="20" t="s">
        <v>13</v>
      </c>
      <c r="D10" s="46">
        <v>3971420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3971420</v>
      </c>
      <c r="O10" s="47">
        <f t="shared" si="1"/>
        <v>69.107835801416471</v>
      </c>
      <c r="P10" s="9"/>
    </row>
    <row r="11" spans="1:133">
      <c r="A11" s="12"/>
      <c r="B11" s="25">
        <v>314.3</v>
      </c>
      <c r="C11" s="20" t="s">
        <v>14</v>
      </c>
      <c r="D11" s="46">
        <v>910685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910685</v>
      </c>
      <c r="O11" s="47">
        <f t="shared" si="1"/>
        <v>15.847094854438199</v>
      </c>
      <c r="P11" s="9"/>
    </row>
    <row r="12" spans="1:133">
      <c r="A12" s="12"/>
      <c r="B12" s="25">
        <v>314.39999999999998</v>
      </c>
      <c r="C12" s="20" t="s">
        <v>15</v>
      </c>
      <c r="D12" s="46">
        <v>119987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119987</v>
      </c>
      <c r="O12" s="47">
        <f t="shared" si="1"/>
        <v>2.087928724311344</v>
      </c>
      <c r="P12" s="9"/>
    </row>
    <row r="13" spans="1:133">
      <c r="A13" s="12"/>
      <c r="B13" s="25">
        <v>315</v>
      </c>
      <c r="C13" s="20" t="s">
        <v>135</v>
      </c>
      <c r="D13" s="46">
        <v>1972034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1972034</v>
      </c>
      <c r="O13" s="47">
        <f t="shared" si="1"/>
        <v>34.315937842587921</v>
      </c>
      <c r="P13" s="9"/>
    </row>
    <row r="14" spans="1:133">
      <c r="A14" s="12"/>
      <c r="B14" s="25">
        <v>316</v>
      </c>
      <c r="C14" s="20" t="s">
        <v>136</v>
      </c>
      <c r="D14" s="46">
        <v>122860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122860</v>
      </c>
      <c r="O14" s="47">
        <f t="shared" si="1"/>
        <v>2.1379226338594322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SUM(D16:D29)</f>
        <v>3286268</v>
      </c>
      <c r="E15" s="32">
        <f t="shared" si="3"/>
        <v>1176045</v>
      </c>
      <c r="F15" s="32">
        <f t="shared" si="3"/>
        <v>0</v>
      </c>
      <c r="G15" s="32">
        <f t="shared" si="3"/>
        <v>1900293</v>
      </c>
      <c r="H15" s="32">
        <f t="shared" si="3"/>
        <v>0</v>
      </c>
      <c r="I15" s="32">
        <f t="shared" si="3"/>
        <v>5560743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11923349</v>
      </c>
      <c r="O15" s="45">
        <f t="shared" si="1"/>
        <v>207.48166773974629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1124087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1124087</v>
      </c>
      <c r="O16" s="47">
        <f t="shared" si="1"/>
        <v>19.560565193937389</v>
      </c>
      <c r="P16" s="9"/>
    </row>
    <row r="17" spans="1:16">
      <c r="A17" s="12"/>
      <c r="B17" s="25">
        <v>323.10000000000002</v>
      </c>
      <c r="C17" s="20" t="s">
        <v>19</v>
      </c>
      <c r="D17" s="46">
        <v>3125315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3125315</v>
      </c>
      <c r="O17" s="47">
        <f t="shared" si="1"/>
        <v>54.384516331111769</v>
      </c>
      <c r="P17" s="9"/>
    </row>
    <row r="18" spans="1:16">
      <c r="A18" s="12"/>
      <c r="B18" s="25">
        <v>323.39999999999998</v>
      </c>
      <c r="C18" s="20" t="s">
        <v>20</v>
      </c>
      <c r="D18" s="46">
        <v>18720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18720</v>
      </c>
      <c r="O18" s="47">
        <f t="shared" si="1"/>
        <v>0.32575217081107416</v>
      </c>
      <c r="P18" s="9"/>
    </row>
    <row r="19" spans="1:16">
      <c r="A19" s="12"/>
      <c r="B19" s="25">
        <v>323.7</v>
      </c>
      <c r="C19" s="20" t="s">
        <v>21</v>
      </c>
      <c r="D19" s="46">
        <v>4510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4510</v>
      </c>
      <c r="O19" s="47">
        <f t="shared" si="1"/>
        <v>7.847982320288166E-2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0</v>
      </c>
      <c r="G20" s="46">
        <v>41040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41040</v>
      </c>
      <c r="O20" s="47">
        <f t="shared" si="1"/>
        <v>0.71414898985504727</v>
      </c>
      <c r="P20" s="9"/>
    </row>
    <row r="21" spans="1:16">
      <c r="A21" s="12"/>
      <c r="B21" s="25">
        <v>324.12</v>
      </c>
      <c r="C21" s="20" t="s">
        <v>99</v>
      </c>
      <c r="D21" s="46">
        <v>0</v>
      </c>
      <c r="E21" s="46">
        <v>0</v>
      </c>
      <c r="F21" s="46">
        <v>0</v>
      </c>
      <c r="G21" s="46">
        <v>15697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15697</v>
      </c>
      <c r="O21" s="47">
        <f t="shared" si="1"/>
        <v>0.27314806758661492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1468271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1468271</v>
      </c>
      <c r="O22" s="47">
        <f t="shared" si="1"/>
        <v>25.549811195990742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226841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226841</v>
      </c>
      <c r="O23" s="47">
        <f t="shared" si="1"/>
        <v>3.9473262916108376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0</v>
      </c>
      <c r="F24" s="46">
        <v>0</v>
      </c>
      <c r="G24" s="46">
        <v>269699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269699</v>
      </c>
      <c r="O24" s="47">
        <f t="shared" si="1"/>
        <v>4.6931108288234986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105503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105503</v>
      </c>
      <c r="O25" s="47">
        <f t="shared" si="1"/>
        <v>1.8358884229209806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228226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228226</v>
      </c>
      <c r="O26" s="47">
        <f t="shared" si="1"/>
        <v>3.9714270798893279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0</v>
      </c>
      <c r="F27" s="46">
        <v>0</v>
      </c>
      <c r="G27" s="46">
        <v>1240128</v>
      </c>
      <c r="H27" s="46">
        <v>0</v>
      </c>
      <c r="I27" s="46">
        <v>3805631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5045759</v>
      </c>
      <c r="O27" s="47">
        <f t="shared" si="1"/>
        <v>87.80272156193989</v>
      </c>
      <c r="P27" s="9"/>
    </row>
    <row r="28" spans="1:16">
      <c r="A28" s="12"/>
      <c r="B28" s="25">
        <v>329</v>
      </c>
      <c r="C28" s="20" t="s">
        <v>29</v>
      </c>
      <c r="D28" s="46">
        <v>52155</v>
      </c>
      <c r="E28" s="46">
        <v>51958</v>
      </c>
      <c r="F28" s="46">
        <v>0</v>
      </c>
      <c r="G28" s="46">
        <v>0</v>
      </c>
      <c r="H28" s="46">
        <v>0</v>
      </c>
      <c r="I28" s="46">
        <v>60000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164113</v>
      </c>
      <c r="O28" s="47">
        <f t="shared" si="1"/>
        <v>2.8557780987349259</v>
      </c>
      <c r="P28" s="9"/>
    </row>
    <row r="29" spans="1:16">
      <c r="A29" s="12"/>
      <c r="B29" s="25">
        <v>367</v>
      </c>
      <c r="C29" s="20" t="s">
        <v>100</v>
      </c>
      <c r="D29" s="46">
        <v>85568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85568</v>
      </c>
      <c r="O29" s="47">
        <f t="shared" si="1"/>
        <v>1.4889936833313031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SUM(D31:D46)</f>
        <v>4784473</v>
      </c>
      <c r="E30" s="32">
        <f t="shared" si="6"/>
        <v>747188</v>
      </c>
      <c r="F30" s="32">
        <f t="shared" si="6"/>
        <v>0</v>
      </c>
      <c r="G30" s="32">
        <f t="shared" si="6"/>
        <v>435132</v>
      </c>
      <c r="H30" s="32">
        <f t="shared" si="6"/>
        <v>0</v>
      </c>
      <c r="I30" s="32">
        <f t="shared" si="6"/>
        <v>945748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6912541</v>
      </c>
      <c r="O30" s="45">
        <f t="shared" si="1"/>
        <v>120.28713870569196</v>
      </c>
      <c r="P30" s="10"/>
    </row>
    <row r="31" spans="1:16">
      <c r="A31" s="12"/>
      <c r="B31" s="25">
        <v>331.2</v>
      </c>
      <c r="C31" s="20" t="s">
        <v>31</v>
      </c>
      <c r="D31" s="46">
        <v>8156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8156</v>
      </c>
      <c r="O31" s="47">
        <f t="shared" si="1"/>
        <v>0.14192493082986757</v>
      </c>
      <c r="P31" s="9"/>
    </row>
    <row r="32" spans="1:16">
      <c r="A32" s="12"/>
      <c r="B32" s="25">
        <v>331.39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30800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30800</v>
      </c>
      <c r="O32" s="47">
        <f t="shared" si="1"/>
        <v>0.53595976821480151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577697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577697</v>
      </c>
      <c r="O33" s="47">
        <f t="shared" si="1"/>
        <v>10.052673708389163</v>
      </c>
      <c r="P33" s="9"/>
    </row>
    <row r="34" spans="1:16">
      <c r="A34" s="12"/>
      <c r="B34" s="25">
        <v>334.2</v>
      </c>
      <c r="C34" s="20" t="s">
        <v>35</v>
      </c>
      <c r="D34" s="46">
        <v>56333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56333</v>
      </c>
      <c r="O34" s="47">
        <f t="shared" si="1"/>
        <v>0.98026693580663682</v>
      </c>
      <c r="P34" s="9"/>
    </row>
    <row r="35" spans="1:16">
      <c r="A35" s="12"/>
      <c r="B35" s="25">
        <v>334.39</v>
      </c>
      <c r="C35" s="20" t="s">
        <v>129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914948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914948</v>
      </c>
      <c r="O35" s="47">
        <f t="shared" si="1"/>
        <v>15.921276558720658</v>
      </c>
      <c r="P35" s="9"/>
    </row>
    <row r="36" spans="1:16">
      <c r="A36" s="12"/>
      <c r="B36" s="25">
        <v>334.49</v>
      </c>
      <c r="C36" s="20" t="s">
        <v>104</v>
      </c>
      <c r="D36" s="46">
        <v>0</v>
      </c>
      <c r="E36" s="46">
        <v>0</v>
      </c>
      <c r="F36" s="46">
        <v>0</v>
      </c>
      <c r="G36" s="46">
        <v>310132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310132</v>
      </c>
      <c r="O36" s="47">
        <f t="shared" si="1"/>
        <v>5.3966972349348321</v>
      </c>
      <c r="P36" s="9"/>
    </row>
    <row r="37" spans="1:16">
      <c r="A37" s="12"/>
      <c r="B37" s="25">
        <v>334.69</v>
      </c>
      <c r="C37" s="20" t="s">
        <v>163</v>
      </c>
      <c r="D37" s="46">
        <v>0</v>
      </c>
      <c r="E37" s="46">
        <v>17150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17150</v>
      </c>
      <c r="O37" s="47">
        <f t="shared" ref="O37:O68" si="8">(N37/O$79)</f>
        <v>0.29843214366505993</v>
      </c>
      <c r="P37" s="9"/>
    </row>
    <row r="38" spans="1:16">
      <c r="A38" s="12"/>
      <c r="B38" s="25">
        <v>335.12</v>
      </c>
      <c r="C38" s="20" t="s">
        <v>137</v>
      </c>
      <c r="D38" s="46">
        <v>1679572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1679572</v>
      </c>
      <c r="O38" s="47">
        <f t="shared" si="8"/>
        <v>29.226721422729568</v>
      </c>
      <c r="P38" s="9"/>
    </row>
    <row r="39" spans="1:16">
      <c r="A39" s="12"/>
      <c r="B39" s="25">
        <v>335.14</v>
      </c>
      <c r="C39" s="20" t="s">
        <v>138</v>
      </c>
      <c r="D39" s="46">
        <v>137779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137779</v>
      </c>
      <c r="O39" s="47">
        <f t="shared" si="8"/>
        <v>2.3975324969112708</v>
      </c>
      <c r="P39" s="9"/>
    </row>
    <row r="40" spans="1:16">
      <c r="A40" s="12"/>
      <c r="B40" s="25">
        <v>335.15</v>
      </c>
      <c r="C40" s="20" t="s">
        <v>139</v>
      </c>
      <c r="D40" s="46">
        <v>38238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38238</v>
      </c>
      <c r="O40" s="47">
        <f t="shared" si="8"/>
        <v>0.66539057198044094</v>
      </c>
      <c r="P40" s="9"/>
    </row>
    <row r="41" spans="1:16">
      <c r="A41" s="12"/>
      <c r="B41" s="25">
        <v>335.18</v>
      </c>
      <c r="C41" s="20" t="s">
        <v>140</v>
      </c>
      <c r="D41" s="46">
        <v>2741746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2741746</v>
      </c>
      <c r="O41" s="47">
        <f t="shared" si="8"/>
        <v>47.709920476099327</v>
      </c>
      <c r="P41" s="9"/>
    </row>
    <row r="42" spans="1:16">
      <c r="A42" s="12"/>
      <c r="B42" s="25">
        <v>335.21</v>
      </c>
      <c r="C42" s="20" t="s">
        <v>44</v>
      </c>
      <c r="D42" s="46">
        <v>28904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28904</v>
      </c>
      <c r="O42" s="47">
        <f t="shared" si="8"/>
        <v>0.50296692014547484</v>
      </c>
      <c r="P42" s="9"/>
    </row>
    <row r="43" spans="1:16">
      <c r="A43" s="12"/>
      <c r="B43" s="25">
        <v>335.49</v>
      </c>
      <c r="C43" s="20" t="s">
        <v>45</v>
      </c>
      <c r="D43" s="46">
        <v>28098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28098</v>
      </c>
      <c r="O43" s="47">
        <f t="shared" si="8"/>
        <v>0.48894147945777577</v>
      </c>
      <c r="P43" s="9"/>
    </row>
    <row r="44" spans="1:16">
      <c r="A44" s="12"/>
      <c r="B44" s="25">
        <v>337.1</v>
      </c>
      <c r="C44" s="20" t="s">
        <v>46</v>
      </c>
      <c r="D44" s="46">
        <v>6292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6292</v>
      </c>
      <c r="O44" s="47">
        <f t="shared" si="8"/>
        <v>0.1094889240781666</v>
      </c>
      <c r="P44" s="9"/>
    </row>
    <row r="45" spans="1:16">
      <c r="A45" s="12"/>
      <c r="B45" s="25">
        <v>337.7</v>
      </c>
      <c r="C45" s="20" t="s">
        <v>49</v>
      </c>
      <c r="D45" s="46">
        <v>0</v>
      </c>
      <c r="E45" s="46">
        <v>0</v>
      </c>
      <c r="F45" s="46">
        <v>0</v>
      </c>
      <c r="G45" s="46">
        <v>125000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125000</v>
      </c>
      <c r="O45" s="47">
        <f t="shared" si="8"/>
        <v>2.1751613969756556</v>
      </c>
      <c r="P45" s="9"/>
    </row>
    <row r="46" spans="1:16">
      <c r="A46" s="12"/>
      <c r="B46" s="25">
        <v>338</v>
      </c>
      <c r="C46" s="20" t="s">
        <v>50</v>
      </c>
      <c r="D46" s="46">
        <v>59355</v>
      </c>
      <c r="E46" s="46">
        <v>152341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211696</v>
      </c>
      <c r="O46" s="47">
        <f t="shared" si="8"/>
        <v>3.6837837367532673</v>
      </c>
      <c r="P46" s="9"/>
    </row>
    <row r="47" spans="1:16" ht="15.75">
      <c r="A47" s="29" t="s">
        <v>55</v>
      </c>
      <c r="B47" s="30"/>
      <c r="C47" s="31"/>
      <c r="D47" s="32">
        <f t="shared" ref="D47:M47" si="9">SUM(D48:D58)</f>
        <v>2301308</v>
      </c>
      <c r="E47" s="32">
        <f t="shared" si="9"/>
        <v>37434</v>
      </c>
      <c r="F47" s="32">
        <f t="shared" si="9"/>
        <v>0</v>
      </c>
      <c r="G47" s="32">
        <f t="shared" si="9"/>
        <v>20000</v>
      </c>
      <c r="H47" s="32">
        <f t="shared" si="9"/>
        <v>0</v>
      </c>
      <c r="I47" s="32">
        <f t="shared" si="9"/>
        <v>33259704</v>
      </c>
      <c r="J47" s="32">
        <f t="shared" si="9"/>
        <v>7022939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42641385</v>
      </c>
      <c r="O47" s="45">
        <f t="shared" si="8"/>
        <v>742.0151565246141</v>
      </c>
      <c r="P47" s="10"/>
    </row>
    <row r="48" spans="1:16">
      <c r="A48" s="12"/>
      <c r="B48" s="25">
        <v>341.2</v>
      </c>
      <c r="C48" s="20" t="s">
        <v>141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7022939</v>
      </c>
      <c r="K48" s="46">
        <v>0</v>
      </c>
      <c r="L48" s="46">
        <v>0</v>
      </c>
      <c r="M48" s="46">
        <v>0</v>
      </c>
      <c r="N48" s="46">
        <f t="shared" ref="N48:N58" si="10">SUM(D48:M48)</f>
        <v>7022939</v>
      </c>
      <c r="O48" s="47">
        <f t="shared" si="8"/>
        <v>122.2082064489185</v>
      </c>
      <c r="P48" s="9"/>
    </row>
    <row r="49" spans="1:16">
      <c r="A49" s="12"/>
      <c r="B49" s="25">
        <v>341.3</v>
      </c>
      <c r="C49" s="20" t="s">
        <v>142</v>
      </c>
      <c r="D49" s="46">
        <v>1336750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1336750</v>
      </c>
      <c r="O49" s="47">
        <f t="shared" si="8"/>
        <v>23.261175979257661</v>
      </c>
      <c r="P49" s="9"/>
    </row>
    <row r="50" spans="1:16">
      <c r="A50" s="12"/>
      <c r="B50" s="25">
        <v>341.9</v>
      </c>
      <c r="C50" s="20" t="s">
        <v>143</v>
      </c>
      <c r="D50" s="46">
        <v>330518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330518</v>
      </c>
      <c r="O50" s="47">
        <f t="shared" si="8"/>
        <v>5.7514399568447976</v>
      </c>
      <c r="P50" s="9"/>
    </row>
    <row r="51" spans="1:16">
      <c r="A51" s="12"/>
      <c r="B51" s="25">
        <v>342.2</v>
      </c>
      <c r="C51" s="20" t="s">
        <v>59</v>
      </c>
      <c r="D51" s="46">
        <v>154762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154762</v>
      </c>
      <c r="O51" s="47">
        <f t="shared" si="8"/>
        <v>2.6930586249499715</v>
      </c>
      <c r="P51" s="9"/>
    </row>
    <row r="52" spans="1:16">
      <c r="A52" s="12"/>
      <c r="B52" s="25">
        <v>343.3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24823445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24823445</v>
      </c>
      <c r="O52" s="47">
        <f t="shared" si="8"/>
        <v>431.95999443158684</v>
      </c>
      <c r="P52" s="9"/>
    </row>
    <row r="53" spans="1:16">
      <c r="A53" s="12"/>
      <c r="B53" s="25">
        <v>343.4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6943255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6943255</v>
      </c>
      <c r="O53" s="47">
        <f t="shared" si="8"/>
        <v>120.82160196286564</v>
      </c>
      <c r="P53" s="9"/>
    </row>
    <row r="54" spans="1:16">
      <c r="A54" s="12"/>
      <c r="B54" s="25">
        <v>343.9</v>
      </c>
      <c r="C54" s="20" t="s">
        <v>64</v>
      </c>
      <c r="D54" s="46">
        <v>-38516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-38516</v>
      </c>
      <c r="O54" s="47">
        <f t="shared" si="8"/>
        <v>-0.67022813092731481</v>
      </c>
      <c r="P54" s="9"/>
    </row>
    <row r="55" spans="1:16">
      <c r="A55" s="12"/>
      <c r="B55" s="25">
        <v>344.9</v>
      </c>
      <c r="C55" s="20" t="s">
        <v>144</v>
      </c>
      <c r="D55" s="46">
        <v>41667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41667</v>
      </c>
      <c r="O55" s="47">
        <f t="shared" si="8"/>
        <v>0.72505959942227716</v>
      </c>
      <c r="P55" s="9"/>
    </row>
    <row r="56" spans="1:16">
      <c r="A56" s="12"/>
      <c r="B56" s="25">
        <v>347.2</v>
      </c>
      <c r="C56" s="20" t="s">
        <v>67</v>
      </c>
      <c r="D56" s="46">
        <v>470041</v>
      </c>
      <c r="E56" s="46">
        <v>33750</v>
      </c>
      <c r="F56" s="46">
        <v>0</v>
      </c>
      <c r="G56" s="46">
        <v>20000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523791</v>
      </c>
      <c r="O56" s="47">
        <f t="shared" si="8"/>
        <v>9.114639706266205</v>
      </c>
      <c r="P56" s="9"/>
    </row>
    <row r="57" spans="1:16">
      <c r="A57" s="12"/>
      <c r="B57" s="25">
        <v>347.3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1493004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1493004</v>
      </c>
      <c r="O57" s="47">
        <f t="shared" si="8"/>
        <v>25.980197330641932</v>
      </c>
      <c r="P57" s="9"/>
    </row>
    <row r="58" spans="1:16">
      <c r="A58" s="12"/>
      <c r="B58" s="25">
        <v>349</v>
      </c>
      <c r="C58" s="20" t="s">
        <v>1</v>
      </c>
      <c r="D58" s="46">
        <v>6086</v>
      </c>
      <c r="E58" s="46">
        <v>3684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9770</v>
      </c>
      <c r="O58" s="47">
        <f t="shared" si="8"/>
        <v>0.17001061478761725</v>
      </c>
      <c r="P58" s="9"/>
    </row>
    <row r="59" spans="1:16" ht="15.75">
      <c r="A59" s="29" t="s">
        <v>56</v>
      </c>
      <c r="B59" s="30"/>
      <c r="C59" s="31"/>
      <c r="D59" s="32">
        <f t="shared" ref="D59:M59" si="11">SUM(D60:D63)</f>
        <v>224819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224819</v>
      </c>
      <c r="O59" s="45">
        <f t="shared" si="8"/>
        <v>3.9121408808533595</v>
      </c>
      <c r="P59" s="10"/>
    </row>
    <row r="60" spans="1:16">
      <c r="A60" s="13"/>
      <c r="B60" s="39">
        <v>351.1</v>
      </c>
      <c r="C60" s="21" t="s">
        <v>124</v>
      </c>
      <c r="D60" s="46">
        <v>101319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101319</v>
      </c>
      <c r="O60" s="47">
        <f t="shared" si="8"/>
        <v>1.7630814206414116</v>
      </c>
      <c r="P60" s="9"/>
    </row>
    <row r="61" spans="1:16">
      <c r="A61" s="13"/>
      <c r="B61" s="39">
        <v>351.3</v>
      </c>
      <c r="C61" s="21" t="s">
        <v>125</v>
      </c>
      <c r="D61" s="46">
        <v>10215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10215</v>
      </c>
      <c r="O61" s="47">
        <f t="shared" si="8"/>
        <v>0.17775418936085058</v>
      </c>
      <c r="P61" s="9"/>
    </row>
    <row r="62" spans="1:16">
      <c r="A62" s="13"/>
      <c r="B62" s="39">
        <v>354</v>
      </c>
      <c r="C62" s="21" t="s">
        <v>111</v>
      </c>
      <c r="D62" s="46">
        <v>111534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111534</v>
      </c>
      <c r="O62" s="47">
        <f t="shared" si="8"/>
        <v>1.9408356100022621</v>
      </c>
      <c r="P62" s="9"/>
    </row>
    <row r="63" spans="1:16">
      <c r="A63" s="13"/>
      <c r="B63" s="39">
        <v>359</v>
      </c>
      <c r="C63" s="21" t="s">
        <v>74</v>
      </c>
      <c r="D63" s="46">
        <v>1751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1751</v>
      </c>
      <c r="O63" s="47">
        <f t="shared" si="8"/>
        <v>3.0469660848834984E-2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SUM(D65:D71)</f>
        <v>1154527</v>
      </c>
      <c r="E64" s="32">
        <f t="shared" si="13"/>
        <v>127605</v>
      </c>
      <c r="F64" s="32">
        <f t="shared" si="13"/>
        <v>69243</v>
      </c>
      <c r="G64" s="32">
        <f t="shared" si="13"/>
        <v>119698</v>
      </c>
      <c r="H64" s="32">
        <f t="shared" si="13"/>
        <v>0</v>
      </c>
      <c r="I64" s="32">
        <f t="shared" si="13"/>
        <v>372716</v>
      </c>
      <c r="J64" s="32">
        <f t="shared" si="13"/>
        <v>366276</v>
      </c>
      <c r="K64" s="32">
        <f t="shared" si="13"/>
        <v>14822762</v>
      </c>
      <c r="L64" s="32">
        <f t="shared" si="13"/>
        <v>0</v>
      </c>
      <c r="M64" s="32">
        <f t="shared" si="13"/>
        <v>0</v>
      </c>
      <c r="N64" s="32">
        <f t="shared" si="12"/>
        <v>17032827</v>
      </c>
      <c r="O64" s="45">
        <f t="shared" si="8"/>
        <v>296.39318217411733</v>
      </c>
      <c r="P64" s="10"/>
    </row>
    <row r="65" spans="1:119">
      <c r="A65" s="12"/>
      <c r="B65" s="25">
        <v>361.1</v>
      </c>
      <c r="C65" s="20" t="s">
        <v>75</v>
      </c>
      <c r="D65" s="46">
        <v>54840</v>
      </c>
      <c r="E65" s="46">
        <v>29830</v>
      </c>
      <c r="F65" s="46">
        <v>69243</v>
      </c>
      <c r="G65" s="46">
        <v>21198</v>
      </c>
      <c r="H65" s="46">
        <v>0</v>
      </c>
      <c r="I65" s="46">
        <v>80826</v>
      </c>
      <c r="J65" s="46">
        <v>112593</v>
      </c>
      <c r="K65" s="46">
        <v>6904009</v>
      </c>
      <c r="L65" s="46">
        <v>0</v>
      </c>
      <c r="M65" s="46">
        <v>0</v>
      </c>
      <c r="N65" s="46">
        <f t="shared" si="12"/>
        <v>7272539</v>
      </c>
      <c r="O65" s="47">
        <f t="shared" si="8"/>
        <v>126.55156872639949</v>
      </c>
      <c r="P65" s="9"/>
    </row>
    <row r="66" spans="1:119">
      <c r="A66" s="12"/>
      <c r="B66" s="25">
        <v>362</v>
      </c>
      <c r="C66" s="20" t="s">
        <v>76</v>
      </c>
      <c r="D66" s="46">
        <v>685177</v>
      </c>
      <c r="E66" s="46">
        <v>97557</v>
      </c>
      <c r="F66" s="46">
        <v>0</v>
      </c>
      <c r="G66" s="46">
        <v>0</v>
      </c>
      <c r="H66" s="46">
        <v>0</v>
      </c>
      <c r="I66" s="46">
        <v>121131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4">SUM(D66:M66)</f>
        <v>903865</v>
      </c>
      <c r="O66" s="47">
        <f t="shared" si="8"/>
        <v>15.728418048619208</v>
      </c>
      <c r="P66" s="9"/>
    </row>
    <row r="67" spans="1:119">
      <c r="A67" s="12"/>
      <c r="B67" s="25">
        <v>364</v>
      </c>
      <c r="C67" s="20" t="s">
        <v>146</v>
      </c>
      <c r="D67" s="46">
        <v>21121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180659</v>
      </c>
      <c r="K67" s="46">
        <v>0</v>
      </c>
      <c r="L67" s="46">
        <v>0</v>
      </c>
      <c r="M67" s="46">
        <v>0</v>
      </c>
      <c r="N67" s="46">
        <f t="shared" si="14"/>
        <v>201780</v>
      </c>
      <c r="O67" s="47">
        <f t="shared" si="8"/>
        <v>3.5112325334539825</v>
      </c>
      <c r="P67" s="9"/>
    </row>
    <row r="68" spans="1:119">
      <c r="A68" s="12"/>
      <c r="B68" s="25">
        <v>365</v>
      </c>
      <c r="C68" s="20" t="s">
        <v>147</v>
      </c>
      <c r="D68" s="46">
        <v>4331</v>
      </c>
      <c r="E68" s="46">
        <v>0</v>
      </c>
      <c r="F68" s="46">
        <v>0</v>
      </c>
      <c r="G68" s="46">
        <v>0</v>
      </c>
      <c r="H68" s="46">
        <v>0</v>
      </c>
      <c r="I68" s="46">
        <v>23373</v>
      </c>
      <c r="J68" s="46">
        <v>2120</v>
      </c>
      <c r="K68" s="46">
        <v>0</v>
      </c>
      <c r="L68" s="46">
        <v>0</v>
      </c>
      <c r="M68" s="46">
        <v>0</v>
      </c>
      <c r="N68" s="46">
        <f t="shared" si="14"/>
        <v>29824</v>
      </c>
      <c r="O68" s="47">
        <f t="shared" si="8"/>
        <v>0.51897610802721561</v>
      </c>
      <c r="P68" s="9"/>
    </row>
    <row r="69" spans="1:119">
      <c r="A69" s="12"/>
      <c r="B69" s="25">
        <v>366</v>
      </c>
      <c r="C69" s="20" t="s">
        <v>79</v>
      </c>
      <c r="D69" s="46">
        <v>39038</v>
      </c>
      <c r="E69" s="46">
        <v>0</v>
      </c>
      <c r="F69" s="46">
        <v>0</v>
      </c>
      <c r="G69" s="46">
        <v>98500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137538</v>
      </c>
      <c r="O69" s="47">
        <f t="shared" ref="O69:O77" si="15">(N69/O$79)</f>
        <v>2.3933387857379018</v>
      </c>
      <c r="P69" s="9"/>
    </row>
    <row r="70" spans="1:119">
      <c r="A70" s="12"/>
      <c r="B70" s="25">
        <v>368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7934511</v>
      </c>
      <c r="L70" s="46">
        <v>0</v>
      </c>
      <c r="M70" s="46">
        <v>0</v>
      </c>
      <c r="N70" s="46">
        <f t="shared" si="14"/>
        <v>7934511</v>
      </c>
      <c r="O70" s="47">
        <f t="shared" si="15"/>
        <v>138.07073624862966</v>
      </c>
      <c r="P70" s="9"/>
    </row>
    <row r="71" spans="1:119">
      <c r="A71" s="12"/>
      <c r="B71" s="25">
        <v>369.9</v>
      </c>
      <c r="C71" s="20" t="s">
        <v>82</v>
      </c>
      <c r="D71" s="46">
        <v>350020</v>
      </c>
      <c r="E71" s="46">
        <v>218</v>
      </c>
      <c r="F71" s="46">
        <v>0</v>
      </c>
      <c r="G71" s="46">
        <v>0</v>
      </c>
      <c r="H71" s="46">
        <v>0</v>
      </c>
      <c r="I71" s="46">
        <v>147386</v>
      </c>
      <c r="J71" s="46">
        <v>70904</v>
      </c>
      <c r="K71" s="46">
        <v>-15758</v>
      </c>
      <c r="L71" s="46">
        <v>0</v>
      </c>
      <c r="M71" s="46">
        <v>0</v>
      </c>
      <c r="N71" s="46">
        <f t="shared" si="14"/>
        <v>552770</v>
      </c>
      <c r="O71" s="47">
        <f t="shared" si="15"/>
        <v>9.618911723249866</v>
      </c>
      <c r="P71" s="9"/>
    </row>
    <row r="72" spans="1:119" ht="15.75">
      <c r="A72" s="29" t="s">
        <v>57</v>
      </c>
      <c r="B72" s="30"/>
      <c r="C72" s="31"/>
      <c r="D72" s="32">
        <f t="shared" ref="D72:M72" si="16">SUM(D73:D76)</f>
        <v>1656438</v>
      </c>
      <c r="E72" s="32">
        <f t="shared" si="16"/>
        <v>244824</v>
      </c>
      <c r="F72" s="32">
        <f t="shared" si="16"/>
        <v>20979776</v>
      </c>
      <c r="G72" s="32">
        <f t="shared" si="16"/>
        <v>3560000</v>
      </c>
      <c r="H72" s="32">
        <f t="shared" si="16"/>
        <v>0</v>
      </c>
      <c r="I72" s="32">
        <f t="shared" si="16"/>
        <v>183586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ref="N72:N77" si="17">SUM(D72:M72)</f>
        <v>26624624</v>
      </c>
      <c r="O72" s="45">
        <f t="shared" si="15"/>
        <v>463.30283467033252</v>
      </c>
      <c r="P72" s="9"/>
    </row>
    <row r="73" spans="1:119">
      <c r="A73" s="12"/>
      <c r="B73" s="25">
        <v>381</v>
      </c>
      <c r="C73" s="20" t="s">
        <v>83</v>
      </c>
      <c r="D73" s="46">
        <v>65</v>
      </c>
      <c r="E73" s="46">
        <v>244824</v>
      </c>
      <c r="F73" s="46">
        <v>3328056</v>
      </c>
      <c r="G73" s="46">
        <v>3560000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7132945</v>
      </c>
      <c r="O73" s="47">
        <f t="shared" si="15"/>
        <v>124.12245288600414</v>
      </c>
      <c r="P73" s="9"/>
    </row>
    <row r="74" spans="1:119">
      <c r="A74" s="12"/>
      <c r="B74" s="25">
        <v>382</v>
      </c>
      <c r="C74" s="20" t="s">
        <v>94</v>
      </c>
      <c r="D74" s="46">
        <v>1656373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1656373</v>
      </c>
      <c r="O74" s="47">
        <f t="shared" si="15"/>
        <v>28.82302886874206</v>
      </c>
      <c r="P74" s="9"/>
    </row>
    <row r="75" spans="1:119">
      <c r="A75" s="12"/>
      <c r="B75" s="25">
        <v>385</v>
      </c>
      <c r="C75" s="20" t="s">
        <v>164</v>
      </c>
      <c r="D75" s="46">
        <v>0</v>
      </c>
      <c r="E75" s="46">
        <v>0</v>
      </c>
      <c r="F75" s="46">
        <v>17651720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17651720</v>
      </c>
      <c r="O75" s="47">
        <f t="shared" si="15"/>
        <v>307.16271947378493</v>
      </c>
      <c r="P75" s="9"/>
    </row>
    <row r="76" spans="1:119" ht="15.75" thickBot="1">
      <c r="A76" s="12"/>
      <c r="B76" s="25">
        <v>389.8</v>
      </c>
      <c r="C76" s="20" t="s">
        <v>148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183586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183586</v>
      </c>
      <c r="O76" s="47">
        <f t="shared" si="15"/>
        <v>3.1946334418013818</v>
      </c>
      <c r="P76" s="9"/>
    </row>
    <row r="77" spans="1:119" ht="16.5" thickBot="1">
      <c r="A77" s="14" t="s">
        <v>71</v>
      </c>
      <c r="B77" s="23"/>
      <c r="C77" s="22"/>
      <c r="D77" s="15">
        <f t="shared" ref="D77:M77" si="18">SUM(D5,D15,D30,D47,D59,D64,D72)</f>
        <v>31582548</v>
      </c>
      <c r="E77" s="15">
        <f t="shared" si="18"/>
        <v>2424005</v>
      </c>
      <c r="F77" s="15">
        <f t="shared" si="18"/>
        <v>22140278</v>
      </c>
      <c r="G77" s="15">
        <f t="shared" si="18"/>
        <v>7141635</v>
      </c>
      <c r="H77" s="15">
        <f t="shared" si="18"/>
        <v>0</v>
      </c>
      <c r="I77" s="15">
        <f t="shared" si="18"/>
        <v>40322497</v>
      </c>
      <c r="J77" s="15">
        <f t="shared" si="18"/>
        <v>7389215</v>
      </c>
      <c r="K77" s="15">
        <f t="shared" si="18"/>
        <v>14822762</v>
      </c>
      <c r="L77" s="15">
        <f t="shared" si="18"/>
        <v>0</v>
      </c>
      <c r="M77" s="15">
        <f t="shared" si="18"/>
        <v>0</v>
      </c>
      <c r="N77" s="15">
        <f t="shared" si="17"/>
        <v>125822940</v>
      </c>
      <c r="O77" s="38">
        <f t="shared" si="15"/>
        <v>2189.4816155358726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165</v>
      </c>
      <c r="M79" s="48"/>
      <c r="N79" s="48"/>
      <c r="O79" s="43">
        <v>57467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117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17812661</v>
      </c>
      <c r="E5" s="27">
        <f t="shared" si="0"/>
        <v>98942</v>
      </c>
      <c r="F5" s="27">
        <f t="shared" si="0"/>
        <v>1228200</v>
      </c>
      <c r="G5" s="27">
        <f t="shared" si="0"/>
        <v>1101411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20241214</v>
      </c>
      <c r="O5" s="33">
        <f t="shared" ref="O5:O36" si="1">(N5/O$77)</f>
        <v>354.73561163687344</v>
      </c>
      <c r="P5" s="6"/>
    </row>
    <row r="6" spans="1:133">
      <c r="A6" s="12"/>
      <c r="B6" s="25">
        <v>311</v>
      </c>
      <c r="C6" s="20" t="s">
        <v>3</v>
      </c>
      <c r="D6" s="46">
        <v>10314613</v>
      </c>
      <c r="E6" s="46">
        <v>98942</v>
      </c>
      <c r="F6" s="46">
        <v>1228200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11641755</v>
      </c>
      <c r="O6" s="47">
        <f t="shared" si="1"/>
        <v>204.02655099894847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1101411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1101411</v>
      </c>
      <c r="O7" s="47">
        <f t="shared" si="1"/>
        <v>19.302681388012619</v>
      </c>
      <c r="P7" s="9"/>
    </row>
    <row r="8" spans="1:133">
      <c r="A8" s="12"/>
      <c r="B8" s="25">
        <v>312.51</v>
      </c>
      <c r="C8" s="20" t="s">
        <v>92</v>
      </c>
      <c r="D8" s="46">
        <v>362213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362213</v>
      </c>
      <c r="O8" s="47">
        <f t="shared" si="1"/>
        <v>6.3479320014020333</v>
      </c>
      <c r="P8" s="9"/>
    </row>
    <row r="9" spans="1:133">
      <c r="A9" s="12"/>
      <c r="B9" s="25">
        <v>312.52</v>
      </c>
      <c r="C9" s="20" t="s">
        <v>134</v>
      </c>
      <c r="D9" s="46">
        <v>316074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316074</v>
      </c>
      <c r="O9" s="47">
        <f t="shared" si="1"/>
        <v>5.5393270241850683</v>
      </c>
      <c r="P9" s="9"/>
    </row>
    <row r="10" spans="1:133">
      <c r="A10" s="12"/>
      <c r="B10" s="25">
        <v>314.10000000000002</v>
      </c>
      <c r="C10" s="20" t="s">
        <v>13</v>
      </c>
      <c r="D10" s="46">
        <v>3620861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3620861</v>
      </c>
      <c r="O10" s="47">
        <f t="shared" si="1"/>
        <v>63.457080266386257</v>
      </c>
      <c r="P10" s="9"/>
    </row>
    <row r="11" spans="1:133">
      <c r="A11" s="12"/>
      <c r="B11" s="25">
        <v>314.3</v>
      </c>
      <c r="C11" s="20" t="s">
        <v>14</v>
      </c>
      <c r="D11" s="46">
        <v>862271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862271</v>
      </c>
      <c r="O11" s="47">
        <f t="shared" si="1"/>
        <v>15.111654398878374</v>
      </c>
      <c r="P11" s="9"/>
    </row>
    <row r="12" spans="1:133">
      <c r="A12" s="12"/>
      <c r="B12" s="25">
        <v>314.39999999999998</v>
      </c>
      <c r="C12" s="20" t="s">
        <v>15</v>
      </c>
      <c r="D12" s="46">
        <v>116120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116120</v>
      </c>
      <c r="O12" s="47">
        <f t="shared" si="1"/>
        <v>2.0350508236943567</v>
      </c>
      <c r="P12" s="9"/>
    </row>
    <row r="13" spans="1:133">
      <c r="A13" s="12"/>
      <c r="B13" s="25">
        <v>315</v>
      </c>
      <c r="C13" s="20" t="s">
        <v>135</v>
      </c>
      <c r="D13" s="46">
        <v>2075119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2075119</v>
      </c>
      <c r="O13" s="47">
        <f t="shared" si="1"/>
        <v>36.367315106905011</v>
      </c>
      <c r="P13" s="9"/>
    </row>
    <row r="14" spans="1:133">
      <c r="A14" s="12"/>
      <c r="B14" s="25">
        <v>316</v>
      </c>
      <c r="C14" s="20" t="s">
        <v>136</v>
      </c>
      <c r="D14" s="46">
        <v>145390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145390</v>
      </c>
      <c r="O14" s="47">
        <f t="shared" si="1"/>
        <v>2.5480196284612688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SUM(D16:D28)</f>
        <v>2985926</v>
      </c>
      <c r="E15" s="32">
        <f t="shared" si="3"/>
        <v>1598360</v>
      </c>
      <c r="F15" s="32">
        <f t="shared" si="3"/>
        <v>0</v>
      </c>
      <c r="G15" s="32">
        <f t="shared" si="3"/>
        <v>975886</v>
      </c>
      <c r="H15" s="32">
        <f t="shared" si="3"/>
        <v>0</v>
      </c>
      <c r="I15" s="32">
        <f t="shared" si="3"/>
        <v>4510811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10070983</v>
      </c>
      <c r="O15" s="45">
        <f t="shared" si="1"/>
        <v>176.49812478093236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1557823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1557823</v>
      </c>
      <c r="O16" s="47">
        <f t="shared" si="1"/>
        <v>27.301489660007011</v>
      </c>
      <c r="P16" s="9"/>
    </row>
    <row r="17" spans="1:16">
      <c r="A17" s="12"/>
      <c r="B17" s="25">
        <v>323.10000000000002</v>
      </c>
      <c r="C17" s="20" t="s">
        <v>19</v>
      </c>
      <c r="D17" s="46">
        <v>2893287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2893287</v>
      </c>
      <c r="O17" s="47">
        <f t="shared" si="1"/>
        <v>50.706046267087274</v>
      </c>
      <c r="P17" s="9"/>
    </row>
    <row r="18" spans="1:16">
      <c r="A18" s="12"/>
      <c r="B18" s="25">
        <v>323.39999999999998</v>
      </c>
      <c r="C18" s="20" t="s">
        <v>20</v>
      </c>
      <c r="D18" s="46">
        <v>21249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21249</v>
      </c>
      <c r="O18" s="47">
        <f t="shared" si="1"/>
        <v>0.37239747634069403</v>
      </c>
      <c r="P18" s="9"/>
    </row>
    <row r="19" spans="1:16">
      <c r="A19" s="12"/>
      <c r="B19" s="25">
        <v>323.7</v>
      </c>
      <c r="C19" s="20" t="s">
        <v>21</v>
      </c>
      <c r="D19" s="46">
        <v>2720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2720</v>
      </c>
      <c r="O19" s="47">
        <f t="shared" si="1"/>
        <v>4.7669120224325269E-2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0</v>
      </c>
      <c r="G20" s="46">
        <v>94350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94350</v>
      </c>
      <c r="O20" s="47">
        <f t="shared" si="1"/>
        <v>1.6535226077812828</v>
      </c>
      <c r="P20" s="9"/>
    </row>
    <row r="21" spans="1:16">
      <c r="A21" s="12"/>
      <c r="B21" s="25">
        <v>324.12</v>
      </c>
      <c r="C21" s="20" t="s">
        <v>99</v>
      </c>
      <c r="D21" s="46">
        <v>0</v>
      </c>
      <c r="E21" s="46">
        <v>0</v>
      </c>
      <c r="F21" s="46">
        <v>0</v>
      </c>
      <c r="G21" s="46">
        <v>30800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30800</v>
      </c>
      <c r="O21" s="47">
        <f t="shared" si="1"/>
        <v>0.539782684893095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455611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455611</v>
      </c>
      <c r="O22" s="47">
        <f t="shared" si="1"/>
        <v>7.9847704171048024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253343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253343</v>
      </c>
      <c r="O23" s="47">
        <f t="shared" si="1"/>
        <v>4.4399404135997198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0</v>
      </c>
      <c r="F24" s="46">
        <v>0</v>
      </c>
      <c r="G24" s="46">
        <v>94463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94463</v>
      </c>
      <c r="O24" s="47">
        <f t="shared" si="1"/>
        <v>1.655502979320014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87568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87568</v>
      </c>
      <c r="O25" s="47">
        <f t="shared" si="1"/>
        <v>1.5346652646337189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591775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591775</v>
      </c>
      <c r="O26" s="47">
        <f t="shared" si="1"/>
        <v>10.371100595864004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0</v>
      </c>
      <c r="F27" s="46">
        <v>0</v>
      </c>
      <c r="G27" s="46">
        <v>76930</v>
      </c>
      <c r="H27" s="46">
        <v>0</v>
      </c>
      <c r="I27" s="46">
        <v>3801857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3878787</v>
      </c>
      <c r="O27" s="47">
        <f t="shared" si="1"/>
        <v>67.977339642481596</v>
      </c>
      <c r="P27" s="9"/>
    </row>
    <row r="28" spans="1:16">
      <c r="A28" s="12"/>
      <c r="B28" s="25">
        <v>329</v>
      </c>
      <c r="C28" s="20" t="s">
        <v>29</v>
      </c>
      <c r="D28" s="46">
        <v>68670</v>
      </c>
      <c r="E28" s="46">
        <v>40537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109207</v>
      </c>
      <c r="O28" s="47">
        <f t="shared" si="1"/>
        <v>1.9138976515948125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SUM(D30:D46)</f>
        <v>4595323</v>
      </c>
      <c r="E29" s="32">
        <f t="shared" si="6"/>
        <v>318212</v>
      </c>
      <c r="F29" s="32">
        <f t="shared" si="6"/>
        <v>0</v>
      </c>
      <c r="G29" s="32">
        <f t="shared" si="6"/>
        <v>47712</v>
      </c>
      <c r="H29" s="32">
        <f t="shared" si="6"/>
        <v>0</v>
      </c>
      <c r="I29" s="32">
        <f t="shared" si="6"/>
        <v>2401654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7362901</v>
      </c>
      <c r="O29" s="45">
        <f t="shared" si="1"/>
        <v>129.03787241500174</v>
      </c>
      <c r="P29" s="10"/>
    </row>
    <row r="30" spans="1:16">
      <c r="A30" s="12"/>
      <c r="B30" s="25">
        <v>331.2</v>
      </c>
      <c r="C30" s="20" t="s">
        <v>31</v>
      </c>
      <c r="D30" s="46">
        <v>11564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11564</v>
      </c>
      <c r="O30" s="47">
        <f t="shared" si="1"/>
        <v>0.20266386260077113</v>
      </c>
      <c r="P30" s="9"/>
    </row>
    <row r="31" spans="1:16">
      <c r="A31" s="12"/>
      <c r="B31" s="25">
        <v>331.39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125445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125445</v>
      </c>
      <c r="O31" s="47">
        <f t="shared" si="1"/>
        <v>2.1984752891692954</v>
      </c>
      <c r="P31" s="9"/>
    </row>
    <row r="32" spans="1:16">
      <c r="A32" s="12"/>
      <c r="B32" s="25">
        <v>331.49</v>
      </c>
      <c r="C32" s="20" t="s">
        <v>128</v>
      </c>
      <c r="D32" s="46">
        <v>0</v>
      </c>
      <c r="E32" s="46">
        <v>0</v>
      </c>
      <c r="F32" s="46">
        <v>0</v>
      </c>
      <c r="G32" s="46">
        <v>7705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7705</v>
      </c>
      <c r="O32" s="47">
        <f t="shared" si="1"/>
        <v>0.13503329828250965</v>
      </c>
      <c r="P32" s="9"/>
    </row>
    <row r="33" spans="1:16">
      <c r="A33" s="12"/>
      <c r="B33" s="25">
        <v>331.5</v>
      </c>
      <c r="C33" s="20" t="s">
        <v>33</v>
      </c>
      <c r="D33" s="46">
        <v>-459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-459</v>
      </c>
      <c r="O33" s="47">
        <f t="shared" si="1"/>
        <v>-8.0441640378548888E-3</v>
      </c>
      <c r="P33" s="9"/>
    </row>
    <row r="34" spans="1:16">
      <c r="A34" s="12"/>
      <c r="B34" s="25">
        <v>334.2</v>
      </c>
      <c r="C34" s="20" t="s">
        <v>35</v>
      </c>
      <c r="D34" s="46">
        <v>144301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144301</v>
      </c>
      <c r="O34" s="47">
        <f t="shared" si="1"/>
        <v>2.5289344549596917</v>
      </c>
      <c r="P34" s="9"/>
    </row>
    <row r="35" spans="1:16">
      <c r="A35" s="12"/>
      <c r="B35" s="25">
        <v>334.39</v>
      </c>
      <c r="C35" s="20" t="s">
        <v>129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2275605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7">SUM(D35:M35)</f>
        <v>2275605</v>
      </c>
      <c r="O35" s="47">
        <f t="shared" si="1"/>
        <v>39.880914826498426</v>
      </c>
      <c r="P35" s="9"/>
    </row>
    <row r="36" spans="1:16">
      <c r="A36" s="12"/>
      <c r="B36" s="25">
        <v>334.5</v>
      </c>
      <c r="C36" s="20" t="s">
        <v>130</v>
      </c>
      <c r="D36" s="46">
        <v>0</v>
      </c>
      <c r="E36" s="46">
        <v>160051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160051</v>
      </c>
      <c r="O36" s="47">
        <f t="shared" si="1"/>
        <v>2.8049596915527517</v>
      </c>
      <c r="P36" s="9"/>
    </row>
    <row r="37" spans="1:16">
      <c r="A37" s="12"/>
      <c r="B37" s="25">
        <v>335.12</v>
      </c>
      <c r="C37" s="20" t="s">
        <v>137</v>
      </c>
      <c r="D37" s="46">
        <v>1557134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1557134</v>
      </c>
      <c r="O37" s="47">
        <f t="shared" ref="O37:O68" si="8">(N37/O$77)</f>
        <v>27.289414651244304</v>
      </c>
      <c r="P37" s="9"/>
    </row>
    <row r="38" spans="1:16">
      <c r="A38" s="12"/>
      <c r="B38" s="25">
        <v>335.14</v>
      </c>
      <c r="C38" s="20" t="s">
        <v>138</v>
      </c>
      <c r="D38" s="46">
        <v>142431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142431</v>
      </c>
      <c r="O38" s="47">
        <f t="shared" si="8"/>
        <v>2.496161934805468</v>
      </c>
      <c r="P38" s="9"/>
    </row>
    <row r="39" spans="1:16">
      <c r="A39" s="12"/>
      <c r="B39" s="25">
        <v>335.15</v>
      </c>
      <c r="C39" s="20" t="s">
        <v>139</v>
      </c>
      <c r="D39" s="46">
        <v>27644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27644</v>
      </c>
      <c r="O39" s="47">
        <f t="shared" si="8"/>
        <v>0.48447248510339991</v>
      </c>
      <c r="P39" s="9"/>
    </row>
    <row r="40" spans="1:16">
      <c r="A40" s="12"/>
      <c r="B40" s="25">
        <v>335.18</v>
      </c>
      <c r="C40" s="20" t="s">
        <v>140</v>
      </c>
      <c r="D40" s="46">
        <v>2591545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2591545</v>
      </c>
      <c r="O40" s="47">
        <f t="shared" si="8"/>
        <v>45.41789344549597</v>
      </c>
      <c r="P40" s="9"/>
    </row>
    <row r="41" spans="1:16">
      <c r="A41" s="12"/>
      <c r="B41" s="25">
        <v>335.21</v>
      </c>
      <c r="C41" s="20" t="s">
        <v>44</v>
      </c>
      <c r="D41" s="46">
        <v>28850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28850</v>
      </c>
      <c r="O41" s="47">
        <f t="shared" si="8"/>
        <v>0.50560813179109709</v>
      </c>
      <c r="P41" s="9"/>
    </row>
    <row r="42" spans="1:16">
      <c r="A42" s="12"/>
      <c r="B42" s="25">
        <v>335.49</v>
      </c>
      <c r="C42" s="20" t="s">
        <v>45</v>
      </c>
      <c r="D42" s="46">
        <v>28099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28099</v>
      </c>
      <c r="O42" s="47">
        <f t="shared" si="8"/>
        <v>0.49244654749386613</v>
      </c>
      <c r="P42" s="9"/>
    </row>
    <row r="43" spans="1:16">
      <c r="A43" s="12"/>
      <c r="B43" s="25">
        <v>335.9</v>
      </c>
      <c r="C43" s="20" t="s">
        <v>106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604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604</v>
      </c>
      <c r="O43" s="47">
        <f t="shared" si="8"/>
        <v>1.0585348755695759E-2</v>
      </c>
      <c r="P43" s="9"/>
    </row>
    <row r="44" spans="1:16">
      <c r="A44" s="12"/>
      <c r="B44" s="25">
        <v>337.1</v>
      </c>
      <c r="C44" s="20" t="s">
        <v>46</v>
      </c>
      <c r="D44" s="46">
        <v>6872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6872</v>
      </c>
      <c r="O44" s="47">
        <f t="shared" si="8"/>
        <v>0.12043463021381003</v>
      </c>
      <c r="P44" s="9"/>
    </row>
    <row r="45" spans="1:16">
      <c r="A45" s="12"/>
      <c r="B45" s="25">
        <v>337.7</v>
      </c>
      <c r="C45" s="20" t="s">
        <v>49</v>
      </c>
      <c r="D45" s="46">
        <v>0</v>
      </c>
      <c r="E45" s="46">
        <v>0</v>
      </c>
      <c r="F45" s="46">
        <v>0</v>
      </c>
      <c r="G45" s="46">
        <v>40007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40007</v>
      </c>
      <c r="O45" s="47">
        <f t="shared" si="8"/>
        <v>0.70113915177006658</v>
      </c>
      <c r="P45" s="9"/>
    </row>
    <row r="46" spans="1:16">
      <c r="A46" s="12"/>
      <c r="B46" s="25">
        <v>338</v>
      </c>
      <c r="C46" s="20" t="s">
        <v>50</v>
      </c>
      <c r="D46" s="46">
        <v>57342</v>
      </c>
      <c r="E46" s="46">
        <v>158161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215503</v>
      </c>
      <c r="O46" s="47">
        <f t="shared" si="8"/>
        <v>3.7767788293024886</v>
      </c>
      <c r="P46" s="9"/>
    </row>
    <row r="47" spans="1:16" ht="15.75">
      <c r="A47" s="29" t="s">
        <v>55</v>
      </c>
      <c r="B47" s="30"/>
      <c r="C47" s="31"/>
      <c r="D47" s="32">
        <f t="shared" ref="D47:M47" si="9">SUM(D48:D58)</f>
        <v>2395517</v>
      </c>
      <c r="E47" s="32">
        <f t="shared" si="9"/>
        <v>473136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32074006</v>
      </c>
      <c r="J47" s="32">
        <f t="shared" si="9"/>
        <v>6825691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41768350</v>
      </c>
      <c r="O47" s="45">
        <f t="shared" si="8"/>
        <v>732.0075359270943</v>
      </c>
      <c r="P47" s="10"/>
    </row>
    <row r="48" spans="1:16">
      <c r="A48" s="12"/>
      <c r="B48" s="25">
        <v>341.2</v>
      </c>
      <c r="C48" s="20" t="s">
        <v>141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6825691</v>
      </c>
      <c r="K48" s="46">
        <v>0</v>
      </c>
      <c r="L48" s="46">
        <v>0</v>
      </c>
      <c r="M48" s="46">
        <v>0</v>
      </c>
      <c r="N48" s="46">
        <f t="shared" ref="N48:N58" si="10">SUM(D48:M48)</f>
        <v>6825691</v>
      </c>
      <c r="O48" s="47">
        <f t="shared" si="8"/>
        <v>119.62304591657904</v>
      </c>
      <c r="P48" s="9"/>
    </row>
    <row r="49" spans="1:16">
      <c r="A49" s="12"/>
      <c r="B49" s="25">
        <v>341.3</v>
      </c>
      <c r="C49" s="20" t="s">
        <v>142</v>
      </c>
      <c r="D49" s="46">
        <v>1376074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1376074</v>
      </c>
      <c r="O49" s="47">
        <f t="shared" si="8"/>
        <v>24.116263582194183</v>
      </c>
      <c r="P49" s="9"/>
    </row>
    <row r="50" spans="1:16">
      <c r="A50" s="12"/>
      <c r="B50" s="25">
        <v>341.9</v>
      </c>
      <c r="C50" s="20" t="s">
        <v>143</v>
      </c>
      <c r="D50" s="46">
        <v>364043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364043</v>
      </c>
      <c r="O50" s="47">
        <f t="shared" si="8"/>
        <v>6.3800035050823691</v>
      </c>
      <c r="P50" s="9"/>
    </row>
    <row r="51" spans="1:16">
      <c r="A51" s="12"/>
      <c r="B51" s="25">
        <v>342.2</v>
      </c>
      <c r="C51" s="20" t="s">
        <v>59</v>
      </c>
      <c r="D51" s="46">
        <v>188183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188183</v>
      </c>
      <c r="O51" s="47">
        <f t="shared" si="8"/>
        <v>3.2979845776375747</v>
      </c>
      <c r="P51" s="9"/>
    </row>
    <row r="52" spans="1:16">
      <c r="A52" s="12"/>
      <c r="B52" s="25">
        <v>343.3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23760238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23760238</v>
      </c>
      <c r="O52" s="47">
        <f t="shared" si="8"/>
        <v>416.40795653697865</v>
      </c>
      <c r="P52" s="9"/>
    </row>
    <row r="53" spans="1:16">
      <c r="A53" s="12"/>
      <c r="B53" s="25">
        <v>343.4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6723663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6723663</v>
      </c>
      <c r="O53" s="47">
        <f t="shared" si="8"/>
        <v>117.83496319663512</v>
      </c>
      <c r="P53" s="9"/>
    </row>
    <row r="54" spans="1:16">
      <c r="A54" s="12"/>
      <c r="B54" s="25">
        <v>343.9</v>
      </c>
      <c r="C54" s="20" t="s">
        <v>64</v>
      </c>
      <c r="D54" s="46">
        <v>-13565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-13565</v>
      </c>
      <c r="O54" s="47">
        <f t="shared" si="8"/>
        <v>-0.23773221170697512</v>
      </c>
      <c r="P54" s="9"/>
    </row>
    <row r="55" spans="1:16">
      <c r="A55" s="12"/>
      <c r="B55" s="25">
        <v>344.9</v>
      </c>
      <c r="C55" s="20" t="s">
        <v>144</v>
      </c>
      <c r="D55" s="46">
        <v>104010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104010</v>
      </c>
      <c r="O55" s="47">
        <f t="shared" si="8"/>
        <v>1.8228180862250263</v>
      </c>
      <c r="P55" s="9"/>
    </row>
    <row r="56" spans="1:16">
      <c r="A56" s="12"/>
      <c r="B56" s="25">
        <v>347.2</v>
      </c>
      <c r="C56" s="20" t="s">
        <v>67</v>
      </c>
      <c r="D56" s="46">
        <v>365903</v>
      </c>
      <c r="E56" s="46">
        <v>473136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839039</v>
      </c>
      <c r="O56" s="47">
        <f t="shared" si="8"/>
        <v>14.704504030844724</v>
      </c>
      <c r="P56" s="9"/>
    </row>
    <row r="57" spans="1:16">
      <c r="A57" s="12"/>
      <c r="B57" s="25">
        <v>347.3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1590105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1590105</v>
      </c>
      <c r="O57" s="47">
        <f t="shared" si="8"/>
        <v>27.867245005257622</v>
      </c>
      <c r="P57" s="9"/>
    </row>
    <row r="58" spans="1:16">
      <c r="A58" s="12"/>
      <c r="B58" s="25">
        <v>349</v>
      </c>
      <c r="C58" s="20" t="s">
        <v>1</v>
      </c>
      <c r="D58" s="46">
        <v>10869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10869</v>
      </c>
      <c r="O58" s="47">
        <f t="shared" si="8"/>
        <v>0.19048370136698212</v>
      </c>
      <c r="P58" s="9"/>
    </row>
    <row r="59" spans="1:16" ht="15.75">
      <c r="A59" s="29" t="s">
        <v>56</v>
      </c>
      <c r="B59" s="30"/>
      <c r="C59" s="31"/>
      <c r="D59" s="32">
        <f t="shared" ref="D59:M59" si="11">SUM(D60:D61)</f>
        <v>193336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193336</v>
      </c>
      <c r="O59" s="45">
        <f t="shared" si="8"/>
        <v>3.3882930248860847</v>
      </c>
      <c r="P59" s="10"/>
    </row>
    <row r="60" spans="1:16">
      <c r="A60" s="13"/>
      <c r="B60" s="39">
        <v>351.1</v>
      </c>
      <c r="C60" s="21" t="s">
        <v>124</v>
      </c>
      <c r="D60" s="46">
        <v>100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100</v>
      </c>
      <c r="O60" s="47">
        <f t="shared" si="8"/>
        <v>1.7525411847178409E-3</v>
      </c>
      <c r="P60" s="9"/>
    </row>
    <row r="61" spans="1:16">
      <c r="A61" s="13"/>
      <c r="B61" s="39">
        <v>351.9</v>
      </c>
      <c r="C61" s="21" t="s">
        <v>145</v>
      </c>
      <c r="D61" s="46">
        <v>193236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193236</v>
      </c>
      <c r="O61" s="47">
        <f t="shared" si="8"/>
        <v>3.3865404837013671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SUM(D63:D70)</f>
        <v>747700</v>
      </c>
      <c r="E62" s="32">
        <f t="shared" si="12"/>
        <v>148862</v>
      </c>
      <c r="F62" s="32">
        <f t="shared" si="12"/>
        <v>150025</v>
      </c>
      <c r="G62" s="32">
        <f t="shared" si="12"/>
        <v>77933</v>
      </c>
      <c r="H62" s="32">
        <f t="shared" si="12"/>
        <v>0</v>
      </c>
      <c r="I62" s="32">
        <f t="shared" si="12"/>
        <v>295538</v>
      </c>
      <c r="J62" s="32">
        <f t="shared" si="12"/>
        <v>255180</v>
      </c>
      <c r="K62" s="32">
        <f t="shared" si="12"/>
        <v>15511679</v>
      </c>
      <c r="L62" s="32">
        <f t="shared" si="12"/>
        <v>0</v>
      </c>
      <c r="M62" s="32">
        <f t="shared" si="12"/>
        <v>0</v>
      </c>
      <c r="N62" s="32">
        <f>SUM(D62:M62)</f>
        <v>17186917</v>
      </c>
      <c r="O62" s="45">
        <f t="shared" si="8"/>
        <v>301.207798808272</v>
      </c>
      <c r="P62" s="10"/>
    </row>
    <row r="63" spans="1:16">
      <c r="A63" s="12"/>
      <c r="B63" s="25">
        <v>361.1</v>
      </c>
      <c r="C63" s="20" t="s">
        <v>75</v>
      </c>
      <c r="D63" s="46">
        <v>38234</v>
      </c>
      <c r="E63" s="46">
        <v>20406</v>
      </c>
      <c r="F63" s="46">
        <v>150025</v>
      </c>
      <c r="G63" s="46">
        <v>28307</v>
      </c>
      <c r="H63" s="46">
        <v>0</v>
      </c>
      <c r="I63" s="46">
        <v>82656</v>
      </c>
      <c r="J63" s="46">
        <v>129751</v>
      </c>
      <c r="K63" s="46">
        <v>8318747</v>
      </c>
      <c r="L63" s="46">
        <v>0</v>
      </c>
      <c r="M63" s="46">
        <v>0</v>
      </c>
      <c r="N63" s="46">
        <f>SUM(D63:M63)</f>
        <v>8768126</v>
      </c>
      <c r="O63" s="47">
        <f t="shared" si="8"/>
        <v>153.66501927795304</v>
      </c>
      <c r="P63" s="9"/>
    </row>
    <row r="64" spans="1:16">
      <c r="A64" s="12"/>
      <c r="B64" s="25">
        <v>362</v>
      </c>
      <c r="C64" s="20" t="s">
        <v>76</v>
      </c>
      <c r="D64" s="46">
        <v>301354</v>
      </c>
      <c r="E64" s="46">
        <v>100582</v>
      </c>
      <c r="F64" s="46">
        <v>0</v>
      </c>
      <c r="G64" s="46">
        <v>0</v>
      </c>
      <c r="H64" s="46">
        <v>0</v>
      </c>
      <c r="I64" s="46">
        <v>125256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3">SUM(D64:M64)</f>
        <v>527192</v>
      </c>
      <c r="O64" s="47">
        <f t="shared" si="8"/>
        <v>9.2392569225376793</v>
      </c>
      <c r="P64" s="9"/>
    </row>
    <row r="65" spans="1:119">
      <c r="A65" s="12"/>
      <c r="B65" s="25">
        <v>364</v>
      </c>
      <c r="C65" s="20" t="s">
        <v>146</v>
      </c>
      <c r="D65" s="46">
        <v>9404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123495</v>
      </c>
      <c r="K65" s="46">
        <v>0</v>
      </c>
      <c r="L65" s="46">
        <v>0</v>
      </c>
      <c r="M65" s="46">
        <v>0</v>
      </c>
      <c r="N65" s="46">
        <f t="shared" si="13"/>
        <v>132899</v>
      </c>
      <c r="O65" s="47">
        <f t="shared" si="8"/>
        <v>2.3291097090781632</v>
      </c>
      <c r="P65" s="9"/>
    </row>
    <row r="66" spans="1:119">
      <c r="A66" s="12"/>
      <c r="B66" s="25">
        <v>365</v>
      </c>
      <c r="C66" s="20" t="s">
        <v>147</v>
      </c>
      <c r="D66" s="46">
        <v>8508</v>
      </c>
      <c r="E66" s="46">
        <v>0</v>
      </c>
      <c r="F66" s="46">
        <v>0</v>
      </c>
      <c r="G66" s="46">
        <v>0</v>
      </c>
      <c r="H66" s="46">
        <v>0</v>
      </c>
      <c r="I66" s="46">
        <v>35221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43729</v>
      </c>
      <c r="O66" s="47">
        <f t="shared" si="8"/>
        <v>0.76636873466526467</v>
      </c>
      <c r="P66" s="9"/>
    </row>
    <row r="67" spans="1:119">
      <c r="A67" s="12"/>
      <c r="B67" s="25">
        <v>366</v>
      </c>
      <c r="C67" s="20" t="s">
        <v>79</v>
      </c>
      <c r="D67" s="46">
        <v>70555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70555</v>
      </c>
      <c r="O67" s="47">
        <f t="shared" si="8"/>
        <v>1.2365054328776726</v>
      </c>
      <c r="P67" s="9"/>
    </row>
    <row r="68" spans="1:119">
      <c r="A68" s="12"/>
      <c r="B68" s="25">
        <v>368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7178004</v>
      </c>
      <c r="L68" s="46">
        <v>0</v>
      </c>
      <c r="M68" s="46">
        <v>0</v>
      </c>
      <c r="N68" s="46">
        <f t="shared" si="13"/>
        <v>7178004</v>
      </c>
      <c r="O68" s="47">
        <f t="shared" si="8"/>
        <v>125.797476340694</v>
      </c>
      <c r="P68" s="9"/>
    </row>
    <row r="69" spans="1:119">
      <c r="A69" s="12"/>
      <c r="B69" s="25">
        <v>369.3</v>
      </c>
      <c r="C69" s="20" t="s">
        <v>81</v>
      </c>
      <c r="D69" s="46">
        <v>0</v>
      </c>
      <c r="E69" s="46">
        <v>27874</v>
      </c>
      <c r="F69" s="46">
        <v>0</v>
      </c>
      <c r="G69" s="46">
        <v>49626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77500</v>
      </c>
      <c r="O69" s="47">
        <f t="shared" ref="O69:O75" si="14">(N69/O$77)</f>
        <v>1.3582194181563267</v>
      </c>
      <c r="P69" s="9"/>
    </row>
    <row r="70" spans="1:119">
      <c r="A70" s="12"/>
      <c r="B70" s="25">
        <v>369.9</v>
      </c>
      <c r="C70" s="20" t="s">
        <v>82</v>
      </c>
      <c r="D70" s="46">
        <v>319645</v>
      </c>
      <c r="E70" s="46">
        <v>0</v>
      </c>
      <c r="F70" s="46">
        <v>0</v>
      </c>
      <c r="G70" s="46">
        <v>0</v>
      </c>
      <c r="H70" s="46">
        <v>0</v>
      </c>
      <c r="I70" s="46">
        <v>52405</v>
      </c>
      <c r="J70" s="46">
        <v>1934</v>
      </c>
      <c r="K70" s="46">
        <v>14928</v>
      </c>
      <c r="L70" s="46">
        <v>0</v>
      </c>
      <c r="M70" s="46">
        <v>0</v>
      </c>
      <c r="N70" s="46">
        <f t="shared" si="13"/>
        <v>388912</v>
      </c>
      <c r="O70" s="47">
        <f t="shared" si="14"/>
        <v>6.8158429723098495</v>
      </c>
      <c r="P70" s="9"/>
    </row>
    <row r="71" spans="1:119" ht="15.75">
      <c r="A71" s="29" t="s">
        <v>57</v>
      </c>
      <c r="B71" s="30"/>
      <c r="C71" s="31"/>
      <c r="D71" s="32">
        <f t="shared" ref="D71:M71" si="15">SUM(D72:D74)</f>
        <v>1786666</v>
      </c>
      <c r="E71" s="32">
        <f t="shared" si="15"/>
        <v>0</v>
      </c>
      <c r="F71" s="32">
        <f t="shared" si="15"/>
        <v>1219971</v>
      </c>
      <c r="G71" s="32">
        <f t="shared" si="15"/>
        <v>0</v>
      </c>
      <c r="H71" s="32">
        <f t="shared" si="15"/>
        <v>0</v>
      </c>
      <c r="I71" s="32">
        <f t="shared" si="15"/>
        <v>534324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>SUM(D71:M71)</f>
        <v>3540961</v>
      </c>
      <c r="O71" s="45">
        <f t="shared" si="14"/>
        <v>62.056799859796705</v>
      </c>
      <c r="P71" s="9"/>
    </row>
    <row r="72" spans="1:119">
      <c r="A72" s="12"/>
      <c r="B72" s="25">
        <v>381</v>
      </c>
      <c r="C72" s="20" t="s">
        <v>83</v>
      </c>
      <c r="D72" s="46">
        <v>63987</v>
      </c>
      <c r="E72" s="46">
        <v>0</v>
      </c>
      <c r="F72" s="46">
        <v>1219971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1283958</v>
      </c>
      <c r="O72" s="47">
        <f t="shared" si="14"/>
        <v>22.501892744479495</v>
      </c>
      <c r="P72" s="9"/>
    </row>
    <row r="73" spans="1:119">
      <c r="A73" s="12"/>
      <c r="B73" s="25">
        <v>382</v>
      </c>
      <c r="C73" s="20" t="s">
        <v>94</v>
      </c>
      <c r="D73" s="46">
        <v>1722679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1722679</v>
      </c>
      <c r="O73" s="47">
        <f t="shared" si="14"/>
        <v>30.190658955485453</v>
      </c>
      <c r="P73" s="9"/>
    </row>
    <row r="74" spans="1:119" ht="15.75" thickBot="1">
      <c r="A74" s="12"/>
      <c r="B74" s="25">
        <v>389.8</v>
      </c>
      <c r="C74" s="20" t="s">
        <v>148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534324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534324</v>
      </c>
      <c r="O74" s="47">
        <f t="shared" si="14"/>
        <v>9.3642481598317566</v>
      </c>
      <c r="P74" s="9"/>
    </row>
    <row r="75" spans="1:119" ht="16.5" thickBot="1">
      <c r="A75" s="14" t="s">
        <v>71</v>
      </c>
      <c r="B75" s="23"/>
      <c r="C75" s="22"/>
      <c r="D75" s="15">
        <f t="shared" ref="D75:M75" si="16">SUM(D5,D15,D29,D47,D59,D62,D71)</f>
        <v>30517129</v>
      </c>
      <c r="E75" s="15">
        <f t="shared" si="16"/>
        <v>2637512</v>
      </c>
      <c r="F75" s="15">
        <f t="shared" si="16"/>
        <v>2598196</v>
      </c>
      <c r="G75" s="15">
        <f t="shared" si="16"/>
        <v>2202942</v>
      </c>
      <c r="H75" s="15">
        <f t="shared" si="16"/>
        <v>0</v>
      </c>
      <c r="I75" s="15">
        <f t="shared" si="16"/>
        <v>39816333</v>
      </c>
      <c r="J75" s="15">
        <f t="shared" si="16"/>
        <v>7080871</v>
      </c>
      <c r="K75" s="15">
        <f t="shared" si="16"/>
        <v>15511679</v>
      </c>
      <c r="L75" s="15">
        <f t="shared" si="16"/>
        <v>0</v>
      </c>
      <c r="M75" s="15">
        <f t="shared" si="16"/>
        <v>0</v>
      </c>
      <c r="N75" s="15">
        <f>SUM(D75:M75)</f>
        <v>100364662</v>
      </c>
      <c r="O75" s="38">
        <f t="shared" si="14"/>
        <v>1758.9320364528567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149</v>
      </c>
      <c r="M77" s="48"/>
      <c r="N77" s="48"/>
      <c r="O77" s="43">
        <v>57060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117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17991063</v>
      </c>
      <c r="E5" s="27">
        <f t="shared" si="0"/>
        <v>126943</v>
      </c>
      <c r="F5" s="27">
        <f t="shared" si="0"/>
        <v>1227541</v>
      </c>
      <c r="G5" s="27">
        <f t="shared" si="0"/>
        <v>1110992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20456539</v>
      </c>
      <c r="O5" s="33">
        <f t="shared" ref="O5:O36" si="1">(N5/O$72)</f>
        <v>362.79464760756218</v>
      </c>
      <c r="P5" s="6"/>
    </row>
    <row r="6" spans="1:133">
      <c r="A6" s="12"/>
      <c r="B6" s="25">
        <v>311</v>
      </c>
      <c r="C6" s="20" t="s">
        <v>3</v>
      </c>
      <c r="D6" s="46">
        <v>10645983</v>
      </c>
      <c r="E6" s="46">
        <v>126943</v>
      </c>
      <c r="F6" s="46">
        <v>1227541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12000467</v>
      </c>
      <c r="O6" s="47">
        <f t="shared" si="1"/>
        <v>212.82706700244742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1110992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1110992</v>
      </c>
      <c r="O7" s="47">
        <f t="shared" si="1"/>
        <v>19.703330613982192</v>
      </c>
      <c r="P7" s="9"/>
    </row>
    <row r="8" spans="1:133">
      <c r="A8" s="12"/>
      <c r="B8" s="25">
        <v>312.51</v>
      </c>
      <c r="C8" s="20" t="s">
        <v>98</v>
      </c>
      <c r="D8" s="46">
        <v>299411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299411</v>
      </c>
      <c r="O8" s="47">
        <f t="shared" si="1"/>
        <v>5.3100237647643036</v>
      </c>
      <c r="P8" s="9"/>
    </row>
    <row r="9" spans="1:133">
      <c r="A9" s="12"/>
      <c r="B9" s="25">
        <v>312.52</v>
      </c>
      <c r="C9" s="20" t="s">
        <v>93</v>
      </c>
      <c r="D9" s="46">
        <v>314094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314094</v>
      </c>
      <c r="O9" s="47">
        <f t="shared" si="1"/>
        <v>5.5704252828716347</v>
      </c>
      <c r="P9" s="9"/>
    </row>
    <row r="10" spans="1:133">
      <c r="A10" s="12"/>
      <c r="B10" s="25">
        <v>314.10000000000002</v>
      </c>
      <c r="C10" s="20" t="s">
        <v>13</v>
      </c>
      <c r="D10" s="46">
        <v>3314238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3314238</v>
      </c>
      <c r="O10" s="47">
        <f t="shared" si="1"/>
        <v>58.777675309473985</v>
      </c>
      <c r="P10" s="9"/>
    </row>
    <row r="11" spans="1:133">
      <c r="A11" s="12"/>
      <c r="B11" s="25">
        <v>314.3</v>
      </c>
      <c r="C11" s="20" t="s">
        <v>14</v>
      </c>
      <c r="D11" s="46">
        <v>860598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860598</v>
      </c>
      <c r="O11" s="47">
        <f t="shared" si="1"/>
        <v>15.262618380449048</v>
      </c>
      <c r="P11" s="9"/>
    </row>
    <row r="12" spans="1:133">
      <c r="A12" s="12"/>
      <c r="B12" s="25">
        <v>314.39999999999998</v>
      </c>
      <c r="C12" s="20" t="s">
        <v>15</v>
      </c>
      <c r="D12" s="46">
        <v>127229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127229</v>
      </c>
      <c r="O12" s="47">
        <f t="shared" si="1"/>
        <v>2.256393430993509</v>
      </c>
      <c r="P12" s="9"/>
    </row>
    <row r="13" spans="1:133">
      <c r="A13" s="12"/>
      <c r="B13" s="25">
        <v>315</v>
      </c>
      <c r="C13" s="20" t="s">
        <v>16</v>
      </c>
      <c r="D13" s="46">
        <v>2299666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2299666</v>
      </c>
      <c r="O13" s="47">
        <f t="shared" si="1"/>
        <v>40.784343631397867</v>
      </c>
      <c r="P13" s="9"/>
    </row>
    <row r="14" spans="1:133">
      <c r="A14" s="12"/>
      <c r="B14" s="25">
        <v>316</v>
      </c>
      <c r="C14" s="20" t="s">
        <v>17</v>
      </c>
      <c r="D14" s="46">
        <v>129844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129844</v>
      </c>
      <c r="O14" s="47">
        <f t="shared" si="1"/>
        <v>2.3027701911822085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SUM(D16:D28)</f>
        <v>2942126</v>
      </c>
      <c r="E15" s="32">
        <f t="shared" si="3"/>
        <v>956623</v>
      </c>
      <c r="F15" s="32">
        <f t="shared" si="3"/>
        <v>0</v>
      </c>
      <c r="G15" s="32">
        <f t="shared" si="3"/>
        <v>1073523</v>
      </c>
      <c r="H15" s="32">
        <f t="shared" si="3"/>
        <v>0</v>
      </c>
      <c r="I15" s="32">
        <f t="shared" si="3"/>
        <v>4718231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9690503</v>
      </c>
      <c r="O15" s="45">
        <f t="shared" si="1"/>
        <v>171.86008938388963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925889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925889</v>
      </c>
      <c r="O16" s="47">
        <f t="shared" si="1"/>
        <v>16.420547653672898</v>
      </c>
      <c r="P16" s="9"/>
    </row>
    <row r="17" spans="1:16">
      <c r="A17" s="12"/>
      <c r="B17" s="25">
        <v>323.10000000000002</v>
      </c>
      <c r="C17" s="20" t="s">
        <v>19</v>
      </c>
      <c r="D17" s="46">
        <v>2864263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2864263</v>
      </c>
      <c r="O17" s="47">
        <f t="shared" si="1"/>
        <v>50.797414251764621</v>
      </c>
      <c r="P17" s="9"/>
    </row>
    <row r="18" spans="1:16">
      <c r="A18" s="12"/>
      <c r="B18" s="25">
        <v>323.39999999999998</v>
      </c>
      <c r="C18" s="20" t="s">
        <v>20</v>
      </c>
      <c r="D18" s="46">
        <v>21673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21673</v>
      </c>
      <c r="O18" s="47">
        <f t="shared" si="1"/>
        <v>0.38436846025609195</v>
      </c>
      <c r="P18" s="9"/>
    </row>
    <row r="19" spans="1:16">
      <c r="A19" s="12"/>
      <c r="B19" s="25">
        <v>323.7</v>
      </c>
      <c r="C19" s="20" t="s">
        <v>21</v>
      </c>
      <c r="D19" s="46">
        <v>5185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5185</v>
      </c>
      <c r="O19" s="47">
        <f t="shared" si="1"/>
        <v>9.1955449934380873E-2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0</v>
      </c>
      <c r="G20" s="46">
        <v>25647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25647</v>
      </c>
      <c r="O20" s="47">
        <f t="shared" si="1"/>
        <v>0.45484694782392793</v>
      </c>
      <c r="P20" s="9"/>
    </row>
    <row r="21" spans="1:16">
      <c r="A21" s="12"/>
      <c r="B21" s="25">
        <v>324.12</v>
      </c>
      <c r="C21" s="20" t="s">
        <v>99</v>
      </c>
      <c r="D21" s="46">
        <v>0</v>
      </c>
      <c r="E21" s="46">
        <v>0</v>
      </c>
      <c r="F21" s="46">
        <v>0</v>
      </c>
      <c r="G21" s="46">
        <v>14636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14636</v>
      </c>
      <c r="O21" s="47">
        <f t="shared" si="1"/>
        <v>0.25956797786684638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381572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381572</v>
      </c>
      <c r="O22" s="47">
        <f t="shared" si="1"/>
        <v>6.767140779626148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174562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174562</v>
      </c>
      <c r="O23" s="47">
        <f t="shared" si="1"/>
        <v>3.0958393927570675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0</v>
      </c>
      <c r="F24" s="46">
        <v>0</v>
      </c>
      <c r="G24" s="46">
        <v>63140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63140</v>
      </c>
      <c r="O24" s="47">
        <f t="shared" si="1"/>
        <v>1.1197815060476004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132809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132809</v>
      </c>
      <c r="O25" s="47">
        <f t="shared" si="1"/>
        <v>2.3553541659277126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166800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166800</v>
      </c>
      <c r="O26" s="47">
        <f t="shared" si="1"/>
        <v>2.9581811087858689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0</v>
      </c>
      <c r="F27" s="46">
        <v>0</v>
      </c>
      <c r="G27" s="46">
        <v>670491</v>
      </c>
      <c r="H27" s="46">
        <v>0</v>
      </c>
      <c r="I27" s="46">
        <v>4162097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4832588</v>
      </c>
      <c r="O27" s="47">
        <f t="shared" si="1"/>
        <v>85.705458801830247</v>
      </c>
      <c r="P27" s="9"/>
    </row>
    <row r="28" spans="1:16">
      <c r="A28" s="12"/>
      <c r="B28" s="25">
        <v>329</v>
      </c>
      <c r="C28" s="20" t="s">
        <v>29</v>
      </c>
      <c r="D28" s="46">
        <v>51005</v>
      </c>
      <c r="E28" s="46">
        <v>30734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81739</v>
      </c>
      <c r="O28" s="47">
        <f t="shared" si="1"/>
        <v>1.4496328875962119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SUM(D30:D45)</f>
        <v>4300058</v>
      </c>
      <c r="E29" s="32">
        <f t="shared" si="6"/>
        <v>283790</v>
      </c>
      <c r="F29" s="32">
        <f t="shared" si="6"/>
        <v>0</v>
      </c>
      <c r="G29" s="32">
        <f t="shared" si="6"/>
        <v>828465</v>
      </c>
      <c r="H29" s="32">
        <f t="shared" si="6"/>
        <v>0</v>
      </c>
      <c r="I29" s="32">
        <f t="shared" si="6"/>
        <v>69514</v>
      </c>
      <c r="J29" s="32">
        <f t="shared" si="6"/>
        <v>208100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5689927</v>
      </c>
      <c r="O29" s="45">
        <f t="shared" si="1"/>
        <v>100.91027914730607</v>
      </c>
      <c r="P29" s="10"/>
    </row>
    <row r="30" spans="1:16">
      <c r="A30" s="12"/>
      <c r="B30" s="25">
        <v>331.2</v>
      </c>
      <c r="C30" s="20" t="s">
        <v>31</v>
      </c>
      <c r="D30" s="46">
        <v>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10000</v>
      </c>
      <c r="O30" s="47">
        <f t="shared" si="1"/>
        <v>0.1773489873372823</v>
      </c>
      <c r="P30" s="9"/>
    </row>
    <row r="31" spans="1:16">
      <c r="A31" s="12"/>
      <c r="B31" s="25">
        <v>331.39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-10409</v>
      </c>
      <c r="J31" s="46">
        <v>208100</v>
      </c>
      <c r="K31" s="46">
        <v>0</v>
      </c>
      <c r="L31" s="46">
        <v>0</v>
      </c>
      <c r="M31" s="46">
        <v>0</v>
      </c>
      <c r="N31" s="46">
        <f t="shared" si="5"/>
        <v>197691</v>
      </c>
      <c r="O31" s="47">
        <f t="shared" si="1"/>
        <v>3.5060298655694675</v>
      </c>
      <c r="P31" s="9"/>
    </row>
    <row r="32" spans="1:16">
      <c r="A32" s="12"/>
      <c r="B32" s="25">
        <v>331.49</v>
      </c>
      <c r="C32" s="20" t="s">
        <v>128</v>
      </c>
      <c r="D32" s="46">
        <v>0</v>
      </c>
      <c r="E32" s="46">
        <v>0</v>
      </c>
      <c r="F32" s="46">
        <v>0</v>
      </c>
      <c r="G32" s="46">
        <v>752971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752971</v>
      </c>
      <c r="O32" s="47">
        <f t="shared" si="1"/>
        <v>13.35386443443408</v>
      </c>
      <c r="P32" s="9"/>
    </row>
    <row r="33" spans="1:16">
      <c r="A33" s="12"/>
      <c r="B33" s="25">
        <v>334.2</v>
      </c>
      <c r="C33" s="20" t="s">
        <v>35</v>
      </c>
      <c r="D33" s="46">
        <v>53881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53881</v>
      </c>
      <c r="O33" s="47">
        <f t="shared" si="1"/>
        <v>0.95557407867201083</v>
      </c>
      <c r="P33" s="9"/>
    </row>
    <row r="34" spans="1:16">
      <c r="A34" s="12"/>
      <c r="B34" s="25">
        <v>334.39</v>
      </c>
      <c r="C34" s="20" t="s">
        <v>129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79644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79644</v>
      </c>
      <c r="O34" s="47">
        <f t="shared" si="1"/>
        <v>1.4124782747490512</v>
      </c>
      <c r="P34" s="9"/>
    </row>
    <row r="35" spans="1:16">
      <c r="A35" s="12"/>
      <c r="B35" s="25">
        <v>334.5</v>
      </c>
      <c r="C35" s="20" t="s">
        <v>130</v>
      </c>
      <c r="D35" s="46">
        <v>0</v>
      </c>
      <c r="E35" s="46">
        <v>76541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76541</v>
      </c>
      <c r="O35" s="47">
        <f t="shared" si="1"/>
        <v>1.3574468839782925</v>
      </c>
      <c r="P35" s="9"/>
    </row>
    <row r="36" spans="1:16">
      <c r="A36" s="12"/>
      <c r="B36" s="25">
        <v>334.7</v>
      </c>
      <c r="C36" s="20" t="s">
        <v>38</v>
      </c>
      <c r="D36" s="46">
        <v>0</v>
      </c>
      <c r="E36" s="46">
        <v>0</v>
      </c>
      <c r="F36" s="46">
        <v>0</v>
      </c>
      <c r="G36" s="46">
        <v>75494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75494</v>
      </c>
      <c r="O36" s="47">
        <f t="shared" si="1"/>
        <v>1.3388784450040789</v>
      </c>
      <c r="P36" s="9"/>
    </row>
    <row r="37" spans="1:16">
      <c r="A37" s="12"/>
      <c r="B37" s="25">
        <v>335.12</v>
      </c>
      <c r="C37" s="20" t="s">
        <v>40</v>
      </c>
      <c r="D37" s="46">
        <v>1466187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1466187</v>
      </c>
      <c r="O37" s="47">
        <f t="shared" ref="O37:O68" si="8">(N37/O$72)</f>
        <v>26.002677969708792</v>
      </c>
      <c r="P37" s="9"/>
    </row>
    <row r="38" spans="1:16">
      <c r="A38" s="12"/>
      <c r="B38" s="25">
        <v>335.14</v>
      </c>
      <c r="C38" s="20" t="s">
        <v>41</v>
      </c>
      <c r="D38" s="46">
        <v>137783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137783</v>
      </c>
      <c r="O38" s="47">
        <f t="shared" si="8"/>
        <v>2.4435675522292768</v>
      </c>
      <c r="P38" s="9"/>
    </row>
    <row r="39" spans="1:16">
      <c r="A39" s="12"/>
      <c r="B39" s="25">
        <v>335.15</v>
      </c>
      <c r="C39" s="20" t="s">
        <v>42</v>
      </c>
      <c r="D39" s="46">
        <v>26503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26503</v>
      </c>
      <c r="O39" s="47">
        <f t="shared" si="8"/>
        <v>0.47002802113999931</v>
      </c>
      <c r="P39" s="9"/>
    </row>
    <row r="40" spans="1:16">
      <c r="A40" s="12"/>
      <c r="B40" s="25">
        <v>335.18</v>
      </c>
      <c r="C40" s="20" t="s">
        <v>43</v>
      </c>
      <c r="D40" s="46">
        <v>2481736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2481736</v>
      </c>
      <c r="O40" s="47">
        <f t="shared" si="8"/>
        <v>44.013336643847765</v>
      </c>
      <c r="P40" s="9"/>
    </row>
    <row r="41" spans="1:16">
      <c r="A41" s="12"/>
      <c r="B41" s="25">
        <v>335.21</v>
      </c>
      <c r="C41" s="20" t="s">
        <v>44</v>
      </c>
      <c r="D41" s="46">
        <v>27841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27841</v>
      </c>
      <c r="O41" s="47">
        <f t="shared" si="8"/>
        <v>0.49375731564572767</v>
      </c>
      <c r="P41" s="9"/>
    </row>
    <row r="42" spans="1:16">
      <c r="A42" s="12"/>
      <c r="B42" s="25">
        <v>335.49</v>
      </c>
      <c r="C42" s="20" t="s">
        <v>45</v>
      </c>
      <c r="D42" s="46">
        <v>18792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18792</v>
      </c>
      <c r="O42" s="47">
        <f t="shared" si="8"/>
        <v>0.33327421700422089</v>
      </c>
      <c r="P42" s="9"/>
    </row>
    <row r="43" spans="1:16">
      <c r="A43" s="12"/>
      <c r="B43" s="25">
        <v>335.9</v>
      </c>
      <c r="C43" s="20" t="s">
        <v>106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279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279</v>
      </c>
      <c r="O43" s="47">
        <f t="shared" si="8"/>
        <v>4.9480367467101766E-3</v>
      </c>
      <c r="P43" s="9"/>
    </row>
    <row r="44" spans="1:16">
      <c r="A44" s="12"/>
      <c r="B44" s="25">
        <v>337.1</v>
      </c>
      <c r="C44" s="20" t="s">
        <v>46</v>
      </c>
      <c r="D44" s="46">
        <v>3526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3526</v>
      </c>
      <c r="O44" s="47">
        <f t="shared" si="8"/>
        <v>6.2533252935125738E-2</v>
      </c>
      <c r="P44" s="9"/>
    </row>
    <row r="45" spans="1:16">
      <c r="A45" s="12"/>
      <c r="B45" s="25">
        <v>338</v>
      </c>
      <c r="C45" s="20" t="s">
        <v>50</v>
      </c>
      <c r="D45" s="46">
        <v>73809</v>
      </c>
      <c r="E45" s="46">
        <v>207249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281058</v>
      </c>
      <c r="O45" s="47">
        <f t="shared" si="8"/>
        <v>4.9845351683041894</v>
      </c>
      <c r="P45" s="9"/>
    </row>
    <row r="46" spans="1:16" ht="15.75">
      <c r="A46" s="29" t="s">
        <v>55</v>
      </c>
      <c r="B46" s="30"/>
      <c r="C46" s="31"/>
      <c r="D46" s="32">
        <f t="shared" ref="D46:M46" si="9">SUM(D47:D56)</f>
        <v>2313142</v>
      </c>
      <c r="E46" s="32">
        <f t="shared" si="9"/>
        <v>446729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33196046</v>
      </c>
      <c r="J46" s="32">
        <f t="shared" si="9"/>
        <v>7259486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43215403</v>
      </c>
      <c r="O46" s="45">
        <f t="shared" si="8"/>
        <v>766.42079594225515</v>
      </c>
      <c r="P46" s="10"/>
    </row>
    <row r="47" spans="1:16">
      <c r="A47" s="12"/>
      <c r="B47" s="25">
        <v>341.2</v>
      </c>
      <c r="C47" s="20" t="s">
        <v>58</v>
      </c>
      <c r="D47" s="46">
        <v>1416235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7259486</v>
      </c>
      <c r="K47" s="46">
        <v>0</v>
      </c>
      <c r="L47" s="46">
        <v>0</v>
      </c>
      <c r="M47" s="46">
        <v>0</v>
      </c>
      <c r="N47" s="46">
        <f t="shared" ref="N47:N56" si="10">SUM(D47:M47)</f>
        <v>8675721</v>
      </c>
      <c r="O47" s="47">
        <f t="shared" si="8"/>
        <v>153.8630333770794</v>
      </c>
      <c r="P47" s="9"/>
    </row>
    <row r="48" spans="1:16">
      <c r="A48" s="12"/>
      <c r="B48" s="25">
        <v>341.9</v>
      </c>
      <c r="C48" s="20" t="s">
        <v>108</v>
      </c>
      <c r="D48" s="46">
        <v>193998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193998</v>
      </c>
      <c r="O48" s="47">
        <f t="shared" si="8"/>
        <v>3.440534884545809</v>
      </c>
      <c r="P48" s="9"/>
    </row>
    <row r="49" spans="1:16">
      <c r="A49" s="12"/>
      <c r="B49" s="25">
        <v>342.2</v>
      </c>
      <c r="C49" s="20" t="s">
        <v>59</v>
      </c>
      <c r="D49" s="46">
        <v>163947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163947</v>
      </c>
      <c r="O49" s="47">
        <f t="shared" si="8"/>
        <v>2.9075834426985421</v>
      </c>
      <c r="P49" s="9"/>
    </row>
    <row r="50" spans="1:16">
      <c r="A50" s="12"/>
      <c r="B50" s="25">
        <v>343.4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5558382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5558382</v>
      </c>
      <c r="O50" s="47">
        <f t="shared" si="8"/>
        <v>98.577341893377792</v>
      </c>
      <c r="P50" s="9"/>
    </row>
    <row r="51" spans="1:16">
      <c r="A51" s="12"/>
      <c r="B51" s="25">
        <v>343.6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26010114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26010114</v>
      </c>
      <c r="O51" s="47">
        <f t="shared" si="8"/>
        <v>461.28673784272689</v>
      </c>
      <c r="P51" s="9"/>
    </row>
    <row r="52" spans="1:16">
      <c r="A52" s="12"/>
      <c r="B52" s="25">
        <v>343.9</v>
      </c>
      <c r="C52" s="20" t="s">
        <v>64</v>
      </c>
      <c r="D52" s="46">
        <v>33228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33228</v>
      </c>
      <c r="O52" s="47">
        <f t="shared" si="8"/>
        <v>0.58929521512432159</v>
      </c>
      <c r="P52" s="9"/>
    </row>
    <row r="53" spans="1:16">
      <c r="A53" s="12"/>
      <c r="B53" s="25">
        <v>344.9</v>
      </c>
      <c r="C53" s="20" t="s">
        <v>65</v>
      </c>
      <c r="D53" s="46">
        <v>101366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101366</v>
      </c>
      <c r="O53" s="47">
        <f t="shared" si="8"/>
        <v>1.7977157450430958</v>
      </c>
      <c r="P53" s="9"/>
    </row>
    <row r="54" spans="1:16">
      <c r="A54" s="12"/>
      <c r="B54" s="25">
        <v>347.2</v>
      </c>
      <c r="C54" s="20" t="s">
        <v>67</v>
      </c>
      <c r="D54" s="46">
        <v>396466</v>
      </c>
      <c r="E54" s="46">
        <v>446729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843195</v>
      </c>
      <c r="O54" s="47">
        <f t="shared" si="8"/>
        <v>14.953977937785975</v>
      </c>
      <c r="P54" s="9"/>
    </row>
    <row r="55" spans="1:16">
      <c r="A55" s="12"/>
      <c r="B55" s="25">
        <v>347.3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1627550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1627550</v>
      </c>
      <c r="O55" s="47">
        <f t="shared" si="8"/>
        <v>28.864434434079381</v>
      </c>
      <c r="P55" s="9"/>
    </row>
    <row r="56" spans="1:16">
      <c r="A56" s="12"/>
      <c r="B56" s="25">
        <v>349</v>
      </c>
      <c r="C56" s="20" t="s">
        <v>1</v>
      </c>
      <c r="D56" s="46">
        <v>7902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7902</v>
      </c>
      <c r="O56" s="47">
        <f t="shared" si="8"/>
        <v>0.14014116979392047</v>
      </c>
      <c r="P56" s="9"/>
    </row>
    <row r="57" spans="1:16" ht="15.75">
      <c r="A57" s="29" t="s">
        <v>56</v>
      </c>
      <c r="B57" s="30"/>
      <c r="C57" s="31"/>
      <c r="D57" s="32">
        <f t="shared" ref="D57:M57" si="11">SUM(D58:D58)</f>
        <v>205624</v>
      </c>
      <c r="E57" s="32">
        <f t="shared" si="11"/>
        <v>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70" si="12">SUM(D57:M57)</f>
        <v>205624</v>
      </c>
      <c r="O57" s="45">
        <f t="shared" si="8"/>
        <v>3.6467208172241334</v>
      </c>
      <c r="P57" s="10"/>
    </row>
    <row r="58" spans="1:16">
      <c r="A58" s="13"/>
      <c r="B58" s="39">
        <v>351.9</v>
      </c>
      <c r="C58" s="21" t="s">
        <v>131</v>
      </c>
      <c r="D58" s="46">
        <v>205624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205624</v>
      </c>
      <c r="O58" s="47">
        <f t="shared" si="8"/>
        <v>3.6467208172241334</v>
      </c>
      <c r="P58" s="9"/>
    </row>
    <row r="59" spans="1:16" ht="15.75">
      <c r="A59" s="29" t="s">
        <v>4</v>
      </c>
      <c r="B59" s="30"/>
      <c r="C59" s="31"/>
      <c r="D59" s="32">
        <f t="shared" ref="D59:M59" si="13">SUM(D60:D65)</f>
        <v>657350</v>
      </c>
      <c r="E59" s="32">
        <f t="shared" si="13"/>
        <v>146055</v>
      </c>
      <c r="F59" s="32">
        <f t="shared" si="13"/>
        <v>124147</v>
      </c>
      <c r="G59" s="32">
        <f t="shared" si="13"/>
        <v>66423</v>
      </c>
      <c r="H59" s="32">
        <f t="shared" si="13"/>
        <v>0</v>
      </c>
      <c r="I59" s="32">
        <f t="shared" si="13"/>
        <v>785633</v>
      </c>
      <c r="J59" s="32">
        <f t="shared" si="13"/>
        <v>312843</v>
      </c>
      <c r="K59" s="32">
        <f t="shared" si="13"/>
        <v>15977551</v>
      </c>
      <c r="L59" s="32">
        <f t="shared" si="13"/>
        <v>0</v>
      </c>
      <c r="M59" s="32">
        <f t="shared" si="13"/>
        <v>0</v>
      </c>
      <c r="N59" s="32">
        <f t="shared" si="12"/>
        <v>18070002</v>
      </c>
      <c r="O59" s="45">
        <f t="shared" si="8"/>
        <v>320.46965558826662</v>
      </c>
      <c r="P59" s="10"/>
    </row>
    <row r="60" spans="1:16">
      <c r="A60" s="12"/>
      <c r="B60" s="25">
        <v>361.1</v>
      </c>
      <c r="C60" s="20" t="s">
        <v>75</v>
      </c>
      <c r="D60" s="46">
        <v>92724</v>
      </c>
      <c r="E60" s="46">
        <v>41398</v>
      </c>
      <c r="F60" s="46">
        <v>124147</v>
      </c>
      <c r="G60" s="46">
        <v>57942</v>
      </c>
      <c r="H60" s="46">
        <v>0</v>
      </c>
      <c r="I60" s="46">
        <v>507568</v>
      </c>
      <c r="J60" s="46">
        <v>218909</v>
      </c>
      <c r="K60" s="46">
        <v>9471715</v>
      </c>
      <c r="L60" s="46">
        <v>0</v>
      </c>
      <c r="M60" s="46">
        <v>0</v>
      </c>
      <c r="N60" s="46">
        <f t="shared" si="12"/>
        <v>10514403</v>
      </c>
      <c r="O60" s="47">
        <f t="shared" si="8"/>
        <v>186.47187245060832</v>
      </c>
      <c r="P60" s="9"/>
    </row>
    <row r="61" spans="1:16">
      <c r="A61" s="12"/>
      <c r="B61" s="25">
        <v>362</v>
      </c>
      <c r="C61" s="20" t="s">
        <v>76</v>
      </c>
      <c r="D61" s="46">
        <v>215607</v>
      </c>
      <c r="E61" s="46">
        <v>103947</v>
      </c>
      <c r="F61" s="46">
        <v>0</v>
      </c>
      <c r="G61" s="46">
        <v>0</v>
      </c>
      <c r="H61" s="46">
        <v>0</v>
      </c>
      <c r="I61" s="46">
        <v>148463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468017</v>
      </c>
      <c r="O61" s="47">
        <f t="shared" si="8"/>
        <v>8.3002341006632854</v>
      </c>
      <c r="P61" s="9"/>
    </row>
    <row r="62" spans="1:16">
      <c r="A62" s="12"/>
      <c r="B62" s="25">
        <v>364</v>
      </c>
      <c r="C62" s="20" t="s">
        <v>77</v>
      </c>
      <c r="D62" s="46">
        <v>550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93696</v>
      </c>
      <c r="K62" s="46">
        <v>0</v>
      </c>
      <c r="L62" s="46">
        <v>0</v>
      </c>
      <c r="M62" s="46">
        <v>0</v>
      </c>
      <c r="N62" s="46">
        <f t="shared" si="12"/>
        <v>94246</v>
      </c>
      <c r="O62" s="47">
        <f t="shared" si="8"/>
        <v>1.6714432660589509</v>
      </c>
      <c r="P62" s="9"/>
    </row>
    <row r="63" spans="1:16">
      <c r="A63" s="12"/>
      <c r="B63" s="25">
        <v>366</v>
      </c>
      <c r="C63" s="20" t="s">
        <v>79</v>
      </c>
      <c r="D63" s="46">
        <v>49481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49481</v>
      </c>
      <c r="O63" s="47">
        <f t="shared" si="8"/>
        <v>0.87754052424360662</v>
      </c>
      <c r="P63" s="9"/>
    </row>
    <row r="64" spans="1:16">
      <c r="A64" s="12"/>
      <c r="B64" s="25">
        <v>368</v>
      </c>
      <c r="C64" s="20" t="s">
        <v>80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6459060</v>
      </c>
      <c r="L64" s="46">
        <v>0</v>
      </c>
      <c r="M64" s="46">
        <v>0</v>
      </c>
      <c r="N64" s="46">
        <f t="shared" si="12"/>
        <v>6459060</v>
      </c>
      <c r="O64" s="47">
        <f t="shared" si="8"/>
        <v>114.55077501507466</v>
      </c>
      <c r="P64" s="9"/>
    </row>
    <row r="65" spans="1:119">
      <c r="A65" s="12"/>
      <c r="B65" s="25">
        <v>369.9</v>
      </c>
      <c r="C65" s="20" t="s">
        <v>82</v>
      </c>
      <c r="D65" s="46">
        <v>298988</v>
      </c>
      <c r="E65" s="46">
        <v>710</v>
      </c>
      <c r="F65" s="46">
        <v>0</v>
      </c>
      <c r="G65" s="46">
        <v>8481</v>
      </c>
      <c r="H65" s="46">
        <v>0</v>
      </c>
      <c r="I65" s="46">
        <v>129602</v>
      </c>
      <c r="J65" s="46">
        <v>238</v>
      </c>
      <c r="K65" s="46">
        <v>46776</v>
      </c>
      <c r="L65" s="46">
        <v>0</v>
      </c>
      <c r="M65" s="46">
        <v>0</v>
      </c>
      <c r="N65" s="46">
        <f t="shared" si="12"/>
        <v>484795</v>
      </c>
      <c r="O65" s="47">
        <f t="shared" si="8"/>
        <v>8.5977902316177772</v>
      </c>
      <c r="P65" s="9"/>
    </row>
    <row r="66" spans="1:119" ht="15.75">
      <c r="A66" s="29" t="s">
        <v>57</v>
      </c>
      <c r="B66" s="30"/>
      <c r="C66" s="31"/>
      <c r="D66" s="32">
        <f t="shared" ref="D66:M66" si="14">SUM(D67:D69)</f>
        <v>1829950</v>
      </c>
      <c r="E66" s="32">
        <f t="shared" si="14"/>
        <v>195899</v>
      </c>
      <c r="F66" s="32">
        <f t="shared" si="14"/>
        <v>1630951</v>
      </c>
      <c r="G66" s="32">
        <f t="shared" si="14"/>
        <v>0</v>
      </c>
      <c r="H66" s="32">
        <f t="shared" si="14"/>
        <v>0</v>
      </c>
      <c r="I66" s="32">
        <f t="shared" si="14"/>
        <v>605274</v>
      </c>
      <c r="J66" s="32">
        <f t="shared" si="14"/>
        <v>1585000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si="12"/>
        <v>5847074</v>
      </c>
      <c r="O66" s="45">
        <f t="shared" si="8"/>
        <v>103.69726527861526</v>
      </c>
      <c r="P66" s="9"/>
    </row>
    <row r="67" spans="1:119">
      <c r="A67" s="12"/>
      <c r="B67" s="25">
        <v>381</v>
      </c>
      <c r="C67" s="20" t="s">
        <v>83</v>
      </c>
      <c r="D67" s="46">
        <v>118595</v>
      </c>
      <c r="E67" s="46">
        <v>195899</v>
      </c>
      <c r="F67" s="46">
        <v>1630951</v>
      </c>
      <c r="G67" s="46">
        <v>0</v>
      </c>
      <c r="H67" s="46">
        <v>0</v>
      </c>
      <c r="I67" s="46">
        <v>0</v>
      </c>
      <c r="J67" s="46">
        <v>1585000</v>
      </c>
      <c r="K67" s="46">
        <v>0</v>
      </c>
      <c r="L67" s="46">
        <v>0</v>
      </c>
      <c r="M67" s="46">
        <v>0</v>
      </c>
      <c r="N67" s="46">
        <f t="shared" si="12"/>
        <v>3530445</v>
      </c>
      <c r="O67" s="47">
        <f t="shared" si="8"/>
        <v>62.612084559997164</v>
      </c>
      <c r="P67" s="9"/>
    </row>
    <row r="68" spans="1:119">
      <c r="A68" s="12"/>
      <c r="B68" s="25">
        <v>382</v>
      </c>
      <c r="C68" s="20" t="s">
        <v>94</v>
      </c>
      <c r="D68" s="46">
        <v>1711355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1711355</v>
      </c>
      <c r="O68" s="47">
        <f t="shared" si="8"/>
        <v>30.350707622459474</v>
      </c>
      <c r="P68" s="9"/>
    </row>
    <row r="69" spans="1:119" ht="15.75" thickBot="1">
      <c r="A69" s="12"/>
      <c r="B69" s="25">
        <v>389.8</v>
      </c>
      <c r="C69" s="20" t="s">
        <v>115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605274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605274</v>
      </c>
      <c r="O69" s="47">
        <f>(N69/O$72)</f>
        <v>10.73447309615862</v>
      </c>
      <c r="P69" s="9"/>
    </row>
    <row r="70" spans="1:119" ht="16.5" thickBot="1">
      <c r="A70" s="14" t="s">
        <v>71</v>
      </c>
      <c r="B70" s="23"/>
      <c r="C70" s="22"/>
      <c r="D70" s="15">
        <f t="shared" ref="D70:M70" si="15">SUM(D5,D15,D29,D46,D57,D59,D66)</f>
        <v>30239313</v>
      </c>
      <c r="E70" s="15">
        <f t="shared" si="15"/>
        <v>2156039</v>
      </c>
      <c r="F70" s="15">
        <f t="shared" si="15"/>
        <v>2982639</v>
      </c>
      <c r="G70" s="15">
        <f t="shared" si="15"/>
        <v>3079403</v>
      </c>
      <c r="H70" s="15">
        <f t="shared" si="15"/>
        <v>0</v>
      </c>
      <c r="I70" s="15">
        <f t="shared" si="15"/>
        <v>39374698</v>
      </c>
      <c r="J70" s="15">
        <f t="shared" si="15"/>
        <v>9365429</v>
      </c>
      <c r="K70" s="15">
        <f t="shared" si="15"/>
        <v>15977551</v>
      </c>
      <c r="L70" s="15">
        <f t="shared" si="15"/>
        <v>0</v>
      </c>
      <c r="M70" s="15">
        <f t="shared" si="15"/>
        <v>0</v>
      </c>
      <c r="N70" s="15">
        <f t="shared" si="12"/>
        <v>103175072</v>
      </c>
      <c r="O70" s="38">
        <f>(N70/O$72)</f>
        <v>1829.7994537651191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132</v>
      </c>
      <c r="M72" s="48"/>
      <c r="N72" s="48"/>
      <c r="O72" s="43">
        <v>56386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117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18271041</v>
      </c>
      <c r="E5" s="27">
        <f t="shared" si="0"/>
        <v>152859</v>
      </c>
      <c r="F5" s="27">
        <f t="shared" si="0"/>
        <v>1242494</v>
      </c>
      <c r="G5" s="27">
        <f t="shared" si="0"/>
        <v>1098502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20764896</v>
      </c>
      <c r="O5" s="33">
        <f t="shared" ref="O5:O36" si="1">(N5/O$78)</f>
        <v>368.74071706355551</v>
      </c>
      <c r="P5" s="6"/>
    </row>
    <row r="6" spans="1:133">
      <c r="A6" s="12"/>
      <c r="B6" s="25">
        <v>311</v>
      </c>
      <c r="C6" s="20" t="s">
        <v>3</v>
      </c>
      <c r="D6" s="46">
        <v>10823142</v>
      </c>
      <c r="E6" s="46">
        <v>152859</v>
      </c>
      <c r="F6" s="46">
        <v>1242494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12218495</v>
      </c>
      <c r="O6" s="47">
        <f t="shared" si="1"/>
        <v>216.97467725036847</v>
      </c>
      <c r="P6" s="9"/>
    </row>
    <row r="7" spans="1:133">
      <c r="A7" s="12"/>
      <c r="B7" s="25">
        <v>312.10000000000002</v>
      </c>
      <c r="C7" s="20" t="s">
        <v>119</v>
      </c>
      <c r="D7" s="46">
        <v>593817</v>
      </c>
      <c r="E7" s="46">
        <v>0</v>
      </c>
      <c r="F7" s="46">
        <v>0</v>
      </c>
      <c r="G7" s="46">
        <v>1098502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1692319</v>
      </c>
      <c r="O7" s="47">
        <f t="shared" si="1"/>
        <v>30.052012856711595</v>
      </c>
      <c r="P7" s="9"/>
    </row>
    <row r="8" spans="1:133">
      <c r="A8" s="12"/>
      <c r="B8" s="25">
        <v>314.10000000000002</v>
      </c>
      <c r="C8" s="20" t="s">
        <v>13</v>
      </c>
      <c r="D8" s="46">
        <v>3401701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3401701</v>
      </c>
      <c r="O8" s="47">
        <f t="shared" si="1"/>
        <v>60.407028572443309</v>
      </c>
      <c r="P8" s="9"/>
    </row>
    <row r="9" spans="1:133">
      <c r="A9" s="12"/>
      <c r="B9" s="25">
        <v>314.3</v>
      </c>
      <c r="C9" s="20" t="s">
        <v>14</v>
      </c>
      <c r="D9" s="46">
        <v>867872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867872</v>
      </c>
      <c r="O9" s="47">
        <f t="shared" si="1"/>
        <v>15.411574592012501</v>
      </c>
      <c r="P9" s="9"/>
    </row>
    <row r="10" spans="1:133">
      <c r="A10" s="12"/>
      <c r="B10" s="25">
        <v>314.39999999999998</v>
      </c>
      <c r="C10" s="20" t="s">
        <v>15</v>
      </c>
      <c r="D10" s="46">
        <v>118366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118366</v>
      </c>
      <c r="O10" s="47">
        <f t="shared" si="1"/>
        <v>2.1019302825280133</v>
      </c>
      <c r="P10" s="9"/>
    </row>
    <row r="11" spans="1:133">
      <c r="A11" s="12"/>
      <c r="B11" s="25">
        <v>315</v>
      </c>
      <c r="C11" s="20" t="s">
        <v>16</v>
      </c>
      <c r="D11" s="46">
        <v>2316037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2316037</v>
      </c>
      <c r="O11" s="47">
        <f t="shared" si="1"/>
        <v>41.127927831939338</v>
      </c>
      <c r="P11" s="9"/>
    </row>
    <row r="12" spans="1:133">
      <c r="A12" s="12"/>
      <c r="B12" s="25">
        <v>316</v>
      </c>
      <c r="C12" s="20" t="s">
        <v>17</v>
      </c>
      <c r="D12" s="46">
        <v>150106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150106</v>
      </c>
      <c r="O12" s="47">
        <f t="shared" si="1"/>
        <v>2.6655656775522525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3189350</v>
      </c>
      <c r="E13" s="32">
        <f t="shared" si="3"/>
        <v>1062894</v>
      </c>
      <c r="F13" s="32">
        <f t="shared" si="3"/>
        <v>0</v>
      </c>
      <c r="G13" s="32">
        <f t="shared" si="3"/>
        <v>413020</v>
      </c>
      <c r="H13" s="32">
        <f t="shared" si="3"/>
        <v>0</v>
      </c>
      <c r="I13" s="32">
        <f t="shared" si="3"/>
        <v>4416665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9081929</v>
      </c>
      <c r="O13" s="45">
        <f t="shared" si="1"/>
        <v>161.27588656260545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1014573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1014573</v>
      </c>
      <c r="O14" s="47">
        <f t="shared" si="1"/>
        <v>18.016674657716692</v>
      </c>
      <c r="P14" s="9"/>
    </row>
    <row r="15" spans="1:133">
      <c r="A15" s="12"/>
      <c r="B15" s="25">
        <v>323.10000000000002</v>
      </c>
      <c r="C15" s="20" t="s">
        <v>19</v>
      </c>
      <c r="D15" s="46">
        <v>3128578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6" si="4">SUM(D15:M15)</f>
        <v>3128578</v>
      </c>
      <c r="O15" s="47">
        <f t="shared" si="1"/>
        <v>55.556940670893042</v>
      </c>
      <c r="P15" s="9"/>
    </row>
    <row r="16" spans="1:133">
      <c r="A16" s="12"/>
      <c r="B16" s="25">
        <v>323.39999999999998</v>
      </c>
      <c r="C16" s="20" t="s">
        <v>20</v>
      </c>
      <c r="D16" s="46">
        <v>28101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28101</v>
      </c>
      <c r="O16" s="47">
        <f t="shared" si="1"/>
        <v>0.49901443716370997</v>
      </c>
      <c r="P16" s="9"/>
    </row>
    <row r="17" spans="1:16">
      <c r="A17" s="12"/>
      <c r="B17" s="25">
        <v>323.7</v>
      </c>
      <c r="C17" s="20" t="s">
        <v>21</v>
      </c>
      <c r="D17" s="46">
        <v>8160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8160</v>
      </c>
      <c r="O17" s="47">
        <f t="shared" si="1"/>
        <v>0.14490437376804646</v>
      </c>
      <c r="P17" s="9"/>
    </row>
    <row r="18" spans="1:16">
      <c r="A18" s="12"/>
      <c r="B18" s="25">
        <v>324.11</v>
      </c>
      <c r="C18" s="20" t="s">
        <v>22</v>
      </c>
      <c r="D18" s="46">
        <v>0</v>
      </c>
      <c r="E18" s="46">
        <v>0</v>
      </c>
      <c r="F18" s="46">
        <v>0</v>
      </c>
      <c r="G18" s="46">
        <v>10874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10874</v>
      </c>
      <c r="O18" s="47">
        <f t="shared" si="1"/>
        <v>0.19309928435707563</v>
      </c>
      <c r="P18" s="9"/>
    </row>
    <row r="19" spans="1:16">
      <c r="A19" s="12"/>
      <c r="B19" s="25">
        <v>324.12</v>
      </c>
      <c r="C19" s="20" t="s">
        <v>99</v>
      </c>
      <c r="D19" s="46">
        <v>0</v>
      </c>
      <c r="E19" s="46">
        <v>0</v>
      </c>
      <c r="F19" s="46">
        <v>0</v>
      </c>
      <c r="G19" s="46">
        <v>26984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26984</v>
      </c>
      <c r="O19" s="47">
        <f t="shared" si="1"/>
        <v>0.47917887521531438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507890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507890</v>
      </c>
      <c r="O20" s="47">
        <f t="shared" si="1"/>
        <v>9.0190542148349397</v>
      </c>
      <c r="P20" s="9"/>
    </row>
    <row r="21" spans="1:16">
      <c r="A21" s="12"/>
      <c r="B21" s="25">
        <v>324.22000000000003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163493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163493</v>
      </c>
      <c r="O21" s="47">
        <f t="shared" si="1"/>
        <v>2.9032905368209829</v>
      </c>
      <c r="P21" s="9"/>
    </row>
    <row r="22" spans="1:16">
      <c r="A22" s="12"/>
      <c r="B22" s="25">
        <v>324.31</v>
      </c>
      <c r="C22" s="20" t="s">
        <v>120</v>
      </c>
      <c r="D22" s="46">
        <v>0</v>
      </c>
      <c r="E22" s="46">
        <v>0</v>
      </c>
      <c r="F22" s="46">
        <v>0</v>
      </c>
      <c r="G22" s="46">
        <v>87024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87024</v>
      </c>
      <c r="O22" s="47">
        <f t="shared" si="1"/>
        <v>1.5453625273027543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0</v>
      </c>
      <c r="F23" s="46">
        <v>0</v>
      </c>
      <c r="G23" s="46">
        <v>78251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78251</v>
      </c>
      <c r="O23" s="47">
        <f t="shared" si="1"/>
        <v>1.3895725676131621</v>
      </c>
      <c r="P23" s="9"/>
    </row>
    <row r="24" spans="1:16">
      <c r="A24" s="12"/>
      <c r="B24" s="25">
        <v>325.10000000000002</v>
      </c>
      <c r="C24" s="20" t="s">
        <v>27</v>
      </c>
      <c r="D24" s="46">
        <v>0</v>
      </c>
      <c r="E24" s="46">
        <v>0</v>
      </c>
      <c r="F24" s="46">
        <v>0</v>
      </c>
      <c r="G24" s="46">
        <v>209887</v>
      </c>
      <c r="H24" s="46">
        <v>0</v>
      </c>
      <c r="I24" s="46">
        <v>3738482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3948369</v>
      </c>
      <c r="O24" s="47">
        <f t="shared" si="1"/>
        <v>70.114698204677424</v>
      </c>
      <c r="P24" s="9"/>
    </row>
    <row r="25" spans="1:16">
      <c r="A25" s="12"/>
      <c r="B25" s="25">
        <v>329</v>
      </c>
      <c r="C25" s="20" t="s">
        <v>29</v>
      </c>
      <c r="D25" s="46">
        <v>13540</v>
      </c>
      <c r="E25" s="46">
        <v>48321</v>
      </c>
      <c r="F25" s="46">
        <v>0</v>
      </c>
      <c r="G25" s="46">
        <v>0</v>
      </c>
      <c r="H25" s="46">
        <v>0</v>
      </c>
      <c r="I25" s="46">
        <v>6800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68661</v>
      </c>
      <c r="O25" s="47">
        <f t="shared" si="1"/>
        <v>1.2192744126578232</v>
      </c>
      <c r="P25" s="9"/>
    </row>
    <row r="26" spans="1:16">
      <c r="A26" s="12"/>
      <c r="B26" s="25">
        <v>367</v>
      </c>
      <c r="C26" s="20" t="s">
        <v>100</v>
      </c>
      <c r="D26" s="46">
        <v>10971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10971</v>
      </c>
      <c r="O26" s="47">
        <f t="shared" si="1"/>
        <v>0.19482179958446541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SUM(D28:D45)</f>
        <v>4244887</v>
      </c>
      <c r="E27" s="32">
        <f t="shared" si="5"/>
        <v>725131</v>
      </c>
      <c r="F27" s="32">
        <f t="shared" si="5"/>
        <v>0</v>
      </c>
      <c r="G27" s="32">
        <f t="shared" si="5"/>
        <v>438311</v>
      </c>
      <c r="H27" s="32">
        <f t="shared" si="5"/>
        <v>0</v>
      </c>
      <c r="I27" s="32">
        <f t="shared" si="5"/>
        <v>788831</v>
      </c>
      <c r="J27" s="32">
        <f t="shared" si="5"/>
        <v>33900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2" si="6">SUM(D27:M27)</f>
        <v>6231060</v>
      </c>
      <c r="O27" s="45">
        <f t="shared" si="1"/>
        <v>110.65047147195142</v>
      </c>
      <c r="P27" s="10"/>
    </row>
    <row r="28" spans="1:16">
      <c r="A28" s="12"/>
      <c r="B28" s="25">
        <v>331.2</v>
      </c>
      <c r="C28" s="20" t="s">
        <v>31</v>
      </c>
      <c r="D28" s="46">
        <v>17476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17476</v>
      </c>
      <c r="O28" s="47">
        <f t="shared" si="1"/>
        <v>0.31033686715323283</v>
      </c>
      <c r="P28" s="9"/>
    </row>
    <row r="29" spans="1:16">
      <c r="A29" s="12"/>
      <c r="B29" s="25">
        <v>331.39</v>
      </c>
      <c r="C29" s="20" t="s">
        <v>36</v>
      </c>
      <c r="D29" s="46">
        <v>14233</v>
      </c>
      <c r="E29" s="46">
        <v>0</v>
      </c>
      <c r="F29" s="46">
        <v>0</v>
      </c>
      <c r="G29" s="46">
        <v>0</v>
      </c>
      <c r="H29" s="46">
        <v>0</v>
      </c>
      <c r="I29" s="46">
        <v>426984</v>
      </c>
      <c r="J29" s="46">
        <v>33900</v>
      </c>
      <c r="K29" s="46">
        <v>0</v>
      </c>
      <c r="L29" s="46">
        <v>0</v>
      </c>
      <c r="M29" s="46">
        <v>0</v>
      </c>
      <c r="N29" s="46">
        <f t="shared" si="6"/>
        <v>475117</v>
      </c>
      <c r="O29" s="47">
        <f t="shared" si="1"/>
        <v>8.4370749205334477</v>
      </c>
      <c r="P29" s="9"/>
    </row>
    <row r="30" spans="1:16">
      <c r="A30" s="12"/>
      <c r="B30" s="25">
        <v>331.62</v>
      </c>
      <c r="C30" s="20" t="s">
        <v>37</v>
      </c>
      <c r="D30" s="46">
        <v>104692</v>
      </c>
      <c r="E30" s="46">
        <v>379209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483901</v>
      </c>
      <c r="O30" s="47">
        <f t="shared" si="1"/>
        <v>8.593060217001403</v>
      </c>
      <c r="P30" s="9"/>
    </row>
    <row r="31" spans="1:16">
      <c r="A31" s="12"/>
      <c r="B31" s="25">
        <v>334.2</v>
      </c>
      <c r="C31" s="20" t="s">
        <v>35</v>
      </c>
      <c r="D31" s="46">
        <v>53466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53466</v>
      </c>
      <c r="O31" s="47">
        <f t="shared" si="1"/>
        <v>0.94944329018166318</v>
      </c>
      <c r="P31" s="9"/>
    </row>
    <row r="32" spans="1:16">
      <c r="A32" s="12"/>
      <c r="B32" s="25">
        <v>334.31</v>
      </c>
      <c r="C32" s="20" t="s">
        <v>121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34449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34449</v>
      </c>
      <c r="O32" s="47">
        <f t="shared" si="1"/>
        <v>0.61174151616855788</v>
      </c>
      <c r="P32" s="9"/>
    </row>
    <row r="33" spans="1:16">
      <c r="A33" s="12"/>
      <c r="B33" s="25">
        <v>334.36</v>
      </c>
      <c r="C33" s="20" t="s">
        <v>122</v>
      </c>
      <c r="D33" s="46">
        <v>0</v>
      </c>
      <c r="E33" s="46">
        <v>0</v>
      </c>
      <c r="F33" s="46">
        <v>0</v>
      </c>
      <c r="G33" s="46">
        <v>142980</v>
      </c>
      <c r="H33" s="46">
        <v>0</v>
      </c>
      <c r="I33" s="46">
        <v>300000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442980</v>
      </c>
      <c r="O33" s="47">
        <f t="shared" si="1"/>
        <v>7.8663896435991694</v>
      </c>
      <c r="P33" s="9"/>
    </row>
    <row r="34" spans="1:16">
      <c r="A34" s="12"/>
      <c r="B34" s="25">
        <v>334.49</v>
      </c>
      <c r="C34" s="20" t="s">
        <v>104</v>
      </c>
      <c r="D34" s="46">
        <v>0</v>
      </c>
      <c r="E34" s="46">
        <v>0</v>
      </c>
      <c r="F34" s="46">
        <v>0</v>
      </c>
      <c r="G34" s="46">
        <v>218333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218333</v>
      </c>
      <c r="O34" s="47">
        <f t="shared" si="1"/>
        <v>3.8771331664091773</v>
      </c>
      <c r="P34" s="9"/>
    </row>
    <row r="35" spans="1:16">
      <c r="A35" s="12"/>
      <c r="B35" s="25">
        <v>334.9</v>
      </c>
      <c r="C35" s="20" t="s">
        <v>39</v>
      </c>
      <c r="D35" s="46">
        <v>17449</v>
      </c>
      <c r="E35" s="46">
        <v>97882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115331</v>
      </c>
      <c r="O35" s="47">
        <f t="shared" si="1"/>
        <v>2.0480350895885495</v>
      </c>
      <c r="P35" s="9"/>
    </row>
    <row r="36" spans="1:16">
      <c r="A36" s="12"/>
      <c r="B36" s="25">
        <v>335.12</v>
      </c>
      <c r="C36" s="20" t="s">
        <v>40</v>
      </c>
      <c r="D36" s="46">
        <v>1418053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1418053</v>
      </c>
      <c r="O36" s="47">
        <f t="shared" si="1"/>
        <v>25.181627688100438</v>
      </c>
      <c r="P36" s="9"/>
    </row>
    <row r="37" spans="1:16">
      <c r="A37" s="12"/>
      <c r="B37" s="25">
        <v>335.14</v>
      </c>
      <c r="C37" s="20" t="s">
        <v>41</v>
      </c>
      <c r="D37" s="46">
        <v>139519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139519</v>
      </c>
      <c r="O37" s="47">
        <f t="shared" ref="O37:O68" si="8">(N37/O$78)</f>
        <v>2.4775629073215777</v>
      </c>
      <c r="P37" s="9"/>
    </row>
    <row r="38" spans="1:16">
      <c r="A38" s="12"/>
      <c r="B38" s="25">
        <v>335.15</v>
      </c>
      <c r="C38" s="20" t="s">
        <v>42</v>
      </c>
      <c r="D38" s="46">
        <v>26540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26540</v>
      </c>
      <c r="O38" s="47">
        <f t="shared" si="8"/>
        <v>0.47129437252499423</v>
      </c>
      <c r="P38" s="9"/>
    </row>
    <row r="39" spans="1:16">
      <c r="A39" s="12"/>
      <c r="B39" s="25">
        <v>335.18</v>
      </c>
      <c r="C39" s="20" t="s">
        <v>43</v>
      </c>
      <c r="D39" s="46">
        <v>2335607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2335607</v>
      </c>
      <c r="O39" s="47">
        <f t="shared" si="8"/>
        <v>41.475449718537462</v>
      </c>
      <c r="P39" s="9"/>
    </row>
    <row r="40" spans="1:16">
      <c r="A40" s="12"/>
      <c r="B40" s="25">
        <v>335.21</v>
      </c>
      <c r="C40" s="20" t="s">
        <v>44</v>
      </c>
      <c r="D40" s="46">
        <v>20672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20672</v>
      </c>
      <c r="O40" s="47">
        <f t="shared" si="8"/>
        <v>0.36709108021238435</v>
      </c>
      <c r="P40" s="9"/>
    </row>
    <row r="41" spans="1:16">
      <c r="A41" s="12"/>
      <c r="B41" s="25">
        <v>335.9</v>
      </c>
      <c r="C41" s="20" t="s">
        <v>106</v>
      </c>
      <c r="D41" s="46">
        <v>23295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23295</v>
      </c>
      <c r="O41" s="47">
        <f t="shared" si="8"/>
        <v>0.41367002290767674</v>
      </c>
      <c r="P41" s="9"/>
    </row>
    <row r="42" spans="1:16">
      <c r="A42" s="12"/>
      <c r="B42" s="25">
        <v>337.3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27398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27398</v>
      </c>
      <c r="O42" s="47">
        <f t="shared" si="8"/>
        <v>0.48653064123736972</v>
      </c>
      <c r="P42" s="9"/>
    </row>
    <row r="43" spans="1:16">
      <c r="A43" s="12"/>
      <c r="B43" s="25">
        <v>337.7</v>
      </c>
      <c r="C43" s="20" t="s">
        <v>49</v>
      </c>
      <c r="D43" s="46">
        <v>0</v>
      </c>
      <c r="E43" s="46">
        <v>0</v>
      </c>
      <c r="F43" s="46">
        <v>0</v>
      </c>
      <c r="G43" s="46">
        <v>76998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76998</v>
      </c>
      <c r="O43" s="47">
        <f t="shared" si="8"/>
        <v>1.3673219327686326</v>
      </c>
      <c r="P43" s="9"/>
    </row>
    <row r="44" spans="1:16">
      <c r="A44" s="12"/>
      <c r="B44" s="25">
        <v>337.9</v>
      </c>
      <c r="C44" s="20" t="s">
        <v>123</v>
      </c>
      <c r="D44" s="46">
        <v>813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813</v>
      </c>
      <c r="O44" s="47">
        <f t="shared" si="8"/>
        <v>1.4437163709978157E-2</v>
      </c>
      <c r="P44" s="9"/>
    </row>
    <row r="45" spans="1:16">
      <c r="A45" s="12"/>
      <c r="B45" s="25">
        <v>338</v>
      </c>
      <c r="C45" s="20" t="s">
        <v>50</v>
      </c>
      <c r="D45" s="46">
        <v>73072</v>
      </c>
      <c r="E45" s="46">
        <v>248040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321112</v>
      </c>
      <c r="O45" s="47">
        <f t="shared" si="8"/>
        <v>5.7022712339957025</v>
      </c>
      <c r="P45" s="9"/>
    </row>
    <row r="46" spans="1:16" ht="15.75">
      <c r="A46" s="29" t="s">
        <v>55</v>
      </c>
      <c r="B46" s="30"/>
      <c r="C46" s="31"/>
      <c r="D46" s="32">
        <f t="shared" ref="D46:M46" si="9">SUM(D47:D58)</f>
        <v>3082575</v>
      </c>
      <c r="E46" s="32">
        <f t="shared" si="9"/>
        <v>439958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33773410</v>
      </c>
      <c r="J46" s="32">
        <f t="shared" si="9"/>
        <v>7191780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44487723</v>
      </c>
      <c r="O46" s="45">
        <f t="shared" si="8"/>
        <v>790.0080443236908</v>
      </c>
      <c r="P46" s="10"/>
    </row>
    <row r="47" spans="1:16">
      <c r="A47" s="12"/>
      <c r="B47" s="25">
        <v>341.2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7185408</v>
      </c>
      <c r="K47" s="46">
        <v>0</v>
      </c>
      <c r="L47" s="46">
        <v>0</v>
      </c>
      <c r="M47" s="46">
        <v>0</v>
      </c>
      <c r="N47" s="46">
        <f t="shared" ref="N47:N58" si="10">SUM(D47:M47)</f>
        <v>7185408</v>
      </c>
      <c r="O47" s="47">
        <f t="shared" si="8"/>
        <v>127.59767726812636</v>
      </c>
      <c r="P47" s="9"/>
    </row>
    <row r="48" spans="1:16">
      <c r="A48" s="12"/>
      <c r="B48" s="25">
        <v>341.3</v>
      </c>
      <c r="C48" s="20" t="s">
        <v>107</v>
      </c>
      <c r="D48" s="46">
        <v>2222278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2222278</v>
      </c>
      <c r="O48" s="47">
        <f t="shared" si="8"/>
        <v>39.462965922611119</v>
      </c>
      <c r="P48" s="9"/>
    </row>
    <row r="49" spans="1:16">
      <c r="A49" s="12"/>
      <c r="B49" s="25">
        <v>341.9</v>
      </c>
      <c r="C49" s="20" t="s">
        <v>108</v>
      </c>
      <c r="D49" s="46">
        <v>136227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136227</v>
      </c>
      <c r="O49" s="47">
        <f t="shared" si="8"/>
        <v>2.4191039369239786</v>
      </c>
      <c r="P49" s="9"/>
    </row>
    <row r="50" spans="1:16">
      <c r="A50" s="12"/>
      <c r="B50" s="25">
        <v>342.2</v>
      </c>
      <c r="C50" s="20" t="s">
        <v>59</v>
      </c>
      <c r="D50" s="46">
        <v>88943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88943</v>
      </c>
      <c r="O50" s="47">
        <f t="shared" si="8"/>
        <v>1.5794399161827641</v>
      </c>
      <c r="P50" s="9"/>
    </row>
    <row r="51" spans="1:16">
      <c r="A51" s="12"/>
      <c r="B51" s="25">
        <v>342.9</v>
      </c>
      <c r="C51" s="20" t="s">
        <v>109</v>
      </c>
      <c r="D51" s="46">
        <v>71008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71008</v>
      </c>
      <c r="O51" s="47">
        <f t="shared" si="8"/>
        <v>1.2609521780050787</v>
      </c>
      <c r="P51" s="9"/>
    </row>
    <row r="52" spans="1:16">
      <c r="A52" s="12"/>
      <c r="B52" s="25">
        <v>343.4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7899451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7899451</v>
      </c>
      <c r="O52" s="47">
        <f t="shared" si="8"/>
        <v>140.27757356205495</v>
      </c>
      <c r="P52" s="9"/>
    </row>
    <row r="53" spans="1:16">
      <c r="A53" s="12"/>
      <c r="B53" s="25">
        <v>343.6</v>
      </c>
      <c r="C53" s="20" t="s">
        <v>63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24251978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24251978</v>
      </c>
      <c r="O53" s="47">
        <f t="shared" si="8"/>
        <v>430.6639319517696</v>
      </c>
      <c r="P53" s="9"/>
    </row>
    <row r="54" spans="1:16">
      <c r="A54" s="12"/>
      <c r="B54" s="25">
        <v>343.9</v>
      </c>
      <c r="C54" s="20" t="s">
        <v>64</v>
      </c>
      <c r="D54" s="46">
        <v>9586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6372</v>
      </c>
      <c r="K54" s="46">
        <v>0</v>
      </c>
      <c r="L54" s="46">
        <v>0</v>
      </c>
      <c r="M54" s="46">
        <v>0</v>
      </c>
      <c r="N54" s="46">
        <f t="shared" si="10"/>
        <v>15958</v>
      </c>
      <c r="O54" s="47">
        <f t="shared" si="8"/>
        <v>0.28338039173903007</v>
      </c>
      <c r="P54" s="9"/>
    </row>
    <row r="55" spans="1:16">
      <c r="A55" s="12"/>
      <c r="B55" s="25">
        <v>344.9</v>
      </c>
      <c r="C55" s="20" t="s">
        <v>65</v>
      </c>
      <c r="D55" s="46">
        <v>98039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98039</v>
      </c>
      <c r="O55" s="47">
        <f t="shared" si="8"/>
        <v>1.7409656740006747</v>
      </c>
      <c r="P55" s="9"/>
    </row>
    <row r="56" spans="1:16">
      <c r="A56" s="12"/>
      <c r="B56" s="25">
        <v>347.2</v>
      </c>
      <c r="C56" s="20" t="s">
        <v>67</v>
      </c>
      <c r="D56" s="46">
        <v>448423</v>
      </c>
      <c r="E56" s="46">
        <v>439958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888381</v>
      </c>
      <c r="O56" s="47">
        <f t="shared" si="8"/>
        <v>15.775771136327313</v>
      </c>
      <c r="P56" s="9"/>
    </row>
    <row r="57" spans="1:16">
      <c r="A57" s="12"/>
      <c r="B57" s="25">
        <v>347.5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1619435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1619435</v>
      </c>
      <c r="O57" s="47">
        <f t="shared" si="8"/>
        <v>28.75774687905102</v>
      </c>
      <c r="P57" s="9"/>
    </row>
    <row r="58" spans="1:16">
      <c r="A58" s="12"/>
      <c r="B58" s="25">
        <v>349</v>
      </c>
      <c r="C58" s="20" t="s">
        <v>1</v>
      </c>
      <c r="D58" s="46">
        <v>8071</v>
      </c>
      <c r="E58" s="46">
        <v>0</v>
      </c>
      <c r="F58" s="46">
        <v>0</v>
      </c>
      <c r="G58" s="46">
        <v>0</v>
      </c>
      <c r="H58" s="46">
        <v>0</v>
      </c>
      <c r="I58" s="46">
        <v>2546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10617</v>
      </c>
      <c r="O58" s="47">
        <f t="shared" si="8"/>
        <v>0.18853550689893986</v>
      </c>
      <c r="P58" s="9"/>
    </row>
    <row r="59" spans="1:16" ht="15.75">
      <c r="A59" s="29" t="s">
        <v>56</v>
      </c>
      <c r="B59" s="30"/>
      <c r="C59" s="31"/>
      <c r="D59" s="32">
        <f t="shared" ref="D59:M59" si="11">SUM(D60:D61)</f>
        <v>348888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348888</v>
      </c>
      <c r="O59" s="45">
        <f t="shared" si="8"/>
        <v>6.1955143572532094</v>
      </c>
      <c r="P59" s="10"/>
    </row>
    <row r="60" spans="1:16">
      <c r="A60" s="13"/>
      <c r="B60" s="39">
        <v>351.1</v>
      </c>
      <c r="C60" s="21" t="s">
        <v>124</v>
      </c>
      <c r="D60" s="46">
        <v>342165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342165</v>
      </c>
      <c r="O60" s="47">
        <f t="shared" si="8"/>
        <v>6.0761280698950513</v>
      </c>
      <c r="P60" s="9"/>
    </row>
    <row r="61" spans="1:16">
      <c r="A61" s="13"/>
      <c r="B61" s="39">
        <v>351.3</v>
      </c>
      <c r="C61" s="21" t="s">
        <v>125</v>
      </c>
      <c r="D61" s="46">
        <v>6723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6723</v>
      </c>
      <c r="O61" s="47">
        <f t="shared" si="8"/>
        <v>0.11938628735815886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SUM(D63:D72)</f>
        <v>741490</v>
      </c>
      <c r="E62" s="32">
        <f t="shared" si="12"/>
        <v>173937</v>
      </c>
      <c r="F62" s="32">
        <f t="shared" si="12"/>
        <v>161587</v>
      </c>
      <c r="G62" s="32">
        <f t="shared" si="12"/>
        <v>121007</v>
      </c>
      <c r="H62" s="32">
        <f t="shared" si="12"/>
        <v>0</v>
      </c>
      <c r="I62" s="32">
        <f t="shared" si="12"/>
        <v>970609</v>
      </c>
      <c r="J62" s="32">
        <f t="shared" si="12"/>
        <v>338557</v>
      </c>
      <c r="K62" s="32">
        <f t="shared" si="12"/>
        <v>6386511</v>
      </c>
      <c r="L62" s="32">
        <f t="shared" si="12"/>
        <v>0</v>
      </c>
      <c r="M62" s="32">
        <f t="shared" si="12"/>
        <v>0</v>
      </c>
      <c r="N62" s="32">
        <f>SUM(D62:M62)</f>
        <v>8893698</v>
      </c>
      <c r="O62" s="45">
        <f t="shared" si="8"/>
        <v>157.93330136913323</v>
      </c>
      <c r="P62" s="10"/>
    </row>
    <row r="63" spans="1:16">
      <c r="A63" s="12"/>
      <c r="B63" s="25">
        <v>361.1</v>
      </c>
      <c r="C63" s="20" t="s">
        <v>75</v>
      </c>
      <c r="D63" s="46">
        <v>68665</v>
      </c>
      <c r="E63" s="46">
        <v>34210</v>
      </c>
      <c r="F63" s="46">
        <v>94467</v>
      </c>
      <c r="G63" s="46">
        <v>59637</v>
      </c>
      <c r="H63" s="46">
        <v>0</v>
      </c>
      <c r="I63" s="46">
        <v>229222</v>
      </c>
      <c r="J63" s="46">
        <v>245891</v>
      </c>
      <c r="K63" s="46">
        <v>735760</v>
      </c>
      <c r="L63" s="46">
        <v>0</v>
      </c>
      <c r="M63" s="46">
        <v>0</v>
      </c>
      <c r="N63" s="46">
        <f>SUM(D63:M63)</f>
        <v>1467852</v>
      </c>
      <c r="O63" s="47">
        <f t="shared" si="8"/>
        <v>26.065952799531193</v>
      </c>
      <c r="P63" s="9"/>
    </row>
    <row r="64" spans="1:16">
      <c r="A64" s="12"/>
      <c r="B64" s="25">
        <v>361.2</v>
      </c>
      <c r="C64" s="20" t="s">
        <v>113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589488</v>
      </c>
      <c r="L64" s="46">
        <v>0</v>
      </c>
      <c r="M64" s="46">
        <v>0</v>
      </c>
      <c r="N64" s="46">
        <f t="shared" ref="N64:N72" si="13">SUM(D64:M64)</f>
        <v>589488</v>
      </c>
      <c r="O64" s="47">
        <f t="shared" si="8"/>
        <v>10.468062436737521</v>
      </c>
      <c r="P64" s="9"/>
    </row>
    <row r="65" spans="1:119">
      <c r="A65" s="12"/>
      <c r="B65" s="25">
        <v>361.3</v>
      </c>
      <c r="C65" s="20" t="s">
        <v>114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-1907327</v>
      </c>
      <c r="L65" s="46">
        <v>0</v>
      </c>
      <c r="M65" s="46">
        <v>0</v>
      </c>
      <c r="N65" s="46">
        <f t="shared" si="13"/>
        <v>-1907327</v>
      </c>
      <c r="O65" s="47">
        <f t="shared" si="8"/>
        <v>-33.870101042388079</v>
      </c>
      <c r="P65" s="9"/>
    </row>
    <row r="66" spans="1:119">
      <c r="A66" s="12"/>
      <c r="B66" s="25">
        <v>362</v>
      </c>
      <c r="C66" s="20" t="s">
        <v>76</v>
      </c>
      <c r="D66" s="46">
        <v>161875</v>
      </c>
      <c r="E66" s="46">
        <v>139727</v>
      </c>
      <c r="F66" s="46">
        <v>0</v>
      </c>
      <c r="G66" s="46">
        <v>0</v>
      </c>
      <c r="H66" s="46">
        <v>0</v>
      </c>
      <c r="I66" s="46">
        <v>92349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393951</v>
      </c>
      <c r="O66" s="47">
        <f t="shared" si="8"/>
        <v>6.9957381066538806</v>
      </c>
      <c r="P66" s="9"/>
    </row>
    <row r="67" spans="1:119">
      <c r="A67" s="12"/>
      <c r="B67" s="25">
        <v>364</v>
      </c>
      <c r="C67" s="20" t="s">
        <v>77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503</v>
      </c>
      <c r="J67" s="46">
        <v>81794</v>
      </c>
      <c r="K67" s="46">
        <v>0</v>
      </c>
      <c r="L67" s="46">
        <v>0</v>
      </c>
      <c r="M67" s="46">
        <v>0</v>
      </c>
      <c r="N67" s="46">
        <f t="shared" si="13"/>
        <v>82297</v>
      </c>
      <c r="O67" s="47">
        <f t="shared" si="8"/>
        <v>1.4614209862731518</v>
      </c>
      <c r="P67" s="9"/>
    </row>
    <row r="68" spans="1:119">
      <c r="A68" s="12"/>
      <c r="B68" s="25">
        <v>365</v>
      </c>
      <c r="C68" s="20" t="s">
        <v>78</v>
      </c>
      <c r="D68" s="46">
        <v>75</v>
      </c>
      <c r="E68" s="46">
        <v>0</v>
      </c>
      <c r="F68" s="46">
        <v>0</v>
      </c>
      <c r="G68" s="46">
        <v>0</v>
      </c>
      <c r="H68" s="46">
        <v>0</v>
      </c>
      <c r="I68" s="46">
        <v>374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449</v>
      </c>
      <c r="O68" s="47">
        <f t="shared" si="8"/>
        <v>7.973292135030988E-3</v>
      </c>
      <c r="P68" s="9"/>
    </row>
    <row r="69" spans="1:119">
      <c r="A69" s="12"/>
      <c r="B69" s="25">
        <v>366</v>
      </c>
      <c r="C69" s="20" t="s">
        <v>79</v>
      </c>
      <c r="D69" s="46">
        <v>39268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39268</v>
      </c>
      <c r="O69" s="47">
        <f t="shared" ref="O69:O76" si="14">(N69/O$78)</f>
        <v>0.69731678298083921</v>
      </c>
      <c r="P69" s="9"/>
    </row>
    <row r="70" spans="1:119">
      <c r="A70" s="12"/>
      <c r="B70" s="25">
        <v>368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6968590</v>
      </c>
      <c r="L70" s="46">
        <v>0</v>
      </c>
      <c r="M70" s="46">
        <v>0</v>
      </c>
      <c r="N70" s="46">
        <f t="shared" si="13"/>
        <v>6968590</v>
      </c>
      <c r="O70" s="47">
        <f t="shared" si="14"/>
        <v>123.74744730346457</v>
      </c>
      <c r="P70" s="9"/>
    </row>
    <row r="71" spans="1:119">
      <c r="A71" s="12"/>
      <c r="B71" s="25">
        <v>369.3</v>
      </c>
      <c r="C71" s="20" t="s">
        <v>81</v>
      </c>
      <c r="D71" s="46">
        <v>25285</v>
      </c>
      <c r="E71" s="46">
        <v>0</v>
      </c>
      <c r="F71" s="46">
        <v>67120</v>
      </c>
      <c r="G71" s="46">
        <v>60000</v>
      </c>
      <c r="H71" s="46">
        <v>0</v>
      </c>
      <c r="I71" s="46">
        <v>330637</v>
      </c>
      <c r="J71" s="46">
        <v>3500</v>
      </c>
      <c r="K71" s="46">
        <v>0</v>
      </c>
      <c r="L71" s="46">
        <v>0</v>
      </c>
      <c r="M71" s="46">
        <v>0</v>
      </c>
      <c r="N71" s="46">
        <f t="shared" si="13"/>
        <v>486542</v>
      </c>
      <c r="O71" s="47">
        <f t="shared" si="14"/>
        <v>8.6399588016976541</v>
      </c>
      <c r="P71" s="9"/>
    </row>
    <row r="72" spans="1:119">
      <c r="A72" s="12"/>
      <c r="B72" s="25">
        <v>369.9</v>
      </c>
      <c r="C72" s="20" t="s">
        <v>82</v>
      </c>
      <c r="D72" s="46">
        <v>446322</v>
      </c>
      <c r="E72" s="46">
        <v>0</v>
      </c>
      <c r="F72" s="46">
        <v>0</v>
      </c>
      <c r="G72" s="46">
        <v>1370</v>
      </c>
      <c r="H72" s="46">
        <v>0</v>
      </c>
      <c r="I72" s="46">
        <v>317524</v>
      </c>
      <c r="J72" s="46">
        <v>7372</v>
      </c>
      <c r="K72" s="46">
        <v>0</v>
      </c>
      <c r="L72" s="46">
        <v>0</v>
      </c>
      <c r="M72" s="46">
        <v>0</v>
      </c>
      <c r="N72" s="46">
        <f t="shared" si="13"/>
        <v>772588</v>
      </c>
      <c r="O72" s="47">
        <f t="shared" si="14"/>
        <v>13.719531902047484</v>
      </c>
      <c r="P72" s="9"/>
    </row>
    <row r="73" spans="1:119" ht="15.75">
      <c r="A73" s="29" t="s">
        <v>57</v>
      </c>
      <c r="B73" s="30"/>
      <c r="C73" s="31"/>
      <c r="D73" s="32">
        <f t="shared" ref="D73:M73" si="15">SUM(D74:D75)</f>
        <v>1559678</v>
      </c>
      <c r="E73" s="32">
        <f t="shared" si="15"/>
        <v>304855</v>
      </c>
      <c r="F73" s="32">
        <f t="shared" si="15"/>
        <v>2193541</v>
      </c>
      <c r="G73" s="32">
        <f t="shared" si="15"/>
        <v>573394</v>
      </c>
      <c r="H73" s="32">
        <f t="shared" si="15"/>
        <v>0</v>
      </c>
      <c r="I73" s="32">
        <f t="shared" si="15"/>
        <v>199473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4830941</v>
      </c>
      <c r="O73" s="45">
        <f t="shared" si="14"/>
        <v>85.787313764139725</v>
      </c>
      <c r="P73" s="9"/>
    </row>
    <row r="74" spans="1:119">
      <c r="A74" s="12"/>
      <c r="B74" s="25">
        <v>381</v>
      </c>
      <c r="C74" s="20" t="s">
        <v>83</v>
      </c>
      <c r="D74" s="46">
        <v>1559678</v>
      </c>
      <c r="E74" s="46">
        <v>304855</v>
      </c>
      <c r="F74" s="46">
        <v>2193541</v>
      </c>
      <c r="G74" s="46">
        <v>573394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4631468</v>
      </c>
      <c r="O74" s="47">
        <f t="shared" si="14"/>
        <v>82.245094383179733</v>
      </c>
      <c r="P74" s="9"/>
    </row>
    <row r="75" spans="1:119" ht="15.75" thickBot="1">
      <c r="A75" s="12"/>
      <c r="B75" s="25">
        <v>389.8</v>
      </c>
      <c r="C75" s="20" t="s">
        <v>115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199473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199473</v>
      </c>
      <c r="O75" s="47">
        <f t="shared" si="14"/>
        <v>3.5422193809599913</v>
      </c>
      <c r="P75" s="9"/>
    </row>
    <row r="76" spans="1:119" ht="16.5" thickBot="1">
      <c r="A76" s="14" t="s">
        <v>71</v>
      </c>
      <c r="B76" s="23"/>
      <c r="C76" s="22"/>
      <c r="D76" s="15">
        <f t="shared" ref="D76:M76" si="16">SUM(D5,D13,D27,D46,D59,D62,D73)</f>
        <v>31437909</v>
      </c>
      <c r="E76" s="15">
        <f t="shared" si="16"/>
        <v>2859634</v>
      </c>
      <c r="F76" s="15">
        <f t="shared" si="16"/>
        <v>3597622</v>
      </c>
      <c r="G76" s="15">
        <f t="shared" si="16"/>
        <v>2644234</v>
      </c>
      <c r="H76" s="15">
        <f t="shared" si="16"/>
        <v>0</v>
      </c>
      <c r="I76" s="15">
        <f t="shared" si="16"/>
        <v>40148988</v>
      </c>
      <c r="J76" s="15">
        <f t="shared" si="16"/>
        <v>7564237</v>
      </c>
      <c r="K76" s="15">
        <f t="shared" si="16"/>
        <v>6386511</v>
      </c>
      <c r="L76" s="15">
        <f t="shared" si="16"/>
        <v>0</v>
      </c>
      <c r="M76" s="15">
        <f t="shared" si="16"/>
        <v>0</v>
      </c>
      <c r="N76" s="15">
        <f>SUM(D76:M76)</f>
        <v>94639135</v>
      </c>
      <c r="O76" s="38">
        <f t="shared" si="14"/>
        <v>1680.5912489123293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126</v>
      </c>
      <c r="M78" s="48"/>
      <c r="N78" s="48"/>
      <c r="O78" s="43">
        <v>56313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117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18608852</v>
      </c>
      <c r="E5" s="27">
        <f t="shared" si="0"/>
        <v>243065</v>
      </c>
      <c r="F5" s="27">
        <f t="shared" si="0"/>
        <v>1228838</v>
      </c>
      <c r="G5" s="27">
        <f t="shared" si="0"/>
        <v>1111944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21192699</v>
      </c>
      <c r="O5" s="33">
        <f t="shared" ref="O5:O36" si="1">(N5/O$87)</f>
        <v>378.11695332572083</v>
      </c>
      <c r="P5" s="6"/>
    </row>
    <row r="6" spans="1:133">
      <c r="A6" s="12"/>
      <c r="B6" s="25">
        <v>311</v>
      </c>
      <c r="C6" s="20" t="s">
        <v>3</v>
      </c>
      <c r="D6" s="46">
        <v>11067233</v>
      </c>
      <c r="E6" s="46">
        <v>243065</v>
      </c>
      <c r="F6" s="46">
        <v>1228838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12539136</v>
      </c>
      <c r="O6" s="47">
        <f t="shared" si="1"/>
        <v>223.72138167285183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638730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638730</v>
      </c>
      <c r="O7" s="47">
        <f t="shared" si="1"/>
        <v>11.396124750214103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473214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473214</v>
      </c>
      <c r="O8" s="47">
        <f t="shared" si="1"/>
        <v>8.443013131601484</v>
      </c>
      <c r="P8" s="9"/>
    </row>
    <row r="9" spans="1:133">
      <c r="A9" s="12"/>
      <c r="B9" s="25">
        <v>312.51</v>
      </c>
      <c r="C9" s="20" t="s">
        <v>98</v>
      </c>
      <c r="D9" s="46">
        <v>252851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252851</v>
      </c>
      <c r="O9" s="47">
        <f t="shared" si="1"/>
        <v>4.5113295746502997</v>
      </c>
      <c r="P9" s="9"/>
    </row>
    <row r="10" spans="1:133">
      <c r="A10" s="12"/>
      <c r="B10" s="25">
        <v>312.52</v>
      </c>
      <c r="C10" s="20" t="s">
        <v>93</v>
      </c>
      <c r="D10" s="46">
        <v>302888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302888</v>
      </c>
      <c r="O10" s="47">
        <f t="shared" si="1"/>
        <v>5.4040822152440766</v>
      </c>
      <c r="P10" s="9"/>
    </row>
    <row r="11" spans="1:133">
      <c r="A11" s="12"/>
      <c r="B11" s="25">
        <v>314.10000000000002</v>
      </c>
      <c r="C11" s="20" t="s">
        <v>13</v>
      </c>
      <c r="D11" s="46">
        <v>3408623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3408623</v>
      </c>
      <c r="O11" s="47">
        <f t="shared" si="1"/>
        <v>60.816139737367969</v>
      </c>
      <c r="P11" s="9"/>
    </row>
    <row r="12" spans="1:133">
      <c r="A12" s="12"/>
      <c r="B12" s="25">
        <v>314.3</v>
      </c>
      <c r="C12" s="20" t="s">
        <v>14</v>
      </c>
      <c r="D12" s="46">
        <v>861995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861995</v>
      </c>
      <c r="O12" s="47">
        <f t="shared" si="1"/>
        <v>15.379585355409649</v>
      </c>
      <c r="P12" s="9"/>
    </row>
    <row r="13" spans="1:133">
      <c r="A13" s="12"/>
      <c r="B13" s="25">
        <v>314.39999999999998</v>
      </c>
      <c r="C13" s="20" t="s">
        <v>15</v>
      </c>
      <c r="D13" s="46">
        <v>134247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134247</v>
      </c>
      <c r="O13" s="47">
        <f t="shared" si="1"/>
        <v>2.3952148158721096</v>
      </c>
      <c r="P13" s="9"/>
    </row>
    <row r="14" spans="1:133">
      <c r="A14" s="12"/>
      <c r="B14" s="25">
        <v>315</v>
      </c>
      <c r="C14" s="20" t="s">
        <v>16</v>
      </c>
      <c r="D14" s="46">
        <v>2446151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2446151</v>
      </c>
      <c r="O14" s="47">
        <f t="shared" si="1"/>
        <v>43.643858835284043</v>
      </c>
      <c r="P14" s="9"/>
    </row>
    <row r="15" spans="1:133">
      <c r="A15" s="12"/>
      <c r="B15" s="25">
        <v>316</v>
      </c>
      <c r="C15" s="20" t="s">
        <v>17</v>
      </c>
      <c r="D15" s="46">
        <v>134864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134864</v>
      </c>
      <c r="O15" s="47">
        <f t="shared" si="1"/>
        <v>2.4062232372252357</v>
      </c>
      <c r="P15" s="9"/>
    </row>
    <row r="16" spans="1:133" ht="15.75">
      <c r="A16" s="29" t="s">
        <v>18</v>
      </c>
      <c r="B16" s="30"/>
      <c r="C16" s="31"/>
      <c r="D16" s="32">
        <f>SUM(D17:D30)</f>
        <v>3194032</v>
      </c>
      <c r="E16" s="32">
        <f t="shared" ref="E16:M16" si="3">SUM(E17:E30)</f>
        <v>905955</v>
      </c>
      <c r="F16" s="32">
        <f t="shared" si="3"/>
        <v>0</v>
      </c>
      <c r="G16" s="32">
        <f t="shared" si="3"/>
        <v>504609</v>
      </c>
      <c r="H16" s="32">
        <f t="shared" si="3"/>
        <v>0</v>
      </c>
      <c r="I16" s="32">
        <f t="shared" si="3"/>
        <v>4626536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9231132</v>
      </c>
      <c r="O16" s="45">
        <f t="shared" si="1"/>
        <v>164.70047102483585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905955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905955</v>
      </c>
      <c r="O17" s="47">
        <f t="shared" si="1"/>
        <v>16.163913074507565</v>
      </c>
      <c r="P17" s="9"/>
    </row>
    <row r="18" spans="1:16">
      <c r="A18" s="12"/>
      <c r="B18" s="25">
        <v>323.10000000000002</v>
      </c>
      <c r="C18" s="20" t="s">
        <v>19</v>
      </c>
      <c r="D18" s="46">
        <v>3118664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0" si="4">SUM(D18:M18)</f>
        <v>3118664</v>
      </c>
      <c r="O18" s="47">
        <f t="shared" si="1"/>
        <v>55.64273479874393</v>
      </c>
      <c r="P18" s="9"/>
    </row>
    <row r="19" spans="1:16">
      <c r="A19" s="12"/>
      <c r="B19" s="25">
        <v>323.39999999999998</v>
      </c>
      <c r="C19" s="20" t="s">
        <v>20</v>
      </c>
      <c r="D19" s="46">
        <v>30945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30945</v>
      </c>
      <c r="O19" s="47">
        <f t="shared" si="1"/>
        <v>0.55211604339137876</v>
      </c>
      <c r="P19" s="9"/>
    </row>
    <row r="20" spans="1:16">
      <c r="A20" s="12"/>
      <c r="B20" s="25">
        <v>323.7</v>
      </c>
      <c r="C20" s="20" t="s">
        <v>21</v>
      </c>
      <c r="D20" s="46">
        <v>7840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7840</v>
      </c>
      <c r="O20" s="47">
        <f t="shared" si="1"/>
        <v>0.1398801027690551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27444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27444</v>
      </c>
      <c r="O21" s="47">
        <f t="shared" si="1"/>
        <v>0.4896517270910648</v>
      </c>
      <c r="P21" s="9"/>
    </row>
    <row r="22" spans="1:16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27782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27782</v>
      </c>
      <c r="O22" s="47">
        <f t="shared" si="1"/>
        <v>0.495682272337996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315292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315292</v>
      </c>
      <c r="O23" s="47">
        <f t="shared" si="1"/>
        <v>5.6253925206965461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371368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371368</v>
      </c>
      <c r="O24" s="47">
        <f t="shared" si="1"/>
        <v>6.6258920924921494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145404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145404</v>
      </c>
      <c r="O25" s="47">
        <f t="shared" si="1"/>
        <v>2.5942763345703681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147925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147925</v>
      </c>
      <c r="O26" s="47">
        <f t="shared" si="1"/>
        <v>2.6392556380245504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0</v>
      </c>
      <c r="F27" s="46">
        <v>0</v>
      </c>
      <c r="G27" s="46">
        <v>156054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156054</v>
      </c>
      <c r="O27" s="47">
        <f t="shared" si="1"/>
        <v>2.7842920353982299</v>
      </c>
      <c r="P27" s="9"/>
    </row>
    <row r="28" spans="1:16">
      <c r="A28" s="12"/>
      <c r="B28" s="25">
        <v>325.2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3658919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3658919</v>
      </c>
      <c r="O28" s="47">
        <f t="shared" si="1"/>
        <v>65.281883385669431</v>
      </c>
      <c r="P28" s="9"/>
    </row>
    <row r="29" spans="1:16">
      <c r="A29" s="12"/>
      <c r="B29" s="25">
        <v>329</v>
      </c>
      <c r="C29" s="20" t="s">
        <v>29</v>
      </c>
      <c r="D29" s="46">
        <v>9912</v>
      </c>
      <c r="E29" s="46">
        <v>0</v>
      </c>
      <c r="F29" s="46">
        <v>0</v>
      </c>
      <c r="G29" s="46">
        <v>0</v>
      </c>
      <c r="H29" s="46">
        <v>0</v>
      </c>
      <c r="I29" s="46">
        <v>252000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261912</v>
      </c>
      <c r="O29" s="47">
        <f t="shared" si="1"/>
        <v>4.6729945760776479</v>
      </c>
      <c r="P29" s="9"/>
    </row>
    <row r="30" spans="1:16">
      <c r="A30" s="12"/>
      <c r="B30" s="25">
        <v>367</v>
      </c>
      <c r="C30" s="20" t="s">
        <v>100</v>
      </c>
      <c r="D30" s="46">
        <v>26671</v>
      </c>
      <c r="E30" s="46">
        <v>0</v>
      </c>
      <c r="F30" s="46">
        <v>0</v>
      </c>
      <c r="G30" s="46">
        <v>0</v>
      </c>
      <c r="H30" s="46">
        <v>0</v>
      </c>
      <c r="I30" s="46">
        <v>28957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55628</v>
      </c>
      <c r="O30" s="47">
        <f t="shared" si="1"/>
        <v>0.9925064230659435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SUM(D32:D51)</f>
        <v>4114816</v>
      </c>
      <c r="E31" s="32">
        <f t="shared" si="5"/>
        <v>1237159</v>
      </c>
      <c r="F31" s="32">
        <f t="shared" si="5"/>
        <v>0</v>
      </c>
      <c r="G31" s="32">
        <f t="shared" si="5"/>
        <v>600921</v>
      </c>
      <c r="H31" s="32">
        <f t="shared" si="5"/>
        <v>0</v>
      </c>
      <c r="I31" s="32">
        <f t="shared" si="5"/>
        <v>562963</v>
      </c>
      <c r="J31" s="32">
        <f t="shared" si="5"/>
        <v>5110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 t="shared" ref="N31:N38" si="6">SUM(D31:M31)</f>
        <v>6520969</v>
      </c>
      <c r="O31" s="45">
        <f t="shared" si="1"/>
        <v>116.34614972880388</v>
      </c>
      <c r="P31" s="10"/>
    </row>
    <row r="32" spans="1:16">
      <c r="A32" s="12"/>
      <c r="B32" s="25">
        <v>331.2</v>
      </c>
      <c r="C32" s="20" t="s">
        <v>31</v>
      </c>
      <c r="D32" s="46">
        <v>38616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38616</v>
      </c>
      <c r="O32" s="47">
        <f t="shared" si="1"/>
        <v>0.68898087353696835</v>
      </c>
      <c r="P32" s="9"/>
    </row>
    <row r="33" spans="1:16">
      <c r="A33" s="12"/>
      <c r="B33" s="25">
        <v>331.35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556825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556825</v>
      </c>
      <c r="O33" s="47">
        <f t="shared" si="1"/>
        <v>9.9347880388238661</v>
      </c>
      <c r="P33" s="9"/>
    </row>
    <row r="34" spans="1:16">
      <c r="A34" s="12"/>
      <c r="B34" s="25">
        <v>331.39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2500</v>
      </c>
      <c r="O34" s="47">
        <f t="shared" si="1"/>
        <v>4.4604624607479305E-2</v>
      </c>
      <c r="P34" s="9"/>
    </row>
    <row r="35" spans="1:16">
      <c r="A35" s="12"/>
      <c r="B35" s="25">
        <v>331.62</v>
      </c>
      <c r="C35" s="20" t="s">
        <v>37</v>
      </c>
      <c r="D35" s="46">
        <v>0</v>
      </c>
      <c r="E35" s="46">
        <v>503177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503177</v>
      </c>
      <c r="O35" s="47">
        <f t="shared" si="1"/>
        <v>8.9776084784470456</v>
      </c>
      <c r="P35" s="9"/>
    </row>
    <row r="36" spans="1:16">
      <c r="A36" s="12"/>
      <c r="B36" s="25">
        <v>331.7</v>
      </c>
      <c r="C36" s="20" t="s">
        <v>102</v>
      </c>
      <c r="D36" s="46">
        <v>45219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45219</v>
      </c>
      <c r="O36" s="47">
        <f t="shared" si="1"/>
        <v>0.80679060805024261</v>
      </c>
      <c r="P36" s="9"/>
    </row>
    <row r="37" spans="1:16">
      <c r="A37" s="12"/>
      <c r="B37" s="25">
        <v>334.2</v>
      </c>
      <c r="C37" s="20" t="s">
        <v>35</v>
      </c>
      <c r="D37" s="46">
        <v>53763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53763</v>
      </c>
      <c r="O37" s="47">
        <f t="shared" ref="O37:O68" si="7">(N37/O$87)</f>
        <v>0.95923137310876394</v>
      </c>
      <c r="P37" s="9"/>
    </row>
    <row r="38" spans="1:16">
      <c r="A38" s="12"/>
      <c r="B38" s="25">
        <v>334.35</v>
      </c>
      <c r="C38" s="20" t="s">
        <v>103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3638</v>
      </c>
      <c r="O38" s="47">
        <f t="shared" si="7"/>
        <v>6.4908649728803877E-2</v>
      </c>
      <c r="P38" s="9"/>
    </row>
    <row r="39" spans="1:16">
      <c r="A39" s="12"/>
      <c r="B39" s="25">
        <v>334.49</v>
      </c>
      <c r="C39" s="20" t="s">
        <v>104</v>
      </c>
      <c r="D39" s="46">
        <v>0</v>
      </c>
      <c r="E39" s="46">
        <v>0</v>
      </c>
      <c r="F39" s="46">
        <v>0</v>
      </c>
      <c r="G39" s="46">
        <v>124129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8">SUM(D39:M39)</f>
        <v>124129</v>
      </c>
      <c r="O39" s="47">
        <f t="shared" si="7"/>
        <v>2.2146909791607192</v>
      </c>
      <c r="P39" s="9"/>
    </row>
    <row r="40" spans="1:16">
      <c r="A40" s="12"/>
      <c r="B40" s="25">
        <v>334.7</v>
      </c>
      <c r="C40" s="20" t="s">
        <v>38</v>
      </c>
      <c r="D40" s="46">
        <v>0</v>
      </c>
      <c r="E40" s="46">
        <v>0</v>
      </c>
      <c r="F40" s="46">
        <v>0</v>
      </c>
      <c r="G40" s="46">
        <v>67805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67805</v>
      </c>
      <c r="O40" s="47">
        <f t="shared" si="7"/>
        <v>1.2097666286040536</v>
      </c>
      <c r="P40" s="9"/>
    </row>
    <row r="41" spans="1:16">
      <c r="A41" s="12"/>
      <c r="B41" s="25">
        <v>334.9</v>
      </c>
      <c r="C41" s="20" t="s">
        <v>39</v>
      </c>
      <c r="D41" s="46">
        <v>0</v>
      </c>
      <c r="E41" s="46">
        <v>300511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300511</v>
      </c>
      <c r="O41" s="47">
        <f t="shared" si="7"/>
        <v>5.3616721381672852</v>
      </c>
      <c r="P41" s="9"/>
    </row>
    <row r="42" spans="1:16">
      <c r="A42" s="12"/>
      <c r="B42" s="25">
        <v>335.12</v>
      </c>
      <c r="C42" s="20" t="s">
        <v>40</v>
      </c>
      <c r="D42" s="46">
        <v>1345011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1345011</v>
      </c>
      <c r="O42" s="47">
        <f t="shared" si="7"/>
        <v>23.99748429917214</v>
      </c>
      <c r="P42" s="9"/>
    </row>
    <row r="43" spans="1:16">
      <c r="A43" s="12"/>
      <c r="B43" s="25">
        <v>335.14</v>
      </c>
      <c r="C43" s="20" t="s">
        <v>41</v>
      </c>
      <c r="D43" s="46">
        <v>127883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127883</v>
      </c>
      <c r="O43" s="47">
        <f t="shared" si="7"/>
        <v>2.2816692834713104</v>
      </c>
      <c r="P43" s="9"/>
    </row>
    <row r="44" spans="1:16">
      <c r="A44" s="12"/>
      <c r="B44" s="25">
        <v>335.15</v>
      </c>
      <c r="C44" s="20" t="s">
        <v>42</v>
      </c>
      <c r="D44" s="46">
        <v>20796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20796</v>
      </c>
      <c r="O44" s="47">
        <f t="shared" si="7"/>
        <v>0.37103910933485584</v>
      </c>
      <c r="P44" s="9"/>
    </row>
    <row r="45" spans="1:16">
      <c r="A45" s="12"/>
      <c r="B45" s="25">
        <v>335.18</v>
      </c>
      <c r="C45" s="20" t="s">
        <v>43</v>
      </c>
      <c r="D45" s="46">
        <v>2309484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2309484</v>
      </c>
      <c r="O45" s="47">
        <f t="shared" si="7"/>
        <v>41.205466742791891</v>
      </c>
      <c r="P45" s="9"/>
    </row>
    <row r="46" spans="1:16">
      <c r="A46" s="12"/>
      <c r="B46" s="25">
        <v>335.19</v>
      </c>
      <c r="C46" s="20" t="s">
        <v>105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5110</v>
      </c>
      <c r="K46" s="46">
        <v>0</v>
      </c>
      <c r="L46" s="46">
        <v>0</v>
      </c>
      <c r="M46" s="46">
        <v>0</v>
      </c>
      <c r="N46" s="46">
        <f t="shared" si="8"/>
        <v>5110</v>
      </c>
      <c r="O46" s="47">
        <f t="shared" si="7"/>
        <v>9.1171852697687697E-2</v>
      </c>
      <c r="P46" s="9"/>
    </row>
    <row r="47" spans="1:16">
      <c r="A47" s="12"/>
      <c r="B47" s="25">
        <v>335.21</v>
      </c>
      <c r="C47" s="20" t="s">
        <v>44</v>
      </c>
      <c r="D47" s="46">
        <v>82494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82494</v>
      </c>
      <c r="O47" s="47">
        <f t="shared" si="7"/>
        <v>1.471845560947759</v>
      </c>
      <c r="P47" s="9"/>
    </row>
    <row r="48" spans="1:16">
      <c r="A48" s="12"/>
      <c r="B48" s="25">
        <v>335.9</v>
      </c>
      <c r="C48" s="20" t="s">
        <v>106</v>
      </c>
      <c r="D48" s="46">
        <v>25208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25208</v>
      </c>
      <c r="O48" s="47">
        <f t="shared" si="7"/>
        <v>0.44975735084213531</v>
      </c>
      <c r="P48" s="9"/>
    </row>
    <row r="49" spans="1:16">
      <c r="A49" s="12"/>
      <c r="B49" s="25">
        <v>337.2</v>
      </c>
      <c r="C49" s="20" t="s">
        <v>47</v>
      </c>
      <c r="D49" s="46">
        <v>2707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2707</v>
      </c>
      <c r="O49" s="47">
        <f t="shared" si="7"/>
        <v>4.8297887524978593E-2</v>
      </c>
      <c r="P49" s="9"/>
    </row>
    <row r="50" spans="1:16">
      <c r="A50" s="12"/>
      <c r="B50" s="25">
        <v>337.7</v>
      </c>
      <c r="C50" s="20" t="s">
        <v>49</v>
      </c>
      <c r="D50" s="46">
        <v>0</v>
      </c>
      <c r="E50" s="46">
        <v>0</v>
      </c>
      <c r="F50" s="46">
        <v>0</v>
      </c>
      <c r="G50" s="46">
        <v>408987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408987</v>
      </c>
      <c r="O50" s="47">
        <f t="shared" si="7"/>
        <v>7.2970846417356547</v>
      </c>
      <c r="P50" s="9"/>
    </row>
    <row r="51" spans="1:16">
      <c r="A51" s="12"/>
      <c r="B51" s="25">
        <v>338</v>
      </c>
      <c r="C51" s="20" t="s">
        <v>50</v>
      </c>
      <c r="D51" s="46">
        <v>63635</v>
      </c>
      <c r="E51" s="46">
        <v>433471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497106</v>
      </c>
      <c r="O51" s="47">
        <f t="shared" si="7"/>
        <v>8.8692906080502425</v>
      </c>
      <c r="P51" s="9"/>
    </row>
    <row r="52" spans="1:16" ht="15.75">
      <c r="A52" s="29" t="s">
        <v>55</v>
      </c>
      <c r="B52" s="30"/>
      <c r="C52" s="31"/>
      <c r="D52" s="32">
        <f t="shared" ref="D52:M52" si="9">SUM(D53:D65)</f>
        <v>2645209</v>
      </c>
      <c r="E52" s="32">
        <f t="shared" si="9"/>
        <v>333093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33857761</v>
      </c>
      <c r="J52" s="32">
        <f t="shared" si="9"/>
        <v>7470907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44306970</v>
      </c>
      <c r="O52" s="45">
        <f t="shared" si="7"/>
        <v>790.51830573793893</v>
      </c>
      <c r="P52" s="10"/>
    </row>
    <row r="53" spans="1:16">
      <c r="A53" s="12"/>
      <c r="B53" s="25">
        <v>341.2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7464535</v>
      </c>
      <c r="K53" s="46">
        <v>0</v>
      </c>
      <c r="L53" s="46">
        <v>0</v>
      </c>
      <c r="M53" s="46">
        <v>0</v>
      </c>
      <c r="N53" s="46">
        <f t="shared" ref="N53:N65" si="10">SUM(D53:M53)</f>
        <v>7464535</v>
      </c>
      <c r="O53" s="47">
        <f t="shared" si="7"/>
        <v>133.18111261775621</v>
      </c>
      <c r="P53" s="9"/>
    </row>
    <row r="54" spans="1:16">
      <c r="A54" s="12"/>
      <c r="B54" s="25">
        <v>341.3</v>
      </c>
      <c r="C54" s="20" t="s">
        <v>107</v>
      </c>
      <c r="D54" s="46">
        <v>1475206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1475206</v>
      </c>
      <c r="O54" s="47">
        <f t="shared" si="7"/>
        <v>26.320403939480446</v>
      </c>
      <c r="P54" s="9"/>
    </row>
    <row r="55" spans="1:16">
      <c r="A55" s="12"/>
      <c r="B55" s="25">
        <v>341.9</v>
      </c>
      <c r="C55" s="20" t="s">
        <v>108</v>
      </c>
      <c r="D55" s="46">
        <v>217369</v>
      </c>
      <c r="E55" s="46">
        <v>43462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260831</v>
      </c>
      <c r="O55" s="47">
        <f t="shared" si="7"/>
        <v>4.6537075363973734</v>
      </c>
      <c r="P55" s="9"/>
    </row>
    <row r="56" spans="1:16">
      <c r="A56" s="12"/>
      <c r="B56" s="25">
        <v>342.2</v>
      </c>
      <c r="C56" s="20" t="s">
        <v>59</v>
      </c>
      <c r="D56" s="46">
        <v>166698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166698</v>
      </c>
      <c r="O56" s="47">
        <f t="shared" si="7"/>
        <v>2.9742006851270339</v>
      </c>
      <c r="P56" s="9"/>
    </row>
    <row r="57" spans="1:16">
      <c r="A57" s="12"/>
      <c r="B57" s="25">
        <v>342.9</v>
      </c>
      <c r="C57" s="20" t="s">
        <v>109</v>
      </c>
      <c r="D57" s="46">
        <v>117456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117456</v>
      </c>
      <c r="O57" s="47">
        <f t="shared" si="7"/>
        <v>2.0956323151584355</v>
      </c>
      <c r="P57" s="9"/>
    </row>
    <row r="58" spans="1:16">
      <c r="A58" s="12"/>
      <c r="B58" s="25">
        <v>343.4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7865321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7865321</v>
      </c>
      <c r="O58" s="47">
        <f t="shared" si="7"/>
        <v>140.33187624892949</v>
      </c>
      <c r="P58" s="9"/>
    </row>
    <row r="59" spans="1:16">
      <c r="A59" s="12"/>
      <c r="B59" s="25">
        <v>343.6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24458470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24458470</v>
      </c>
      <c r="O59" s="47">
        <f t="shared" si="7"/>
        <v>436.38434912931774</v>
      </c>
      <c r="P59" s="9"/>
    </row>
    <row r="60" spans="1:16">
      <c r="A60" s="12"/>
      <c r="B60" s="25">
        <v>343.9</v>
      </c>
      <c r="C60" s="20" t="s">
        <v>64</v>
      </c>
      <c r="D60" s="46">
        <v>28105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6372</v>
      </c>
      <c r="K60" s="46">
        <v>0</v>
      </c>
      <c r="L60" s="46">
        <v>0</v>
      </c>
      <c r="M60" s="46">
        <v>0</v>
      </c>
      <c r="N60" s="46">
        <f t="shared" si="10"/>
        <v>34477</v>
      </c>
      <c r="O60" s="47">
        <f t="shared" si="7"/>
        <v>0.61513345703682554</v>
      </c>
      <c r="P60" s="9"/>
    </row>
    <row r="61" spans="1:16">
      <c r="A61" s="12"/>
      <c r="B61" s="25">
        <v>344.9</v>
      </c>
      <c r="C61" s="20" t="s">
        <v>65</v>
      </c>
      <c r="D61" s="46">
        <v>95188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95188</v>
      </c>
      <c r="O61" s="47">
        <f t="shared" si="7"/>
        <v>1.6983300028546959</v>
      </c>
      <c r="P61" s="9"/>
    </row>
    <row r="62" spans="1:16">
      <c r="A62" s="12"/>
      <c r="B62" s="25">
        <v>345.9</v>
      </c>
      <c r="C62" s="20" t="s">
        <v>110</v>
      </c>
      <c r="D62" s="46">
        <v>0</v>
      </c>
      <c r="E62" s="46">
        <v>14006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14006</v>
      </c>
      <c r="O62" s="47">
        <f t="shared" si="7"/>
        <v>0.24989294890094205</v>
      </c>
      <c r="P62" s="9"/>
    </row>
    <row r="63" spans="1:16">
      <c r="A63" s="12"/>
      <c r="B63" s="25">
        <v>347.2</v>
      </c>
      <c r="C63" s="20" t="s">
        <v>67</v>
      </c>
      <c r="D63" s="46">
        <v>525793</v>
      </c>
      <c r="E63" s="46">
        <v>275625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801418</v>
      </c>
      <c r="O63" s="47">
        <f t="shared" si="7"/>
        <v>14.298779617470739</v>
      </c>
      <c r="P63" s="9"/>
    </row>
    <row r="64" spans="1:16">
      <c r="A64" s="12"/>
      <c r="B64" s="25">
        <v>347.5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1531470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1531470</v>
      </c>
      <c r="O64" s="47">
        <f t="shared" si="7"/>
        <v>27.324257779046533</v>
      </c>
      <c r="P64" s="9"/>
    </row>
    <row r="65" spans="1:16">
      <c r="A65" s="12"/>
      <c r="B65" s="25">
        <v>349</v>
      </c>
      <c r="C65" s="20" t="s">
        <v>1</v>
      </c>
      <c r="D65" s="46">
        <v>19394</v>
      </c>
      <c r="E65" s="46">
        <v>0</v>
      </c>
      <c r="F65" s="46">
        <v>0</v>
      </c>
      <c r="G65" s="46">
        <v>0</v>
      </c>
      <c r="H65" s="46">
        <v>0</v>
      </c>
      <c r="I65" s="46">
        <v>2500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21894</v>
      </c>
      <c r="O65" s="47">
        <f t="shared" si="7"/>
        <v>0.39062946046246072</v>
      </c>
      <c r="P65" s="9"/>
    </row>
    <row r="66" spans="1:16" ht="15.75">
      <c r="A66" s="29" t="s">
        <v>56</v>
      </c>
      <c r="B66" s="30"/>
      <c r="C66" s="31"/>
      <c r="D66" s="32">
        <f t="shared" ref="D66:M66" si="11">SUM(D67:D70)</f>
        <v>236330</v>
      </c>
      <c r="E66" s="32">
        <f t="shared" si="11"/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2" si="12">SUM(D66:M66)</f>
        <v>236330</v>
      </c>
      <c r="O66" s="45">
        <f t="shared" si="7"/>
        <v>4.2165643733942337</v>
      </c>
      <c r="P66" s="10"/>
    </row>
    <row r="67" spans="1:16">
      <c r="A67" s="13"/>
      <c r="B67" s="39">
        <v>351.2</v>
      </c>
      <c r="C67" s="21" t="s">
        <v>73</v>
      </c>
      <c r="D67" s="46">
        <v>133277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133277</v>
      </c>
      <c r="O67" s="47">
        <f t="shared" si="7"/>
        <v>2.3779082215244078</v>
      </c>
      <c r="P67" s="9"/>
    </row>
    <row r="68" spans="1:16">
      <c r="A68" s="13"/>
      <c r="B68" s="39">
        <v>354</v>
      </c>
      <c r="C68" s="21" t="s">
        <v>111</v>
      </c>
      <c r="D68" s="46">
        <v>6232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6232</v>
      </c>
      <c r="O68" s="47">
        <f t="shared" si="7"/>
        <v>0.11119040822152441</v>
      </c>
      <c r="P68" s="9"/>
    </row>
    <row r="69" spans="1:16">
      <c r="A69" s="13"/>
      <c r="B69" s="39">
        <v>358.2</v>
      </c>
      <c r="C69" s="21" t="s">
        <v>112</v>
      </c>
      <c r="D69" s="46">
        <v>1600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1600</v>
      </c>
      <c r="O69" s="47">
        <f t="shared" ref="O69:O85" si="13">(N69/O$87)</f>
        <v>2.8546959748786755E-2</v>
      </c>
      <c r="P69" s="9"/>
    </row>
    <row r="70" spans="1:16">
      <c r="A70" s="13"/>
      <c r="B70" s="39">
        <v>359</v>
      </c>
      <c r="C70" s="21" t="s">
        <v>74</v>
      </c>
      <c r="D70" s="46">
        <v>95221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95221</v>
      </c>
      <c r="O70" s="47">
        <f t="shared" si="13"/>
        <v>1.6989187838995148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SUM(D72:D81)</f>
        <v>737697</v>
      </c>
      <c r="E71" s="32">
        <f t="shared" si="14"/>
        <v>297663</v>
      </c>
      <c r="F71" s="32">
        <f t="shared" si="14"/>
        <v>226893</v>
      </c>
      <c r="G71" s="32">
        <f t="shared" si="14"/>
        <v>175786</v>
      </c>
      <c r="H71" s="32">
        <f t="shared" si="14"/>
        <v>0</v>
      </c>
      <c r="I71" s="32">
        <f t="shared" si="14"/>
        <v>1762931</v>
      </c>
      <c r="J71" s="32">
        <f t="shared" si="14"/>
        <v>536828</v>
      </c>
      <c r="K71" s="32">
        <f t="shared" si="14"/>
        <v>10099599</v>
      </c>
      <c r="L71" s="32">
        <f t="shared" si="14"/>
        <v>0</v>
      </c>
      <c r="M71" s="32">
        <f t="shared" si="14"/>
        <v>0</v>
      </c>
      <c r="N71" s="32">
        <f t="shared" si="12"/>
        <v>13837397</v>
      </c>
      <c r="O71" s="45">
        <f t="shared" si="13"/>
        <v>246.88475949186412</v>
      </c>
      <c r="P71" s="10"/>
    </row>
    <row r="72" spans="1:16">
      <c r="A72" s="12"/>
      <c r="B72" s="25">
        <v>361.1</v>
      </c>
      <c r="C72" s="20" t="s">
        <v>75</v>
      </c>
      <c r="D72" s="46">
        <v>215405</v>
      </c>
      <c r="E72" s="46">
        <v>84432</v>
      </c>
      <c r="F72" s="46">
        <v>226893</v>
      </c>
      <c r="G72" s="46">
        <v>161286</v>
      </c>
      <c r="H72" s="46">
        <v>0</v>
      </c>
      <c r="I72" s="46">
        <v>1179972</v>
      </c>
      <c r="J72" s="46">
        <v>315873</v>
      </c>
      <c r="K72" s="46">
        <v>715735</v>
      </c>
      <c r="L72" s="46">
        <v>0</v>
      </c>
      <c r="M72" s="46">
        <v>0</v>
      </c>
      <c r="N72" s="46">
        <f t="shared" si="12"/>
        <v>2899596</v>
      </c>
      <c r="O72" s="47">
        <f t="shared" si="13"/>
        <v>51.734156437339422</v>
      </c>
      <c r="P72" s="9"/>
    </row>
    <row r="73" spans="1:16">
      <c r="A73" s="12"/>
      <c r="B73" s="25">
        <v>361.2</v>
      </c>
      <c r="C73" s="20" t="s">
        <v>113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504750</v>
      </c>
      <c r="L73" s="46">
        <v>0</v>
      </c>
      <c r="M73" s="46">
        <v>0</v>
      </c>
      <c r="N73" s="46">
        <f t="shared" ref="N73:N81" si="15">SUM(D73:M73)</f>
        <v>504750</v>
      </c>
      <c r="O73" s="47">
        <f t="shared" si="13"/>
        <v>9.0056737082500717</v>
      </c>
      <c r="P73" s="9"/>
    </row>
    <row r="74" spans="1:16">
      <c r="A74" s="12"/>
      <c r="B74" s="25">
        <v>361.3</v>
      </c>
      <c r="C74" s="20" t="s">
        <v>114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2885259</v>
      </c>
      <c r="L74" s="46">
        <v>0</v>
      </c>
      <c r="M74" s="46">
        <v>0</v>
      </c>
      <c r="N74" s="46">
        <f t="shared" si="15"/>
        <v>2885259</v>
      </c>
      <c r="O74" s="47">
        <f t="shared" si="13"/>
        <v>51.478357836140454</v>
      </c>
      <c r="P74" s="9"/>
    </row>
    <row r="75" spans="1:16">
      <c r="A75" s="12"/>
      <c r="B75" s="25">
        <v>362</v>
      </c>
      <c r="C75" s="20" t="s">
        <v>76</v>
      </c>
      <c r="D75" s="46">
        <v>1200</v>
      </c>
      <c r="E75" s="46">
        <v>136150</v>
      </c>
      <c r="F75" s="46">
        <v>0</v>
      </c>
      <c r="G75" s="46">
        <v>0</v>
      </c>
      <c r="H75" s="46">
        <v>0</v>
      </c>
      <c r="I75" s="46">
        <v>101060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238410</v>
      </c>
      <c r="O75" s="47">
        <f t="shared" si="13"/>
        <v>4.2536754210676566</v>
      </c>
      <c r="P75" s="9"/>
    </row>
    <row r="76" spans="1:16">
      <c r="A76" s="12"/>
      <c r="B76" s="25">
        <v>364</v>
      </c>
      <c r="C76" s="20" t="s">
        <v>77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81879</v>
      </c>
      <c r="J76" s="46">
        <v>43213</v>
      </c>
      <c r="K76" s="46">
        <v>0</v>
      </c>
      <c r="L76" s="46">
        <v>0</v>
      </c>
      <c r="M76" s="46">
        <v>0</v>
      </c>
      <c r="N76" s="46">
        <f t="shared" si="15"/>
        <v>125092</v>
      </c>
      <c r="O76" s="47">
        <f t="shared" si="13"/>
        <v>2.2318726805595204</v>
      </c>
      <c r="P76" s="9"/>
    </row>
    <row r="77" spans="1:16">
      <c r="A77" s="12"/>
      <c r="B77" s="25">
        <v>365</v>
      </c>
      <c r="C77" s="20" t="s">
        <v>78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16134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16134</v>
      </c>
      <c r="O77" s="47">
        <f t="shared" si="13"/>
        <v>0.28786040536682844</v>
      </c>
      <c r="P77" s="9"/>
    </row>
    <row r="78" spans="1:16">
      <c r="A78" s="12"/>
      <c r="B78" s="25">
        <v>366</v>
      </c>
      <c r="C78" s="20" t="s">
        <v>79</v>
      </c>
      <c r="D78" s="46">
        <v>27694</v>
      </c>
      <c r="E78" s="46">
        <v>45005</v>
      </c>
      <c r="F78" s="46">
        <v>0</v>
      </c>
      <c r="G78" s="46">
        <v>2500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75199</v>
      </c>
      <c r="O78" s="47">
        <f t="shared" si="13"/>
        <v>1.3416892663431343</v>
      </c>
      <c r="P78" s="9"/>
    </row>
    <row r="79" spans="1:16">
      <c r="A79" s="12"/>
      <c r="B79" s="25">
        <v>368</v>
      </c>
      <c r="C79" s="20" t="s">
        <v>80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5981008</v>
      </c>
      <c r="L79" s="46">
        <v>0</v>
      </c>
      <c r="M79" s="46">
        <v>0</v>
      </c>
      <c r="N79" s="46">
        <f t="shared" si="15"/>
        <v>5981008</v>
      </c>
      <c r="O79" s="47">
        <f t="shared" si="13"/>
        <v>106.71224664573224</v>
      </c>
      <c r="P79" s="9"/>
    </row>
    <row r="80" spans="1:16">
      <c r="A80" s="12"/>
      <c r="B80" s="25">
        <v>369.3</v>
      </c>
      <c r="C80" s="20" t="s">
        <v>81</v>
      </c>
      <c r="D80" s="46">
        <v>1164</v>
      </c>
      <c r="E80" s="46">
        <v>0</v>
      </c>
      <c r="F80" s="46">
        <v>0</v>
      </c>
      <c r="G80" s="46">
        <v>12000</v>
      </c>
      <c r="H80" s="46">
        <v>0</v>
      </c>
      <c r="I80" s="46">
        <v>212550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225714</v>
      </c>
      <c r="O80" s="47">
        <f t="shared" si="13"/>
        <v>4.027155295461033</v>
      </c>
      <c r="P80" s="9"/>
    </row>
    <row r="81" spans="1:119">
      <c r="A81" s="12"/>
      <c r="B81" s="25">
        <v>369.9</v>
      </c>
      <c r="C81" s="20" t="s">
        <v>82</v>
      </c>
      <c r="D81" s="46">
        <v>492234</v>
      </c>
      <c r="E81" s="46">
        <v>32076</v>
      </c>
      <c r="F81" s="46">
        <v>0</v>
      </c>
      <c r="G81" s="46">
        <v>0</v>
      </c>
      <c r="H81" s="46">
        <v>0</v>
      </c>
      <c r="I81" s="46">
        <v>171336</v>
      </c>
      <c r="J81" s="46">
        <v>177742</v>
      </c>
      <c r="K81" s="46">
        <v>12847</v>
      </c>
      <c r="L81" s="46">
        <v>0</v>
      </c>
      <c r="M81" s="46">
        <v>0</v>
      </c>
      <c r="N81" s="46">
        <f t="shared" si="15"/>
        <v>886235</v>
      </c>
      <c r="O81" s="47">
        <f t="shared" si="13"/>
        <v>15.812071795603769</v>
      </c>
      <c r="P81" s="9"/>
    </row>
    <row r="82" spans="1:119" ht="15.75">
      <c r="A82" s="29" t="s">
        <v>57</v>
      </c>
      <c r="B82" s="30"/>
      <c r="C82" s="31"/>
      <c r="D82" s="32">
        <f t="shared" ref="D82:M82" si="16">SUM(D83:D84)</f>
        <v>1881556</v>
      </c>
      <c r="E82" s="32">
        <f t="shared" si="16"/>
        <v>371031</v>
      </c>
      <c r="F82" s="32">
        <f t="shared" si="16"/>
        <v>1588340</v>
      </c>
      <c r="G82" s="32">
        <f t="shared" si="16"/>
        <v>1</v>
      </c>
      <c r="H82" s="32">
        <f t="shared" si="16"/>
        <v>0</v>
      </c>
      <c r="I82" s="32">
        <f t="shared" si="16"/>
        <v>2240052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6080980</v>
      </c>
      <c r="O82" s="45">
        <f t="shared" si="13"/>
        <v>108.49593205823579</v>
      </c>
      <c r="P82" s="9"/>
    </row>
    <row r="83" spans="1:119">
      <c r="A83" s="12"/>
      <c r="B83" s="25">
        <v>381</v>
      </c>
      <c r="C83" s="20" t="s">
        <v>83</v>
      </c>
      <c r="D83" s="46">
        <v>1881556</v>
      </c>
      <c r="E83" s="46">
        <v>371031</v>
      </c>
      <c r="F83" s="46">
        <v>1588340</v>
      </c>
      <c r="G83" s="46">
        <v>1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3840928</v>
      </c>
      <c r="O83" s="47">
        <f t="shared" si="13"/>
        <v>68.52926063374251</v>
      </c>
      <c r="P83" s="9"/>
    </row>
    <row r="84" spans="1:119" ht="15.75" thickBot="1">
      <c r="A84" s="12"/>
      <c r="B84" s="25">
        <v>389.8</v>
      </c>
      <c r="C84" s="20" t="s">
        <v>115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2240052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2240052</v>
      </c>
      <c r="O84" s="47">
        <f t="shared" si="13"/>
        <v>39.966671424493292</v>
      </c>
      <c r="P84" s="9"/>
    </row>
    <row r="85" spans="1:119" ht="16.5" thickBot="1">
      <c r="A85" s="14" t="s">
        <v>71</v>
      </c>
      <c r="B85" s="23"/>
      <c r="C85" s="22"/>
      <c r="D85" s="15">
        <f t="shared" ref="D85:M85" si="17">SUM(D5,D16,D31,D52,D66,D71,D82)</f>
        <v>31418492</v>
      </c>
      <c r="E85" s="15">
        <f t="shared" si="17"/>
        <v>3387966</v>
      </c>
      <c r="F85" s="15">
        <f t="shared" si="17"/>
        <v>3044071</v>
      </c>
      <c r="G85" s="15">
        <f t="shared" si="17"/>
        <v>2393261</v>
      </c>
      <c r="H85" s="15">
        <f t="shared" si="17"/>
        <v>0</v>
      </c>
      <c r="I85" s="15">
        <f t="shared" si="17"/>
        <v>43050243</v>
      </c>
      <c r="J85" s="15">
        <f t="shared" si="17"/>
        <v>8012845</v>
      </c>
      <c r="K85" s="15">
        <f t="shared" si="17"/>
        <v>10099599</v>
      </c>
      <c r="L85" s="15">
        <f t="shared" si="17"/>
        <v>0</v>
      </c>
      <c r="M85" s="15">
        <f t="shared" si="17"/>
        <v>0</v>
      </c>
      <c r="N85" s="15">
        <f>SUM(D85:M85)</f>
        <v>101406477</v>
      </c>
      <c r="O85" s="38">
        <f t="shared" si="13"/>
        <v>1809.2791357407937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116</v>
      </c>
      <c r="M87" s="48"/>
      <c r="N87" s="48"/>
      <c r="O87" s="43">
        <v>56048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thickBot="1">
      <c r="A89" s="52" t="s">
        <v>117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A89:O89"/>
    <mergeCell ref="L87:N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20133647</v>
      </c>
      <c r="E5" s="27">
        <f t="shared" si="0"/>
        <v>833612</v>
      </c>
      <c r="F5" s="27">
        <f t="shared" si="0"/>
        <v>1220405</v>
      </c>
      <c r="G5" s="27">
        <f t="shared" si="0"/>
        <v>1124803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23312467</v>
      </c>
      <c r="O5" s="33">
        <f t="shared" ref="O5:O36" si="1">(N5/O$84)</f>
        <v>410.92270676161604</v>
      </c>
      <c r="P5" s="6"/>
    </row>
    <row r="6" spans="1:133">
      <c r="A6" s="12"/>
      <c r="B6" s="25">
        <v>311</v>
      </c>
      <c r="C6" s="20" t="s">
        <v>3</v>
      </c>
      <c r="D6" s="46">
        <v>13001542</v>
      </c>
      <c r="E6" s="46">
        <v>833612</v>
      </c>
      <c r="F6" s="46">
        <v>1220405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15055559</v>
      </c>
      <c r="O6" s="47">
        <f t="shared" si="1"/>
        <v>265.3803673411831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641377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641377</v>
      </c>
      <c r="O7" s="47">
        <f t="shared" si="1"/>
        <v>11.305383205245716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483426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483426</v>
      </c>
      <c r="O8" s="47">
        <f t="shared" si="1"/>
        <v>8.5212225904251575</v>
      </c>
      <c r="P8" s="9"/>
    </row>
    <row r="9" spans="1:133">
      <c r="A9" s="12"/>
      <c r="B9" s="25">
        <v>312.51</v>
      </c>
      <c r="C9" s="20" t="s">
        <v>92</v>
      </c>
      <c r="D9" s="46">
        <v>257777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257777</v>
      </c>
      <c r="O9" s="47">
        <f t="shared" si="1"/>
        <v>4.5437671860678277</v>
      </c>
      <c r="P9" s="9"/>
    </row>
    <row r="10" spans="1:133">
      <c r="A10" s="12"/>
      <c r="B10" s="25">
        <v>312.52</v>
      </c>
      <c r="C10" s="20" t="s">
        <v>93</v>
      </c>
      <c r="D10" s="46">
        <v>314162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314162</v>
      </c>
      <c r="O10" s="47">
        <f t="shared" si="1"/>
        <v>5.5376507085947964</v>
      </c>
      <c r="P10" s="9"/>
    </row>
    <row r="11" spans="1:133">
      <c r="A11" s="12"/>
      <c r="B11" s="25">
        <v>314.10000000000002</v>
      </c>
      <c r="C11" s="20" t="s">
        <v>13</v>
      </c>
      <c r="D11" s="46">
        <v>3032649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3032649</v>
      </c>
      <c r="O11" s="47">
        <f t="shared" si="1"/>
        <v>53.455704011845164</v>
      </c>
      <c r="P11" s="9"/>
    </row>
    <row r="12" spans="1:133">
      <c r="A12" s="12"/>
      <c r="B12" s="25">
        <v>314.3</v>
      </c>
      <c r="C12" s="20" t="s">
        <v>14</v>
      </c>
      <c r="D12" s="46">
        <v>848193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848193</v>
      </c>
      <c r="O12" s="47">
        <f t="shared" si="1"/>
        <v>14.950874286117182</v>
      </c>
      <c r="P12" s="9"/>
    </row>
    <row r="13" spans="1:133">
      <c r="A13" s="12"/>
      <c r="B13" s="25">
        <v>314.39999999999998</v>
      </c>
      <c r="C13" s="20" t="s">
        <v>15</v>
      </c>
      <c r="D13" s="46">
        <v>119215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119215</v>
      </c>
      <c r="O13" s="47">
        <f t="shared" si="1"/>
        <v>2.1013713600789679</v>
      </c>
      <c r="P13" s="9"/>
    </row>
    <row r="14" spans="1:133">
      <c r="A14" s="12"/>
      <c r="B14" s="25">
        <v>315</v>
      </c>
      <c r="C14" s="20" t="s">
        <v>16</v>
      </c>
      <c r="D14" s="46">
        <v>2423136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2423136</v>
      </c>
      <c r="O14" s="47">
        <f t="shared" si="1"/>
        <v>42.711979129944297</v>
      </c>
      <c r="P14" s="9"/>
    </row>
    <row r="15" spans="1:133">
      <c r="A15" s="12"/>
      <c r="B15" s="25">
        <v>316</v>
      </c>
      <c r="C15" s="20" t="s">
        <v>17</v>
      </c>
      <c r="D15" s="46">
        <v>136973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136973</v>
      </c>
      <c r="O15" s="47">
        <f t="shared" si="1"/>
        <v>2.414386942113798</v>
      </c>
      <c r="P15" s="9"/>
    </row>
    <row r="16" spans="1:133" ht="15.75">
      <c r="A16" s="29" t="s">
        <v>18</v>
      </c>
      <c r="B16" s="30"/>
      <c r="C16" s="31"/>
      <c r="D16" s="32">
        <f>SUM(D17:D28)</f>
        <v>3462012</v>
      </c>
      <c r="E16" s="32">
        <f t="shared" ref="E16:M16" si="3">SUM(E17:E28)</f>
        <v>1168147</v>
      </c>
      <c r="F16" s="32">
        <f t="shared" si="3"/>
        <v>0</v>
      </c>
      <c r="G16" s="32">
        <f t="shared" si="3"/>
        <v>975444</v>
      </c>
      <c r="H16" s="32">
        <f t="shared" si="3"/>
        <v>0</v>
      </c>
      <c r="I16" s="32">
        <f t="shared" si="3"/>
        <v>5243752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10849355</v>
      </c>
      <c r="O16" s="45">
        <f t="shared" si="1"/>
        <v>191.23871888881055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1168147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1168147</v>
      </c>
      <c r="O17" s="47">
        <f t="shared" si="1"/>
        <v>20.590619050976521</v>
      </c>
      <c r="P17" s="9"/>
    </row>
    <row r="18" spans="1:16">
      <c r="A18" s="12"/>
      <c r="B18" s="25">
        <v>323.10000000000002</v>
      </c>
      <c r="C18" s="20" t="s">
        <v>19</v>
      </c>
      <c r="D18" s="46">
        <v>3369242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4">SUM(D18:M18)</f>
        <v>3369242</v>
      </c>
      <c r="O18" s="47">
        <f t="shared" si="1"/>
        <v>59.388740040894028</v>
      </c>
      <c r="P18" s="9"/>
    </row>
    <row r="19" spans="1:16">
      <c r="A19" s="12"/>
      <c r="B19" s="25">
        <v>323.39999999999998</v>
      </c>
      <c r="C19" s="20" t="s">
        <v>20</v>
      </c>
      <c r="D19" s="46">
        <v>30296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30296</v>
      </c>
      <c r="O19" s="47">
        <f t="shared" si="1"/>
        <v>0.53401960093069167</v>
      </c>
      <c r="P19" s="9"/>
    </row>
    <row r="20" spans="1:16">
      <c r="A20" s="12"/>
      <c r="B20" s="25">
        <v>323.7</v>
      </c>
      <c r="C20" s="20" t="s">
        <v>21</v>
      </c>
      <c r="D20" s="46">
        <v>9930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9930</v>
      </c>
      <c r="O20" s="47">
        <f t="shared" si="1"/>
        <v>0.1750334907988437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88328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88328</v>
      </c>
      <c r="O21" s="47">
        <f t="shared" si="1"/>
        <v>1.5569343580342663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912036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912036</v>
      </c>
      <c r="O22" s="47">
        <f t="shared" si="1"/>
        <v>16.076218007473734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200489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200489</v>
      </c>
      <c r="O23" s="47">
        <f t="shared" si="1"/>
        <v>3.5339667207219909</v>
      </c>
      <c r="P23" s="9"/>
    </row>
    <row r="24" spans="1:16">
      <c r="A24" s="12"/>
      <c r="B24" s="25">
        <v>324.32</v>
      </c>
      <c r="C24" s="20" t="s">
        <v>25</v>
      </c>
      <c r="D24" s="46">
        <v>0</v>
      </c>
      <c r="E24" s="46">
        <v>0</v>
      </c>
      <c r="F24" s="46">
        <v>0</v>
      </c>
      <c r="G24" s="46">
        <v>167286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167286</v>
      </c>
      <c r="O24" s="47">
        <f t="shared" si="1"/>
        <v>2.9487061975604596</v>
      </c>
      <c r="P24" s="9"/>
    </row>
    <row r="25" spans="1:16">
      <c r="A25" s="12"/>
      <c r="B25" s="25">
        <v>324.61</v>
      </c>
      <c r="C25" s="20" t="s">
        <v>26</v>
      </c>
      <c r="D25" s="46">
        <v>0</v>
      </c>
      <c r="E25" s="46">
        <v>0</v>
      </c>
      <c r="F25" s="46">
        <v>0</v>
      </c>
      <c r="G25" s="46">
        <v>125051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125051</v>
      </c>
      <c r="O25" s="47">
        <f t="shared" si="1"/>
        <v>2.2042409927377848</v>
      </c>
      <c r="P25" s="9"/>
    </row>
    <row r="26" spans="1:16">
      <c r="A26" s="12"/>
      <c r="B26" s="25">
        <v>325.10000000000002</v>
      </c>
      <c r="C26" s="20" t="s">
        <v>27</v>
      </c>
      <c r="D26" s="46">
        <v>0</v>
      </c>
      <c r="E26" s="46">
        <v>0</v>
      </c>
      <c r="F26" s="46">
        <v>0</v>
      </c>
      <c r="G26" s="46">
        <v>594779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594779</v>
      </c>
      <c r="O26" s="47">
        <f t="shared" si="1"/>
        <v>10.484012550236198</v>
      </c>
      <c r="P26" s="9"/>
    </row>
    <row r="27" spans="1:16">
      <c r="A27" s="12"/>
      <c r="B27" s="25">
        <v>325.2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3510077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3510077</v>
      </c>
      <c r="O27" s="47">
        <f t="shared" si="1"/>
        <v>61.871201438341679</v>
      </c>
      <c r="P27" s="9"/>
    </row>
    <row r="28" spans="1:16">
      <c r="A28" s="12"/>
      <c r="B28" s="25">
        <v>329</v>
      </c>
      <c r="C28" s="20" t="s">
        <v>29</v>
      </c>
      <c r="D28" s="46">
        <v>52544</v>
      </c>
      <c r="E28" s="46">
        <v>0</v>
      </c>
      <c r="F28" s="46">
        <v>0</v>
      </c>
      <c r="G28" s="46">
        <v>0</v>
      </c>
      <c r="H28" s="46">
        <v>0</v>
      </c>
      <c r="I28" s="46">
        <v>621150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673694</v>
      </c>
      <c r="O28" s="47">
        <f t="shared" si="1"/>
        <v>11.875026440104349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SUM(D30:D49)</f>
        <v>4176092</v>
      </c>
      <c r="E29" s="32">
        <f t="shared" si="5"/>
        <v>689425</v>
      </c>
      <c r="F29" s="32">
        <f t="shared" si="5"/>
        <v>0</v>
      </c>
      <c r="G29" s="32">
        <f t="shared" si="5"/>
        <v>841215</v>
      </c>
      <c r="H29" s="32">
        <f t="shared" si="5"/>
        <v>0</v>
      </c>
      <c r="I29" s="32">
        <f t="shared" si="5"/>
        <v>2539155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8245887</v>
      </c>
      <c r="O29" s="45">
        <f t="shared" si="1"/>
        <v>145.34807516040331</v>
      </c>
      <c r="P29" s="10"/>
    </row>
    <row r="30" spans="1:16">
      <c r="A30" s="12"/>
      <c r="B30" s="25">
        <v>331.1</v>
      </c>
      <c r="C30" s="20" t="s">
        <v>30</v>
      </c>
      <c r="D30" s="46">
        <v>0</v>
      </c>
      <c r="E30" s="46">
        <v>439895</v>
      </c>
      <c r="F30" s="46">
        <v>0</v>
      </c>
      <c r="G30" s="46">
        <v>239739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679634</v>
      </c>
      <c r="O30" s="47">
        <f t="shared" si="1"/>
        <v>11.979729253331453</v>
      </c>
      <c r="P30" s="9"/>
    </row>
    <row r="31" spans="1:16">
      <c r="A31" s="12"/>
      <c r="B31" s="25">
        <v>331.2</v>
      </c>
      <c r="C31" s="20" t="s">
        <v>31</v>
      </c>
      <c r="D31" s="46">
        <v>6687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4" si="6">SUM(D31:M31)</f>
        <v>6687</v>
      </c>
      <c r="O31" s="47">
        <f t="shared" si="1"/>
        <v>0.11786998519354157</v>
      </c>
      <c r="P31" s="9"/>
    </row>
    <row r="32" spans="1:16">
      <c r="A32" s="12"/>
      <c r="B32" s="25">
        <v>331.39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277144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277144</v>
      </c>
      <c r="O32" s="47">
        <f t="shared" si="1"/>
        <v>4.8851441867023899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5772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5772</v>
      </c>
      <c r="O33" s="47">
        <f t="shared" si="1"/>
        <v>0.10174152153987168</v>
      </c>
      <c r="P33" s="9"/>
    </row>
    <row r="34" spans="1:16">
      <c r="A34" s="12"/>
      <c r="B34" s="25">
        <v>331.62</v>
      </c>
      <c r="C34" s="20" t="s">
        <v>37</v>
      </c>
      <c r="D34" s="46">
        <v>131288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131288</v>
      </c>
      <c r="O34" s="47">
        <f t="shared" si="1"/>
        <v>2.3141789466262428</v>
      </c>
      <c r="P34" s="9"/>
    </row>
    <row r="35" spans="1:16">
      <c r="A35" s="12"/>
      <c r="B35" s="25">
        <v>334.1</v>
      </c>
      <c r="C35" s="20" t="s">
        <v>34</v>
      </c>
      <c r="D35" s="46">
        <v>53348</v>
      </c>
      <c r="E35" s="46">
        <v>0</v>
      </c>
      <c r="F35" s="46">
        <v>0</v>
      </c>
      <c r="G35" s="46">
        <v>62000</v>
      </c>
      <c r="H35" s="46">
        <v>0</v>
      </c>
      <c r="I35" s="46">
        <v>2255213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2370561</v>
      </c>
      <c r="O35" s="47">
        <f t="shared" si="1"/>
        <v>41.785253472467041</v>
      </c>
      <c r="P35" s="9"/>
    </row>
    <row r="36" spans="1:16">
      <c r="A36" s="12"/>
      <c r="B36" s="25">
        <v>334.2</v>
      </c>
      <c r="C36" s="20" t="s">
        <v>35</v>
      </c>
      <c r="D36" s="46">
        <v>16745</v>
      </c>
      <c r="E36" s="46">
        <v>0</v>
      </c>
      <c r="F36" s="46">
        <v>0</v>
      </c>
      <c r="G36" s="46">
        <v>0</v>
      </c>
      <c r="H36" s="46">
        <v>0</v>
      </c>
      <c r="I36" s="46">
        <v>1026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17771</v>
      </c>
      <c r="O36" s="47">
        <f t="shared" si="1"/>
        <v>0.31324472960586619</v>
      </c>
      <c r="P36" s="9"/>
    </row>
    <row r="37" spans="1:16">
      <c r="A37" s="12"/>
      <c r="B37" s="25">
        <v>334.7</v>
      </c>
      <c r="C37" s="20" t="s">
        <v>38</v>
      </c>
      <c r="D37" s="46">
        <v>0</v>
      </c>
      <c r="E37" s="46">
        <v>0</v>
      </c>
      <c r="F37" s="46">
        <v>0</v>
      </c>
      <c r="G37" s="46">
        <v>155588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155588</v>
      </c>
      <c r="O37" s="47">
        <f t="shared" ref="O37:O68" si="7">(N37/O$84)</f>
        <v>2.7425086371007543</v>
      </c>
      <c r="P37" s="9"/>
    </row>
    <row r="38" spans="1:16">
      <c r="A38" s="12"/>
      <c r="B38" s="25">
        <v>334.9</v>
      </c>
      <c r="C38" s="20" t="s">
        <v>39</v>
      </c>
      <c r="D38" s="46">
        <v>0</v>
      </c>
      <c r="E38" s="46">
        <v>249530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249530</v>
      </c>
      <c r="O38" s="47">
        <f t="shared" si="7"/>
        <v>4.3983994923499967</v>
      </c>
      <c r="P38" s="9"/>
    </row>
    <row r="39" spans="1:16">
      <c r="A39" s="12"/>
      <c r="B39" s="25">
        <v>335.12</v>
      </c>
      <c r="C39" s="20" t="s">
        <v>40</v>
      </c>
      <c r="D39" s="46">
        <v>1357295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1357295</v>
      </c>
      <c r="O39" s="47">
        <f t="shared" si="7"/>
        <v>23.924680956074173</v>
      </c>
      <c r="P39" s="9"/>
    </row>
    <row r="40" spans="1:16">
      <c r="A40" s="12"/>
      <c r="B40" s="25">
        <v>335.14</v>
      </c>
      <c r="C40" s="20" t="s">
        <v>41</v>
      </c>
      <c r="D40" s="46">
        <v>142897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142897</v>
      </c>
      <c r="O40" s="47">
        <f t="shared" si="7"/>
        <v>2.5188077275611649</v>
      </c>
      <c r="P40" s="9"/>
    </row>
    <row r="41" spans="1:16">
      <c r="A41" s="12"/>
      <c r="B41" s="25">
        <v>335.15</v>
      </c>
      <c r="C41" s="20" t="s">
        <v>42</v>
      </c>
      <c r="D41" s="46">
        <v>16791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16791</v>
      </c>
      <c r="O41" s="47">
        <f t="shared" si="7"/>
        <v>0.29597052809701757</v>
      </c>
      <c r="P41" s="9"/>
    </row>
    <row r="42" spans="1:16">
      <c r="A42" s="12"/>
      <c r="B42" s="25">
        <v>335.18</v>
      </c>
      <c r="C42" s="20" t="s">
        <v>43</v>
      </c>
      <c r="D42" s="46">
        <v>2346256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2346256</v>
      </c>
      <c r="O42" s="47">
        <f t="shared" si="7"/>
        <v>41.35683564831136</v>
      </c>
      <c r="P42" s="9"/>
    </row>
    <row r="43" spans="1:16">
      <c r="A43" s="12"/>
      <c r="B43" s="25">
        <v>335.21</v>
      </c>
      <c r="C43" s="20" t="s">
        <v>44</v>
      </c>
      <c r="D43" s="46">
        <v>53865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53865</v>
      </c>
      <c r="O43" s="47">
        <f t="shared" si="7"/>
        <v>0.94946414721850103</v>
      </c>
      <c r="P43" s="9"/>
    </row>
    <row r="44" spans="1:16">
      <c r="A44" s="12"/>
      <c r="B44" s="25">
        <v>335.49</v>
      </c>
      <c r="C44" s="20" t="s">
        <v>45</v>
      </c>
      <c r="D44" s="46">
        <v>25951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25951</v>
      </c>
      <c r="O44" s="47">
        <f t="shared" si="7"/>
        <v>0.45743143199605163</v>
      </c>
      <c r="P44" s="9"/>
    </row>
    <row r="45" spans="1:16">
      <c r="A45" s="12"/>
      <c r="B45" s="25">
        <v>337.1</v>
      </c>
      <c r="C45" s="20" t="s">
        <v>46</v>
      </c>
      <c r="D45" s="46">
        <v>-33121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8">SUM(D45:M45)</f>
        <v>-33121</v>
      </c>
      <c r="O45" s="47">
        <f t="shared" si="7"/>
        <v>-0.58381513079038283</v>
      </c>
      <c r="P45" s="9"/>
    </row>
    <row r="46" spans="1:16">
      <c r="A46" s="12"/>
      <c r="B46" s="25">
        <v>337.2</v>
      </c>
      <c r="C46" s="20" t="s">
        <v>47</v>
      </c>
      <c r="D46" s="46">
        <v>4000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4000</v>
      </c>
      <c r="O46" s="47">
        <f t="shared" si="7"/>
        <v>7.0506944934076013E-2</v>
      </c>
      <c r="P46" s="9"/>
    </row>
    <row r="47" spans="1:16">
      <c r="A47" s="12"/>
      <c r="B47" s="25">
        <v>337.3</v>
      </c>
      <c r="C47" s="20" t="s">
        <v>48</v>
      </c>
      <c r="D47" s="46">
        <v>3072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3072</v>
      </c>
      <c r="O47" s="47">
        <f t="shared" si="7"/>
        <v>5.4149333709370376E-2</v>
      </c>
      <c r="P47" s="9"/>
    </row>
    <row r="48" spans="1:16">
      <c r="A48" s="12"/>
      <c r="B48" s="25">
        <v>337.7</v>
      </c>
      <c r="C48" s="20" t="s">
        <v>49</v>
      </c>
      <c r="D48" s="46">
        <v>0</v>
      </c>
      <c r="E48" s="46">
        <v>0</v>
      </c>
      <c r="F48" s="46">
        <v>0</v>
      </c>
      <c r="G48" s="46">
        <v>383888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383888</v>
      </c>
      <c r="O48" s="47">
        <f t="shared" si="7"/>
        <v>6.7666925192131426</v>
      </c>
      <c r="P48" s="9"/>
    </row>
    <row r="49" spans="1:16">
      <c r="A49" s="12"/>
      <c r="B49" s="25">
        <v>338</v>
      </c>
      <c r="C49" s="20" t="s">
        <v>50</v>
      </c>
      <c r="D49" s="46">
        <v>51018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51018</v>
      </c>
      <c r="O49" s="47">
        <f t="shared" si="7"/>
        <v>0.8992808291616724</v>
      </c>
      <c r="P49" s="9"/>
    </row>
    <row r="50" spans="1:16" ht="15.75">
      <c r="A50" s="29" t="s">
        <v>55</v>
      </c>
      <c r="B50" s="30"/>
      <c r="C50" s="31"/>
      <c r="D50" s="32">
        <f t="shared" ref="D50:M50" si="9">SUM(D51:D65)</f>
        <v>3056376</v>
      </c>
      <c r="E50" s="32">
        <f t="shared" si="9"/>
        <v>356628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34041637</v>
      </c>
      <c r="J50" s="32">
        <f t="shared" si="9"/>
        <v>8076102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8"/>
        <v>45530743</v>
      </c>
      <c r="O50" s="45">
        <f t="shared" si="7"/>
        <v>802.55839737714166</v>
      </c>
      <c r="P50" s="10"/>
    </row>
    <row r="51" spans="1:16">
      <c r="A51" s="12"/>
      <c r="B51" s="25">
        <v>341.1</v>
      </c>
      <c r="C51" s="20" t="s">
        <v>95</v>
      </c>
      <c r="D51" s="46">
        <v>168752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168752</v>
      </c>
      <c r="O51" s="47">
        <f t="shared" si="7"/>
        <v>2.9745469928787984</v>
      </c>
      <c r="P51" s="9"/>
    </row>
    <row r="52" spans="1:16">
      <c r="A52" s="12"/>
      <c r="B52" s="25">
        <v>341.2</v>
      </c>
      <c r="C52" s="20" t="s">
        <v>58</v>
      </c>
      <c r="D52" s="46">
        <v>1888902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8076102</v>
      </c>
      <c r="K52" s="46">
        <v>0</v>
      </c>
      <c r="L52" s="46">
        <v>0</v>
      </c>
      <c r="M52" s="46">
        <v>0</v>
      </c>
      <c r="N52" s="46">
        <f t="shared" si="8"/>
        <v>9965004</v>
      </c>
      <c r="O52" s="47">
        <f t="shared" si="7"/>
        <v>175.65049707396179</v>
      </c>
      <c r="P52" s="9"/>
    </row>
    <row r="53" spans="1:16">
      <c r="A53" s="12"/>
      <c r="B53" s="25">
        <v>342.2</v>
      </c>
      <c r="C53" s="20" t="s">
        <v>59</v>
      </c>
      <c r="D53" s="46">
        <v>260658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3" si="10">SUM(D53:M53)</f>
        <v>260658</v>
      </c>
      <c r="O53" s="47">
        <f t="shared" si="7"/>
        <v>4.5945498131565961</v>
      </c>
      <c r="P53" s="9"/>
    </row>
    <row r="54" spans="1:16">
      <c r="A54" s="12"/>
      <c r="B54" s="25">
        <v>343.3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11220540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11220540</v>
      </c>
      <c r="O54" s="47">
        <f t="shared" si="7"/>
        <v>197.78149897764931</v>
      </c>
      <c r="P54" s="9"/>
    </row>
    <row r="55" spans="1:16">
      <c r="A55" s="12"/>
      <c r="B55" s="25">
        <v>343.4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7803427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7803427</v>
      </c>
      <c r="O55" s="47">
        <f t="shared" si="7"/>
        <v>137.54894944652048</v>
      </c>
      <c r="P55" s="9"/>
    </row>
    <row r="56" spans="1:16">
      <c r="A56" s="12"/>
      <c r="B56" s="25">
        <v>343.5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12316133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12316133</v>
      </c>
      <c r="O56" s="47">
        <f t="shared" si="7"/>
        <v>217.09322780793909</v>
      </c>
      <c r="P56" s="9"/>
    </row>
    <row r="57" spans="1:16">
      <c r="A57" s="12"/>
      <c r="B57" s="25">
        <v>343.6</v>
      </c>
      <c r="C57" s="20" t="s">
        <v>63</v>
      </c>
      <c r="D57" s="46">
        <v>2583</v>
      </c>
      <c r="E57" s="46">
        <v>0</v>
      </c>
      <c r="F57" s="46">
        <v>0</v>
      </c>
      <c r="G57" s="46">
        <v>0</v>
      </c>
      <c r="H57" s="46">
        <v>0</v>
      </c>
      <c r="I57" s="46">
        <v>1076123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1078706</v>
      </c>
      <c r="O57" s="47">
        <f t="shared" si="7"/>
        <v>19.014066135514348</v>
      </c>
      <c r="P57" s="9"/>
    </row>
    <row r="58" spans="1:16">
      <c r="A58" s="12"/>
      <c r="B58" s="25">
        <v>343.9</v>
      </c>
      <c r="C58" s="20" t="s">
        <v>64</v>
      </c>
      <c r="D58" s="46">
        <v>6428</v>
      </c>
      <c r="E58" s="46">
        <v>0</v>
      </c>
      <c r="F58" s="46">
        <v>0</v>
      </c>
      <c r="G58" s="46">
        <v>0</v>
      </c>
      <c r="H58" s="46">
        <v>0</v>
      </c>
      <c r="I58" s="46">
        <v>6370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12798</v>
      </c>
      <c r="O58" s="47">
        <f t="shared" si="7"/>
        <v>0.22558697031657618</v>
      </c>
      <c r="P58" s="9"/>
    </row>
    <row r="59" spans="1:16">
      <c r="A59" s="12"/>
      <c r="B59" s="25">
        <v>344.9</v>
      </c>
      <c r="C59" s="20" t="s">
        <v>65</v>
      </c>
      <c r="D59" s="46">
        <v>124348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124348</v>
      </c>
      <c r="O59" s="47">
        <f t="shared" si="7"/>
        <v>2.1918493971656208</v>
      </c>
      <c r="P59" s="9"/>
    </row>
    <row r="60" spans="1:16">
      <c r="A60" s="12"/>
      <c r="B60" s="25">
        <v>345.1</v>
      </c>
      <c r="C60" s="20" t="s">
        <v>66</v>
      </c>
      <c r="D60" s="46">
        <v>0</v>
      </c>
      <c r="E60" s="46">
        <v>40740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40740</v>
      </c>
      <c r="O60" s="47">
        <f t="shared" si="7"/>
        <v>0.7181132341535641</v>
      </c>
      <c r="P60" s="9"/>
    </row>
    <row r="61" spans="1:16">
      <c r="A61" s="12"/>
      <c r="B61" s="25">
        <v>347.2</v>
      </c>
      <c r="C61" s="20" t="s">
        <v>67</v>
      </c>
      <c r="D61" s="46">
        <v>1067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1067</v>
      </c>
      <c r="O61" s="47">
        <f t="shared" si="7"/>
        <v>1.8807727561164774E-2</v>
      </c>
      <c r="P61" s="9"/>
    </row>
    <row r="62" spans="1:16">
      <c r="A62" s="12"/>
      <c r="B62" s="25">
        <v>347.3</v>
      </c>
      <c r="C62" s="20" t="s">
        <v>68</v>
      </c>
      <c r="D62" s="46">
        <v>8480</v>
      </c>
      <c r="E62" s="46">
        <v>0</v>
      </c>
      <c r="F62" s="46">
        <v>0</v>
      </c>
      <c r="G62" s="46">
        <v>0</v>
      </c>
      <c r="H62" s="46">
        <v>0</v>
      </c>
      <c r="I62" s="46">
        <v>1617544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1626024</v>
      </c>
      <c r="O62" s="47">
        <f t="shared" si="7"/>
        <v>28.661496157371502</v>
      </c>
      <c r="P62" s="9"/>
    </row>
    <row r="63" spans="1:16">
      <c r="A63" s="12"/>
      <c r="B63" s="25">
        <v>347.5</v>
      </c>
      <c r="C63" s="20" t="s">
        <v>69</v>
      </c>
      <c r="D63" s="46">
        <v>400121</v>
      </c>
      <c r="E63" s="46">
        <v>315888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716009</v>
      </c>
      <c r="O63" s="47">
        <f t="shared" si="7"/>
        <v>12.620901783825706</v>
      </c>
      <c r="P63" s="9"/>
    </row>
    <row r="64" spans="1:16">
      <c r="A64" s="12"/>
      <c r="B64" s="25">
        <v>347.9</v>
      </c>
      <c r="C64" s="20" t="s">
        <v>70</v>
      </c>
      <c r="D64" s="46">
        <v>172593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1">SUM(D64:M64)</f>
        <v>172593</v>
      </c>
      <c r="O64" s="47">
        <f t="shared" si="7"/>
        <v>3.0422512867517448</v>
      </c>
      <c r="P64" s="9"/>
    </row>
    <row r="65" spans="1:16">
      <c r="A65" s="12"/>
      <c r="B65" s="25">
        <v>349</v>
      </c>
      <c r="C65" s="20" t="s">
        <v>1</v>
      </c>
      <c r="D65" s="46">
        <v>22444</v>
      </c>
      <c r="E65" s="46">
        <v>0</v>
      </c>
      <c r="F65" s="46">
        <v>0</v>
      </c>
      <c r="G65" s="46">
        <v>0</v>
      </c>
      <c r="H65" s="46">
        <v>0</v>
      </c>
      <c r="I65" s="46">
        <v>1500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23944</v>
      </c>
      <c r="O65" s="47">
        <f t="shared" si="7"/>
        <v>0.42205457237537897</v>
      </c>
      <c r="P65" s="9"/>
    </row>
    <row r="66" spans="1:16" ht="15.75">
      <c r="A66" s="29" t="s">
        <v>56</v>
      </c>
      <c r="B66" s="30"/>
      <c r="C66" s="31"/>
      <c r="D66" s="32">
        <f t="shared" ref="D66:M66" si="12">SUM(D67:D68)</f>
        <v>231654</v>
      </c>
      <c r="E66" s="32">
        <f t="shared" si="12"/>
        <v>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10987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242641</v>
      </c>
      <c r="O66" s="45">
        <f t="shared" si="7"/>
        <v>4.2769689064372844</v>
      </c>
      <c r="P66" s="10"/>
    </row>
    <row r="67" spans="1:16">
      <c r="A67" s="13"/>
      <c r="B67" s="39">
        <v>351.2</v>
      </c>
      <c r="C67" s="21" t="s">
        <v>73</v>
      </c>
      <c r="D67" s="46">
        <v>128186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128186</v>
      </c>
      <c r="O67" s="47">
        <f t="shared" si="7"/>
        <v>2.2595008108298669</v>
      </c>
      <c r="P67" s="9"/>
    </row>
    <row r="68" spans="1:16">
      <c r="A68" s="13"/>
      <c r="B68" s="39">
        <v>359</v>
      </c>
      <c r="C68" s="21" t="s">
        <v>74</v>
      </c>
      <c r="D68" s="46">
        <v>103468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10987</v>
      </c>
      <c r="K68" s="46">
        <v>0</v>
      </c>
      <c r="L68" s="46">
        <v>0</v>
      </c>
      <c r="M68" s="46">
        <v>0</v>
      </c>
      <c r="N68" s="46">
        <f t="shared" si="11"/>
        <v>114455</v>
      </c>
      <c r="O68" s="47">
        <f t="shared" si="7"/>
        <v>2.0174680956074171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SUM(D70:D77)</f>
        <v>10960900</v>
      </c>
      <c r="E69" s="32">
        <f t="shared" si="13"/>
        <v>393911</v>
      </c>
      <c r="F69" s="32">
        <f t="shared" si="13"/>
        <v>147783</v>
      </c>
      <c r="G69" s="32">
        <f t="shared" si="13"/>
        <v>1126468</v>
      </c>
      <c r="H69" s="32">
        <f t="shared" si="13"/>
        <v>0</v>
      </c>
      <c r="I69" s="32">
        <f t="shared" si="13"/>
        <v>1530826</v>
      </c>
      <c r="J69" s="32">
        <f t="shared" si="13"/>
        <v>459219</v>
      </c>
      <c r="K69" s="32">
        <f t="shared" si="13"/>
        <v>7273823</v>
      </c>
      <c r="L69" s="32">
        <f t="shared" si="13"/>
        <v>0</v>
      </c>
      <c r="M69" s="32">
        <f t="shared" si="13"/>
        <v>0</v>
      </c>
      <c r="N69" s="32">
        <f t="shared" si="11"/>
        <v>21892930</v>
      </c>
      <c r="O69" s="45">
        <f t="shared" ref="O69:O82" si="14">(N69/O$84)</f>
        <v>385.90090248889516</v>
      </c>
      <c r="P69" s="10"/>
    </row>
    <row r="70" spans="1:16">
      <c r="A70" s="12"/>
      <c r="B70" s="25">
        <v>361.1</v>
      </c>
      <c r="C70" s="20" t="s">
        <v>75</v>
      </c>
      <c r="D70" s="46">
        <v>381875</v>
      </c>
      <c r="E70" s="46">
        <v>268614</v>
      </c>
      <c r="F70" s="46">
        <v>147783</v>
      </c>
      <c r="G70" s="46">
        <v>1078259</v>
      </c>
      <c r="H70" s="46">
        <v>0</v>
      </c>
      <c r="I70" s="46">
        <v>1325719</v>
      </c>
      <c r="J70" s="46">
        <v>429514</v>
      </c>
      <c r="K70" s="46">
        <v>1249652</v>
      </c>
      <c r="L70" s="46">
        <v>0</v>
      </c>
      <c r="M70" s="46">
        <v>0</v>
      </c>
      <c r="N70" s="46">
        <f t="shared" si="11"/>
        <v>4881416</v>
      </c>
      <c r="O70" s="47">
        <f t="shared" si="14"/>
        <v>86.043432278079393</v>
      </c>
      <c r="P70" s="9"/>
    </row>
    <row r="71" spans="1:16">
      <c r="A71" s="12"/>
      <c r="B71" s="25">
        <v>362</v>
      </c>
      <c r="C71" s="20" t="s">
        <v>76</v>
      </c>
      <c r="D71" s="46">
        <v>0</v>
      </c>
      <c r="E71" s="46">
        <v>100090</v>
      </c>
      <c r="F71" s="46">
        <v>0</v>
      </c>
      <c r="G71" s="46">
        <v>0</v>
      </c>
      <c r="H71" s="46">
        <v>0</v>
      </c>
      <c r="I71" s="46">
        <v>110352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7" si="15">SUM(D71:M71)</f>
        <v>210442</v>
      </c>
      <c r="O71" s="47">
        <f t="shared" si="14"/>
        <v>3.7094056264542057</v>
      </c>
      <c r="P71" s="9"/>
    </row>
    <row r="72" spans="1:16">
      <c r="A72" s="12"/>
      <c r="B72" s="25">
        <v>364</v>
      </c>
      <c r="C72" s="20" t="s">
        <v>77</v>
      </c>
      <c r="D72" s="46">
        <v>9978438</v>
      </c>
      <c r="E72" s="46">
        <v>0</v>
      </c>
      <c r="F72" s="46">
        <v>0</v>
      </c>
      <c r="G72" s="46">
        <v>0</v>
      </c>
      <c r="H72" s="46">
        <v>0</v>
      </c>
      <c r="I72" s="46">
        <v>-915</v>
      </c>
      <c r="J72" s="46">
        <v>-3670</v>
      </c>
      <c r="K72" s="46">
        <v>0</v>
      </c>
      <c r="L72" s="46">
        <v>0</v>
      </c>
      <c r="M72" s="46">
        <v>0</v>
      </c>
      <c r="N72" s="46">
        <f t="shared" si="15"/>
        <v>9973853</v>
      </c>
      <c r="O72" s="47">
        <f t="shared" si="14"/>
        <v>175.80647606289219</v>
      </c>
      <c r="P72" s="9"/>
    </row>
    <row r="73" spans="1:16">
      <c r="A73" s="12"/>
      <c r="B73" s="25">
        <v>365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1313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1313</v>
      </c>
      <c r="O73" s="47">
        <f t="shared" si="14"/>
        <v>2.3143904674610451E-2</v>
      </c>
      <c r="P73" s="9"/>
    </row>
    <row r="74" spans="1:16">
      <c r="A74" s="12"/>
      <c r="B74" s="25">
        <v>366</v>
      </c>
      <c r="C74" s="20" t="s">
        <v>79</v>
      </c>
      <c r="D74" s="46">
        <v>34627</v>
      </c>
      <c r="E74" s="46">
        <v>15000</v>
      </c>
      <c r="F74" s="46">
        <v>0</v>
      </c>
      <c r="G74" s="46">
        <v>31145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80772</v>
      </c>
      <c r="O74" s="47">
        <f t="shared" si="14"/>
        <v>1.4237467390537968</v>
      </c>
      <c r="P74" s="9"/>
    </row>
    <row r="75" spans="1:16">
      <c r="A75" s="12"/>
      <c r="B75" s="25">
        <v>368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6024171</v>
      </c>
      <c r="L75" s="46">
        <v>0</v>
      </c>
      <c r="M75" s="46">
        <v>0</v>
      </c>
      <c r="N75" s="46">
        <f t="shared" si="15"/>
        <v>6024171</v>
      </c>
      <c r="O75" s="47">
        <f t="shared" si="14"/>
        <v>106.1864732426144</v>
      </c>
      <c r="P75" s="9"/>
    </row>
    <row r="76" spans="1:16">
      <c r="A76" s="12"/>
      <c r="B76" s="25">
        <v>369.3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26000</v>
      </c>
      <c r="K76" s="46">
        <v>0</v>
      </c>
      <c r="L76" s="46">
        <v>0</v>
      </c>
      <c r="M76" s="46">
        <v>0</v>
      </c>
      <c r="N76" s="46">
        <f t="shared" si="15"/>
        <v>26000</v>
      </c>
      <c r="O76" s="47">
        <f t="shared" si="14"/>
        <v>0.45829514207149402</v>
      </c>
      <c r="P76" s="9"/>
    </row>
    <row r="77" spans="1:16">
      <c r="A77" s="12"/>
      <c r="B77" s="25">
        <v>369.9</v>
      </c>
      <c r="C77" s="20" t="s">
        <v>82</v>
      </c>
      <c r="D77" s="46">
        <v>565960</v>
      </c>
      <c r="E77" s="46">
        <v>10207</v>
      </c>
      <c r="F77" s="46">
        <v>0</v>
      </c>
      <c r="G77" s="46">
        <v>17064</v>
      </c>
      <c r="H77" s="46">
        <v>0</v>
      </c>
      <c r="I77" s="46">
        <v>94357</v>
      </c>
      <c r="J77" s="46">
        <v>7375</v>
      </c>
      <c r="K77" s="46">
        <v>0</v>
      </c>
      <c r="L77" s="46">
        <v>0</v>
      </c>
      <c r="M77" s="46">
        <v>0</v>
      </c>
      <c r="N77" s="46">
        <f t="shared" si="15"/>
        <v>694963</v>
      </c>
      <c r="O77" s="47">
        <f t="shared" si="14"/>
        <v>12.249929493055065</v>
      </c>
      <c r="P77" s="9"/>
    </row>
    <row r="78" spans="1:16" ht="15.75">
      <c r="A78" s="29" t="s">
        <v>57</v>
      </c>
      <c r="B78" s="30"/>
      <c r="C78" s="31"/>
      <c r="D78" s="32">
        <f t="shared" ref="D78:M78" si="16">SUM(D79:D81)</f>
        <v>2196277</v>
      </c>
      <c r="E78" s="32">
        <f t="shared" si="16"/>
        <v>131420</v>
      </c>
      <c r="F78" s="32">
        <f t="shared" si="16"/>
        <v>11790677</v>
      </c>
      <c r="G78" s="32">
        <f t="shared" si="16"/>
        <v>2723986</v>
      </c>
      <c r="H78" s="32">
        <f t="shared" si="16"/>
        <v>0</v>
      </c>
      <c r="I78" s="32">
        <f t="shared" si="16"/>
        <v>892175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17734535</v>
      </c>
      <c r="O78" s="45">
        <f t="shared" si="14"/>
        <v>312.60197066911093</v>
      </c>
      <c r="P78" s="9"/>
    </row>
    <row r="79" spans="1:16">
      <c r="A79" s="12"/>
      <c r="B79" s="25">
        <v>381</v>
      </c>
      <c r="C79" s="20" t="s">
        <v>83</v>
      </c>
      <c r="D79" s="46">
        <v>329965</v>
      </c>
      <c r="E79" s="46">
        <v>131420</v>
      </c>
      <c r="F79" s="46">
        <v>11790677</v>
      </c>
      <c r="G79" s="46">
        <v>2723986</v>
      </c>
      <c r="H79" s="46">
        <v>0</v>
      </c>
      <c r="I79" s="46">
        <v>861761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15837809</v>
      </c>
      <c r="O79" s="47">
        <f t="shared" si="14"/>
        <v>279.16888175985332</v>
      </c>
      <c r="P79" s="9"/>
    </row>
    <row r="80" spans="1:16">
      <c r="A80" s="12"/>
      <c r="B80" s="25">
        <v>382</v>
      </c>
      <c r="C80" s="20" t="s">
        <v>94</v>
      </c>
      <c r="D80" s="46">
        <v>1866312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1866312</v>
      </c>
      <c r="O80" s="47">
        <f t="shared" si="14"/>
        <v>32.896989353451318</v>
      </c>
      <c r="P80" s="9"/>
    </row>
    <row r="81" spans="1:119" ht="15.75" thickBot="1">
      <c r="A81" s="12"/>
      <c r="B81" s="25">
        <v>389.9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30414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30414</v>
      </c>
      <c r="O81" s="47">
        <f t="shared" si="14"/>
        <v>0.53609955580624691</v>
      </c>
      <c r="P81" s="9"/>
    </row>
    <row r="82" spans="1:119" ht="16.5" thickBot="1">
      <c r="A82" s="14" t="s">
        <v>71</v>
      </c>
      <c r="B82" s="23"/>
      <c r="C82" s="22"/>
      <c r="D82" s="15">
        <f t="shared" ref="D82:M82" si="17">SUM(D5,D16,D29,D50,D66,D69,D78)</f>
        <v>44216958</v>
      </c>
      <c r="E82" s="15">
        <f t="shared" si="17"/>
        <v>3573143</v>
      </c>
      <c r="F82" s="15">
        <f t="shared" si="17"/>
        <v>13158865</v>
      </c>
      <c r="G82" s="15">
        <f t="shared" si="17"/>
        <v>6791916</v>
      </c>
      <c r="H82" s="15">
        <f t="shared" si="17"/>
        <v>0</v>
      </c>
      <c r="I82" s="15">
        <f t="shared" si="17"/>
        <v>44247545</v>
      </c>
      <c r="J82" s="15">
        <f t="shared" si="17"/>
        <v>8546308</v>
      </c>
      <c r="K82" s="15">
        <f t="shared" si="17"/>
        <v>7273823</v>
      </c>
      <c r="L82" s="15">
        <f t="shared" si="17"/>
        <v>0</v>
      </c>
      <c r="M82" s="15">
        <f t="shared" si="17"/>
        <v>0</v>
      </c>
      <c r="N82" s="15">
        <f>SUM(D82:M82)</f>
        <v>127808558</v>
      </c>
      <c r="O82" s="38">
        <f t="shared" si="14"/>
        <v>2252.847740252415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91</v>
      </c>
      <c r="M84" s="48"/>
      <c r="N84" s="48"/>
      <c r="O84" s="43">
        <v>56732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thickBot="1">
      <c r="A86" s="52" t="s">
        <v>117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A86:O86"/>
    <mergeCell ref="A85:O85"/>
    <mergeCell ref="L84:N8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20238910</v>
      </c>
      <c r="E5" s="27">
        <f t="shared" si="0"/>
        <v>765886</v>
      </c>
      <c r="F5" s="27">
        <f t="shared" si="0"/>
        <v>1238919</v>
      </c>
      <c r="G5" s="27">
        <f t="shared" si="0"/>
        <v>1119808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23363523</v>
      </c>
      <c r="O5" s="33">
        <f t="shared" ref="O5:O36" si="1">(N5/O$76)</f>
        <v>408.3247055122514</v>
      </c>
      <c r="P5" s="6"/>
    </row>
    <row r="6" spans="1:133">
      <c r="A6" s="12"/>
      <c r="B6" s="25">
        <v>311</v>
      </c>
      <c r="C6" s="20" t="s">
        <v>3</v>
      </c>
      <c r="D6" s="46">
        <v>13124253</v>
      </c>
      <c r="E6" s="46">
        <v>765886</v>
      </c>
      <c r="F6" s="46">
        <v>1238919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15129058</v>
      </c>
      <c r="O6" s="47">
        <f t="shared" si="1"/>
        <v>264.41081477856619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1119808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1119808</v>
      </c>
      <c r="O7" s="47">
        <f t="shared" si="1"/>
        <v>19.570904260896921</v>
      </c>
      <c r="P7" s="9"/>
    </row>
    <row r="8" spans="1:133">
      <c r="A8" s="12"/>
      <c r="B8" s="25">
        <v>312.51</v>
      </c>
      <c r="C8" s="20" t="s">
        <v>92</v>
      </c>
      <c r="D8" s="46">
        <v>249465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249465</v>
      </c>
      <c r="O8" s="47">
        <f t="shared" si="1"/>
        <v>4.3599042259428851</v>
      </c>
      <c r="P8" s="9"/>
    </row>
    <row r="9" spans="1:133">
      <c r="A9" s="12"/>
      <c r="B9" s="25">
        <v>312.52</v>
      </c>
      <c r="C9" s="20" t="s">
        <v>93</v>
      </c>
      <c r="D9" s="46">
        <v>293562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293562</v>
      </c>
      <c r="O9" s="47">
        <f t="shared" si="1"/>
        <v>5.1305882764165123</v>
      </c>
      <c r="P9" s="9"/>
    </row>
    <row r="10" spans="1:133">
      <c r="A10" s="12"/>
      <c r="B10" s="25">
        <v>314.10000000000002</v>
      </c>
      <c r="C10" s="20" t="s">
        <v>13</v>
      </c>
      <c r="D10" s="46">
        <v>2903612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2903612</v>
      </c>
      <c r="O10" s="47">
        <f t="shared" si="1"/>
        <v>50.746478380929076</v>
      </c>
      <c r="P10" s="9"/>
    </row>
    <row r="11" spans="1:133">
      <c r="A11" s="12"/>
      <c r="B11" s="25">
        <v>314.2</v>
      </c>
      <c r="C11" s="20" t="s">
        <v>151</v>
      </c>
      <c r="D11" s="46">
        <v>2560025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2560025</v>
      </c>
      <c r="O11" s="47">
        <f t="shared" si="1"/>
        <v>44.741602292984723</v>
      </c>
      <c r="P11" s="9"/>
    </row>
    <row r="12" spans="1:133">
      <c r="A12" s="12"/>
      <c r="B12" s="25">
        <v>314.3</v>
      </c>
      <c r="C12" s="20" t="s">
        <v>14</v>
      </c>
      <c r="D12" s="46">
        <v>851690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851690</v>
      </c>
      <c r="O12" s="47">
        <f t="shared" si="1"/>
        <v>14.885001223391241</v>
      </c>
      <c r="P12" s="9"/>
    </row>
    <row r="13" spans="1:133">
      <c r="A13" s="12"/>
      <c r="B13" s="25">
        <v>314.39999999999998</v>
      </c>
      <c r="C13" s="20" t="s">
        <v>15</v>
      </c>
      <c r="D13" s="46">
        <v>112830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112830</v>
      </c>
      <c r="O13" s="47">
        <f t="shared" si="1"/>
        <v>1.9719319095389563</v>
      </c>
      <c r="P13" s="9"/>
    </row>
    <row r="14" spans="1:133">
      <c r="A14" s="12"/>
      <c r="B14" s="25">
        <v>316</v>
      </c>
      <c r="C14" s="20" t="s">
        <v>17</v>
      </c>
      <c r="D14" s="46">
        <v>143473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143473</v>
      </c>
      <c r="O14" s="47">
        <f t="shared" si="1"/>
        <v>2.5074801635848858</v>
      </c>
      <c r="P14" s="9"/>
    </row>
    <row r="15" spans="1:133" ht="15.75">
      <c r="A15" s="29" t="s">
        <v>152</v>
      </c>
      <c r="B15" s="30"/>
      <c r="C15" s="31"/>
      <c r="D15" s="32">
        <f t="shared" ref="D15:M15" si="3">SUM(D16:D20)</f>
        <v>3336762</v>
      </c>
      <c r="E15" s="32">
        <f t="shared" si="3"/>
        <v>1624587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4961349</v>
      </c>
      <c r="O15" s="45">
        <f t="shared" si="1"/>
        <v>86.709584396518579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1556595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1556595</v>
      </c>
      <c r="O16" s="47">
        <f t="shared" si="1"/>
        <v>27.204638400503338</v>
      </c>
      <c r="P16" s="9"/>
    </row>
    <row r="17" spans="1:16">
      <c r="A17" s="12"/>
      <c r="B17" s="25">
        <v>323.10000000000002</v>
      </c>
      <c r="C17" s="20" t="s">
        <v>19</v>
      </c>
      <c r="D17" s="46">
        <v>3165772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3165772</v>
      </c>
      <c r="O17" s="47">
        <f t="shared" si="1"/>
        <v>55.328253346848896</v>
      </c>
      <c r="P17" s="9"/>
    </row>
    <row r="18" spans="1:16">
      <c r="A18" s="12"/>
      <c r="B18" s="25">
        <v>323.39999999999998</v>
      </c>
      <c r="C18" s="20" t="s">
        <v>20</v>
      </c>
      <c r="D18" s="46">
        <v>29518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29518</v>
      </c>
      <c r="O18" s="47">
        <f t="shared" si="1"/>
        <v>0.51588660910902162</v>
      </c>
      <c r="P18" s="9"/>
    </row>
    <row r="19" spans="1:16">
      <c r="A19" s="12"/>
      <c r="B19" s="25">
        <v>323.7</v>
      </c>
      <c r="C19" s="20" t="s">
        <v>21</v>
      </c>
      <c r="D19" s="46">
        <v>10200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10200</v>
      </c>
      <c r="O19" s="47">
        <f t="shared" si="1"/>
        <v>0.17826558076129889</v>
      </c>
      <c r="P19" s="9"/>
    </row>
    <row r="20" spans="1:16">
      <c r="A20" s="12"/>
      <c r="B20" s="25">
        <v>329</v>
      </c>
      <c r="C20" s="20" t="s">
        <v>153</v>
      </c>
      <c r="D20" s="46">
        <v>131272</v>
      </c>
      <c r="E20" s="46">
        <v>67992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199264</v>
      </c>
      <c r="O20" s="47">
        <f t="shared" si="1"/>
        <v>3.4825404592960258</v>
      </c>
      <c r="P20" s="9"/>
    </row>
    <row r="21" spans="1:16" ht="15.75">
      <c r="A21" s="29" t="s">
        <v>32</v>
      </c>
      <c r="B21" s="30"/>
      <c r="C21" s="31"/>
      <c r="D21" s="32">
        <f t="shared" ref="D21:M21" si="5">SUM(D22:D42)</f>
        <v>4922918</v>
      </c>
      <c r="E21" s="32">
        <f t="shared" si="5"/>
        <v>553677</v>
      </c>
      <c r="F21" s="32">
        <f t="shared" si="5"/>
        <v>0</v>
      </c>
      <c r="G21" s="32">
        <f t="shared" si="5"/>
        <v>143783</v>
      </c>
      <c r="H21" s="32">
        <f t="shared" si="5"/>
        <v>0</v>
      </c>
      <c r="I21" s="32">
        <f t="shared" si="5"/>
        <v>2402649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8023027</v>
      </c>
      <c r="O21" s="45">
        <f t="shared" si="1"/>
        <v>140.21858506064524</v>
      </c>
      <c r="P21" s="10"/>
    </row>
    <row r="22" spans="1:16">
      <c r="A22" s="12"/>
      <c r="B22" s="25">
        <v>331.1</v>
      </c>
      <c r="C22" s="20" t="s">
        <v>30</v>
      </c>
      <c r="D22" s="46">
        <v>21846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21846</v>
      </c>
      <c r="O22" s="47">
        <f t="shared" si="1"/>
        <v>0.38180292914817016</v>
      </c>
      <c r="P22" s="9"/>
    </row>
    <row r="23" spans="1:16">
      <c r="A23" s="12"/>
      <c r="B23" s="25">
        <v>331.2</v>
      </c>
      <c r="C23" s="20" t="s">
        <v>31</v>
      </c>
      <c r="D23" s="46">
        <v>12121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9" si="6">SUM(D23:M23)</f>
        <v>12121</v>
      </c>
      <c r="O23" s="47">
        <f t="shared" si="1"/>
        <v>0.21183893180467686</v>
      </c>
      <c r="P23" s="9"/>
    </row>
    <row r="24" spans="1:16">
      <c r="A24" s="12"/>
      <c r="B24" s="25">
        <v>331.31</v>
      </c>
      <c r="C24" s="20" t="s">
        <v>154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10000</v>
      </c>
      <c r="O24" s="47">
        <f t="shared" si="1"/>
        <v>0.1747701772169597</v>
      </c>
      <c r="P24" s="9"/>
    </row>
    <row r="25" spans="1:16">
      <c r="A25" s="12"/>
      <c r="B25" s="25">
        <v>331.35</v>
      </c>
      <c r="C25" s="20" t="s">
        <v>101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1711028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1711028</v>
      </c>
      <c r="O25" s="47">
        <f t="shared" si="1"/>
        <v>29.903666678318011</v>
      </c>
      <c r="P25" s="9"/>
    </row>
    <row r="26" spans="1:16">
      <c r="A26" s="12"/>
      <c r="B26" s="25">
        <v>331.5</v>
      </c>
      <c r="C26" s="20" t="s">
        <v>33</v>
      </c>
      <c r="D26" s="46">
        <v>36147</v>
      </c>
      <c r="E26" s="46">
        <v>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36227</v>
      </c>
      <c r="O26" s="47">
        <f t="shared" si="1"/>
        <v>0.63313992100387995</v>
      </c>
      <c r="P26" s="9"/>
    </row>
    <row r="27" spans="1:16">
      <c r="A27" s="12"/>
      <c r="B27" s="25">
        <v>331.7</v>
      </c>
      <c r="C27" s="20" t="s">
        <v>102</v>
      </c>
      <c r="D27" s="46">
        <v>143596</v>
      </c>
      <c r="E27" s="46">
        <v>28250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171846</v>
      </c>
      <c r="O27" s="47">
        <f t="shared" si="1"/>
        <v>3.0033555874025657</v>
      </c>
      <c r="P27" s="9"/>
    </row>
    <row r="28" spans="1:16">
      <c r="A28" s="12"/>
      <c r="B28" s="25">
        <v>334.2</v>
      </c>
      <c r="C28" s="20" t="s">
        <v>35</v>
      </c>
      <c r="D28" s="46">
        <v>61917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61917</v>
      </c>
      <c r="O28" s="47">
        <f t="shared" si="1"/>
        <v>1.0821245062742493</v>
      </c>
      <c r="P28" s="9"/>
    </row>
    <row r="29" spans="1:16">
      <c r="A29" s="12"/>
      <c r="B29" s="25">
        <v>334.36</v>
      </c>
      <c r="C29" s="20" t="s">
        <v>122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1165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1165</v>
      </c>
      <c r="O29" s="47">
        <f t="shared" si="1"/>
        <v>2.0360725645775804E-2</v>
      </c>
      <c r="P29" s="9"/>
    </row>
    <row r="30" spans="1:16">
      <c r="A30" s="12"/>
      <c r="B30" s="25">
        <v>334.39</v>
      </c>
      <c r="C30" s="20" t="s">
        <v>129</v>
      </c>
      <c r="D30" s="46">
        <v>3164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3164</v>
      </c>
      <c r="O30" s="47">
        <f t="shared" si="1"/>
        <v>5.5297284071446046E-2</v>
      </c>
      <c r="P30" s="9"/>
    </row>
    <row r="31" spans="1:16">
      <c r="A31" s="12"/>
      <c r="B31" s="25">
        <v>334.5</v>
      </c>
      <c r="C31" s="20" t="s">
        <v>130</v>
      </c>
      <c r="D31" s="46">
        <v>0</v>
      </c>
      <c r="E31" s="46">
        <v>525347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525347</v>
      </c>
      <c r="O31" s="47">
        <f t="shared" si="1"/>
        <v>9.1814988290398123</v>
      </c>
      <c r="P31" s="9"/>
    </row>
    <row r="32" spans="1:16">
      <c r="A32" s="12"/>
      <c r="B32" s="25">
        <v>334.7</v>
      </c>
      <c r="C32" s="20" t="s">
        <v>38</v>
      </c>
      <c r="D32" s="46">
        <v>0</v>
      </c>
      <c r="E32" s="46">
        <v>0</v>
      </c>
      <c r="F32" s="46">
        <v>0</v>
      </c>
      <c r="G32" s="46">
        <v>44412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44412</v>
      </c>
      <c r="O32" s="47">
        <f t="shared" si="1"/>
        <v>0.77618931105596145</v>
      </c>
      <c r="P32" s="9"/>
    </row>
    <row r="33" spans="1:16">
      <c r="A33" s="12"/>
      <c r="B33" s="25">
        <v>335.12</v>
      </c>
      <c r="C33" s="20" t="s">
        <v>40</v>
      </c>
      <c r="D33" s="46">
        <v>1519360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1519360</v>
      </c>
      <c r="O33" s="47">
        <f t="shared" si="1"/>
        <v>26.55388164563599</v>
      </c>
      <c r="P33" s="9"/>
    </row>
    <row r="34" spans="1:16">
      <c r="A34" s="12"/>
      <c r="B34" s="25">
        <v>335.14</v>
      </c>
      <c r="C34" s="20" t="s">
        <v>41</v>
      </c>
      <c r="D34" s="46">
        <v>128769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128769</v>
      </c>
      <c r="O34" s="47">
        <f t="shared" si="1"/>
        <v>2.2504980950050681</v>
      </c>
      <c r="P34" s="9"/>
    </row>
    <row r="35" spans="1:16">
      <c r="A35" s="12"/>
      <c r="B35" s="25">
        <v>335.15</v>
      </c>
      <c r="C35" s="20" t="s">
        <v>42</v>
      </c>
      <c r="D35" s="46">
        <v>18196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18196</v>
      </c>
      <c r="O35" s="47">
        <f t="shared" si="1"/>
        <v>0.31801181446397986</v>
      </c>
      <c r="P35" s="9"/>
    </row>
    <row r="36" spans="1:16">
      <c r="A36" s="12"/>
      <c r="B36" s="25">
        <v>335.18</v>
      </c>
      <c r="C36" s="20" t="s">
        <v>43</v>
      </c>
      <c r="D36" s="46">
        <v>2591217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2591217</v>
      </c>
      <c r="O36" s="47">
        <f t="shared" si="1"/>
        <v>45.286745429759868</v>
      </c>
      <c r="P36" s="9"/>
    </row>
    <row r="37" spans="1:16">
      <c r="A37" s="12"/>
      <c r="B37" s="25">
        <v>335.21</v>
      </c>
      <c r="C37" s="20" t="s">
        <v>44</v>
      </c>
      <c r="D37" s="46">
        <v>127994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127994</v>
      </c>
      <c r="O37" s="47">
        <f t="shared" ref="O37:O68" si="7">(N37/O$76)</f>
        <v>2.2369534062707541</v>
      </c>
      <c r="P37" s="9"/>
    </row>
    <row r="38" spans="1:16">
      <c r="A38" s="12"/>
      <c r="B38" s="25">
        <v>335.49</v>
      </c>
      <c r="C38" s="20" t="s">
        <v>45</v>
      </c>
      <c r="D38" s="46">
        <v>25112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25112</v>
      </c>
      <c r="O38" s="47">
        <f t="shared" si="7"/>
        <v>0.43888286902722917</v>
      </c>
      <c r="P38" s="9"/>
    </row>
    <row r="39" spans="1:16">
      <c r="A39" s="12"/>
      <c r="B39" s="25">
        <v>335.9</v>
      </c>
      <c r="C39" s="20" t="s">
        <v>106</v>
      </c>
      <c r="D39" s="46">
        <v>31930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31930</v>
      </c>
      <c r="O39" s="47">
        <f t="shared" si="7"/>
        <v>0.55804117585375235</v>
      </c>
      <c r="P39" s="9"/>
    </row>
    <row r="40" spans="1:16">
      <c r="A40" s="12"/>
      <c r="B40" s="25">
        <v>337.1</v>
      </c>
      <c r="C40" s="20" t="s">
        <v>46</v>
      </c>
      <c r="D40" s="46">
        <v>125547</v>
      </c>
      <c r="E40" s="46">
        <v>0</v>
      </c>
      <c r="F40" s="46">
        <v>0</v>
      </c>
      <c r="G40" s="46">
        <v>99371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224918</v>
      </c>
      <c r="O40" s="47">
        <f t="shared" si="7"/>
        <v>3.9308958719284139</v>
      </c>
      <c r="P40" s="9"/>
    </row>
    <row r="41" spans="1:16">
      <c r="A41" s="12"/>
      <c r="B41" s="25">
        <v>337.3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690456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690456</v>
      </c>
      <c r="O41" s="47">
        <f t="shared" si="7"/>
        <v>12.067111748051312</v>
      </c>
      <c r="P41" s="9"/>
    </row>
    <row r="42" spans="1:16">
      <c r="A42" s="12"/>
      <c r="B42" s="25">
        <v>338</v>
      </c>
      <c r="C42" s="20" t="s">
        <v>50</v>
      </c>
      <c r="D42" s="46">
        <v>66002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66002</v>
      </c>
      <c r="O42" s="47">
        <f t="shared" si="7"/>
        <v>1.1535181236673775</v>
      </c>
      <c r="P42" s="9"/>
    </row>
    <row r="43" spans="1:16" ht="15.75">
      <c r="A43" s="29" t="s">
        <v>55</v>
      </c>
      <c r="B43" s="30"/>
      <c r="C43" s="31"/>
      <c r="D43" s="32">
        <f t="shared" ref="D43:M43" si="8">SUM(D44:D54)</f>
        <v>3679251</v>
      </c>
      <c r="E43" s="32">
        <f t="shared" si="8"/>
        <v>589951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34536024</v>
      </c>
      <c r="J43" s="32">
        <f t="shared" si="8"/>
        <v>8292555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47097781</v>
      </c>
      <c r="O43" s="45">
        <f t="shared" si="7"/>
        <v>823.12875318955571</v>
      </c>
      <c r="P43" s="10"/>
    </row>
    <row r="44" spans="1:16">
      <c r="A44" s="12"/>
      <c r="B44" s="25">
        <v>341.2</v>
      </c>
      <c r="C44" s="20" t="s">
        <v>58</v>
      </c>
      <c r="D44" s="46">
        <v>1395010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8292555</v>
      </c>
      <c r="K44" s="46">
        <v>0</v>
      </c>
      <c r="L44" s="46">
        <v>0</v>
      </c>
      <c r="M44" s="46">
        <v>0</v>
      </c>
      <c r="N44" s="46">
        <f>SUM(D44:M44)</f>
        <v>9687565</v>
      </c>
      <c r="O44" s="47">
        <f t="shared" si="7"/>
        <v>169.30974518508162</v>
      </c>
      <c r="P44" s="9"/>
    </row>
    <row r="45" spans="1:16">
      <c r="A45" s="12"/>
      <c r="B45" s="25">
        <v>341.9</v>
      </c>
      <c r="C45" s="20" t="s">
        <v>108</v>
      </c>
      <c r="D45" s="46">
        <v>1113118</v>
      </c>
      <c r="E45" s="46">
        <v>51482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9">SUM(D45:M45)</f>
        <v>1164600</v>
      </c>
      <c r="O45" s="47">
        <f t="shared" si="7"/>
        <v>20.353734838687128</v>
      </c>
      <c r="P45" s="9"/>
    </row>
    <row r="46" spans="1:16">
      <c r="A46" s="12"/>
      <c r="B46" s="25">
        <v>342.2</v>
      </c>
      <c r="C46" s="20" t="s">
        <v>59</v>
      </c>
      <c r="D46" s="46">
        <v>305344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305344</v>
      </c>
      <c r="O46" s="47">
        <f t="shared" si="7"/>
        <v>5.3365024992135339</v>
      </c>
      <c r="P46" s="9"/>
    </row>
    <row r="47" spans="1:16">
      <c r="A47" s="12"/>
      <c r="B47" s="25">
        <v>343.4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7838266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7838266</v>
      </c>
      <c r="O47" s="47">
        <f t="shared" si="7"/>
        <v>136.98951378936698</v>
      </c>
      <c r="P47" s="9"/>
    </row>
    <row r="48" spans="1:16">
      <c r="A48" s="12"/>
      <c r="B48" s="25">
        <v>343.6</v>
      </c>
      <c r="C48" s="20" t="s">
        <v>63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23828578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23828578</v>
      </c>
      <c r="O48" s="47">
        <f t="shared" si="7"/>
        <v>416.45247998881473</v>
      </c>
      <c r="P48" s="9"/>
    </row>
    <row r="49" spans="1:16">
      <c r="A49" s="12"/>
      <c r="B49" s="25">
        <v>343.9</v>
      </c>
      <c r="C49" s="20" t="s">
        <v>64</v>
      </c>
      <c r="D49" s="46">
        <v>55568</v>
      </c>
      <c r="E49" s="46">
        <v>0</v>
      </c>
      <c r="F49" s="46">
        <v>0</v>
      </c>
      <c r="G49" s="46">
        <v>0</v>
      </c>
      <c r="H49" s="46">
        <v>0</v>
      </c>
      <c r="I49" s="46">
        <v>1017518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1073086</v>
      </c>
      <c r="O49" s="47">
        <f t="shared" si="7"/>
        <v>18.754343038903841</v>
      </c>
      <c r="P49" s="9"/>
    </row>
    <row r="50" spans="1:16">
      <c r="A50" s="12"/>
      <c r="B50" s="25">
        <v>344.9</v>
      </c>
      <c r="C50" s="20" t="s">
        <v>65</v>
      </c>
      <c r="D50" s="46">
        <v>77316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77316</v>
      </c>
      <c r="O50" s="47">
        <f t="shared" si="7"/>
        <v>1.3512531021706455</v>
      </c>
      <c r="P50" s="9"/>
    </row>
    <row r="51" spans="1:16">
      <c r="A51" s="12"/>
      <c r="B51" s="25">
        <v>345.1</v>
      </c>
      <c r="C51" s="20" t="s">
        <v>66</v>
      </c>
      <c r="D51" s="46">
        <v>0</v>
      </c>
      <c r="E51" s="46">
        <v>56833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56833</v>
      </c>
      <c r="O51" s="47">
        <f t="shared" si="7"/>
        <v>0.99327134817714702</v>
      </c>
      <c r="P51" s="9"/>
    </row>
    <row r="52" spans="1:16">
      <c r="A52" s="12"/>
      <c r="B52" s="25">
        <v>347.2</v>
      </c>
      <c r="C52" s="20" t="s">
        <v>67</v>
      </c>
      <c r="D52" s="46">
        <v>713408</v>
      </c>
      <c r="E52" s="46">
        <v>481636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1195044</v>
      </c>
      <c r="O52" s="47">
        <f t="shared" si="7"/>
        <v>20.885805166206438</v>
      </c>
      <c r="P52" s="9"/>
    </row>
    <row r="53" spans="1:16">
      <c r="A53" s="12"/>
      <c r="B53" s="25">
        <v>347.3</v>
      </c>
      <c r="C53" s="20" t="s">
        <v>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1851662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1851662</v>
      </c>
      <c r="O53" s="47">
        <f t="shared" si="7"/>
        <v>32.361529588591004</v>
      </c>
      <c r="P53" s="9"/>
    </row>
    <row r="54" spans="1:16">
      <c r="A54" s="12"/>
      <c r="B54" s="25">
        <v>349</v>
      </c>
      <c r="C54" s="20" t="s">
        <v>1</v>
      </c>
      <c r="D54" s="46">
        <v>19487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19487</v>
      </c>
      <c r="O54" s="47">
        <f t="shared" si="7"/>
        <v>0.34057464434268936</v>
      </c>
      <c r="P54" s="9"/>
    </row>
    <row r="55" spans="1:16" ht="15.75">
      <c r="A55" s="29" t="s">
        <v>56</v>
      </c>
      <c r="B55" s="30"/>
      <c r="C55" s="31"/>
      <c r="D55" s="32">
        <f t="shared" ref="D55:M55" si="10">SUM(D56:D56)</f>
        <v>283759</v>
      </c>
      <c r="E55" s="32">
        <f t="shared" si="10"/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283759</v>
      </c>
      <c r="O55" s="45">
        <f t="shared" si="7"/>
        <v>4.9592610716907268</v>
      </c>
      <c r="P55" s="10"/>
    </row>
    <row r="56" spans="1:16">
      <c r="A56" s="13"/>
      <c r="B56" s="39">
        <v>351.1</v>
      </c>
      <c r="C56" s="21" t="s">
        <v>124</v>
      </c>
      <c r="D56" s="46">
        <v>283759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283759</v>
      </c>
      <c r="O56" s="47">
        <f t="shared" si="7"/>
        <v>4.9592610716907268</v>
      </c>
      <c r="P56" s="9"/>
    </row>
    <row r="57" spans="1:16" ht="15.75">
      <c r="A57" s="29" t="s">
        <v>4</v>
      </c>
      <c r="B57" s="30"/>
      <c r="C57" s="31"/>
      <c r="D57" s="32">
        <f t="shared" ref="D57:M57" si="11">SUM(D58:D70)</f>
        <v>1220526</v>
      </c>
      <c r="E57" s="32">
        <f t="shared" si="11"/>
        <v>373812</v>
      </c>
      <c r="F57" s="32">
        <f t="shared" si="11"/>
        <v>109986</v>
      </c>
      <c r="G57" s="32">
        <f t="shared" si="11"/>
        <v>3793300</v>
      </c>
      <c r="H57" s="32">
        <f t="shared" si="11"/>
        <v>0</v>
      </c>
      <c r="I57" s="32">
        <f t="shared" si="11"/>
        <v>8718989</v>
      </c>
      <c r="J57" s="32">
        <f t="shared" si="11"/>
        <v>339552</v>
      </c>
      <c r="K57" s="32">
        <f t="shared" si="11"/>
        <v>-186181</v>
      </c>
      <c r="L57" s="32">
        <f t="shared" si="11"/>
        <v>0</v>
      </c>
      <c r="M57" s="32">
        <f t="shared" si="11"/>
        <v>0</v>
      </c>
      <c r="N57" s="32">
        <f>SUM(D57:M57)</f>
        <v>14369984</v>
      </c>
      <c r="O57" s="45">
        <f t="shared" si="7"/>
        <v>251.14446502848753</v>
      </c>
      <c r="P57" s="10"/>
    </row>
    <row r="58" spans="1:16">
      <c r="A58" s="12"/>
      <c r="B58" s="25">
        <v>361.1</v>
      </c>
      <c r="C58" s="20" t="s">
        <v>75</v>
      </c>
      <c r="D58" s="46">
        <v>680513</v>
      </c>
      <c r="E58" s="46">
        <v>260955</v>
      </c>
      <c r="F58" s="46">
        <v>109986</v>
      </c>
      <c r="G58" s="46">
        <v>1002010</v>
      </c>
      <c r="H58" s="46">
        <v>0</v>
      </c>
      <c r="I58" s="46">
        <v>1850981</v>
      </c>
      <c r="J58" s="46">
        <v>301447</v>
      </c>
      <c r="K58" s="46">
        <v>901649</v>
      </c>
      <c r="L58" s="46">
        <v>0</v>
      </c>
      <c r="M58" s="46">
        <v>0</v>
      </c>
      <c r="N58" s="46">
        <f>SUM(D58:M58)</f>
        <v>5107541</v>
      </c>
      <c r="O58" s="47">
        <f t="shared" si="7"/>
        <v>89.264584571288751</v>
      </c>
      <c r="P58" s="9"/>
    </row>
    <row r="59" spans="1:16">
      <c r="A59" s="12"/>
      <c r="B59" s="25">
        <v>361.2</v>
      </c>
      <c r="C59" s="20" t="s">
        <v>113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539311</v>
      </c>
      <c r="L59" s="46">
        <v>0</v>
      </c>
      <c r="M59" s="46">
        <v>0</v>
      </c>
      <c r="N59" s="46">
        <f t="shared" ref="N59:N70" si="12">SUM(D59:M59)</f>
        <v>539311</v>
      </c>
      <c r="O59" s="47">
        <f t="shared" si="7"/>
        <v>9.4255479045055743</v>
      </c>
      <c r="P59" s="9"/>
    </row>
    <row r="60" spans="1:16">
      <c r="A60" s="12"/>
      <c r="B60" s="25">
        <v>361.3</v>
      </c>
      <c r="C60" s="20" t="s">
        <v>114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-6923877</v>
      </c>
      <c r="L60" s="46">
        <v>0</v>
      </c>
      <c r="M60" s="46">
        <v>0</v>
      </c>
      <c r="N60" s="46">
        <f t="shared" si="12"/>
        <v>-6923877</v>
      </c>
      <c r="O60" s="47">
        <f t="shared" si="7"/>
        <v>-121.00872103184312</v>
      </c>
      <c r="P60" s="9"/>
    </row>
    <row r="61" spans="1:16">
      <c r="A61" s="12"/>
      <c r="B61" s="25">
        <v>362</v>
      </c>
      <c r="C61" s="20" t="s">
        <v>76</v>
      </c>
      <c r="D61" s="46">
        <v>0</v>
      </c>
      <c r="E61" s="46">
        <v>67830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67830</v>
      </c>
      <c r="O61" s="47">
        <f t="shared" si="7"/>
        <v>1.1854661120626375</v>
      </c>
      <c r="P61" s="9"/>
    </row>
    <row r="62" spans="1:16">
      <c r="A62" s="12"/>
      <c r="B62" s="25">
        <v>363.11</v>
      </c>
      <c r="C62" s="20" t="s">
        <v>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5540847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3">SUM(D62:M62)</f>
        <v>5540847</v>
      </c>
      <c r="O62" s="47">
        <f t="shared" si="7"/>
        <v>96.837481212205944</v>
      </c>
      <c r="P62" s="9"/>
    </row>
    <row r="63" spans="1:16">
      <c r="A63" s="12"/>
      <c r="B63" s="25">
        <v>363.22</v>
      </c>
      <c r="C63" s="20" t="s">
        <v>155</v>
      </c>
      <c r="D63" s="46">
        <v>0</v>
      </c>
      <c r="E63" s="46">
        <v>0</v>
      </c>
      <c r="F63" s="46">
        <v>0</v>
      </c>
      <c r="G63" s="46">
        <v>134131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134131</v>
      </c>
      <c r="O63" s="47">
        <f t="shared" si="7"/>
        <v>2.344209864028802</v>
      </c>
      <c r="P63" s="9"/>
    </row>
    <row r="64" spans="1:16">
      <c r="A64" s="12"/>
      <c r="B64" s="25">
        <v>363.23</v>
      </c>
      <c r="C64" s="20" t="s">
        <v>156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796825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796825</v>
      </c>
      <c r="O64" s="47">
        <f t="shared" si="7"/>
        <v>13.926124646090392</v>
      </c>
      <c r="P64" s="9"/>
    </row>
    <row r="65" spans="1:119">
      <c r="A65" s="12"/>
      <c r="B65" s="25">
        <v>363.24</v>
      </c>
      <c r="C65" s="20" t="s">
        <v>157</v>
      </c>
      <c r="D65" s="46">
        <v>0</v>
      </c>
      <c r="E65" s="46">
        <v>0</v>
      </c>
      <c r="F65" s="46">
        <v>0</v>
      </c>
      <c r="G65" s="46">
        <v>300015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300015</v>
      </c>
      <c r="O65" s="47">
        <f t="shared" si="7"/>
        <v>5.2433674717746168</v>
      </c>
      <c r="P65" s="9"/>
    </row>
    <row r="66" spans="1:119">
      <c r="A66" s="12"/>
      <c r="B66" s="25">
        <v>363.27</v>
      </c>
      <c r="C66" s="20" t="s">
        <v>158</v>
      </c>
      <c r="D66" s="46">
        <v>0</v>
      </c>
      <c r="E66" s="46">
        <v>0</v>
      </c>
      <c r="F66" s="46">
        <v>0</v>
      </c>
      <c r="G66" s="46">
        <v>174522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174522</v>
      </c>
      <c r="O66" s="47">
        <f t="shared" si="7"/>
        <v>3.0501240868258241</v>
      </c>
      <c r="P66" s="9"/>
    </row>
    <row r="67" spans="1:119">
      <c r="A67" s="12"/>
      <c r="B67" s="25">
        <v>363.29</v>
      </c>
      <c r="C67" s="20" t="s">
        <v>159</v>
      </c>
      <c r="D67" s="46">
        <v>0</v>
      </c>
      <c r="E67" s="46">
        <v>0</v>
      </c>
      <c r="F67" s="46">
        <v>0</v>
      </c>
      <c r="G67" s="46">
        <v>2178888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2178888</v>
      </c>
      <c r="O67" s="47">
        <f t="shared" si="7"/>
        <v>38.080464189590685</v>
      </c>
      <c r="P67" s="9"/>
    </row>
    <row r="68" spans="1:119">
      <c r="A68" s="12"/>
      <c r="B68" s="25">
        <v>364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38105</v>
      </c>
      <c r="K68" s="46">
        <v>0</v>
      </c>
      <c r="L68" s="46">
        <v>0</v>
      </c>
      <c r="M68" s="46">
        <v>0</v>
      </c>
      <c r="N68" s="46">
        <f t="shared" si="12"/>
        <v>38105</v>
      </c>
      <c r="O68" s="47">
        <f t="shared" si="7"/>
        <v>0.66596176028522491</v>
      </c>
      <c r="P68" s="9"/>
    </row>
    <row r="69" spans="1:119">
      <c r="A69" s="12"/>
      <c r="B69" s="25">
        <v>368</v>
      </c>
      <c r="C69" s="20" t="s">
        <v>80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5296736</v>
      </c>
      <c r="L69" s="46">
        <v>0</v>
      </c>
      <c r="M69" s="46">
        <v>0</v>
      </c>
      <c r="N69" s="46">
        <f t="shared" si="12"/>
        <v>5296736</v>
      </c>
      <c r="O69" s="47">
        <f t="shared" ref="O69:O74" si="14">(N69/O$76)</f>
        <v>92.571148939145019</v>
      </c>
      <c r="P69" s="9"/>
    </row>
    <row r="70" spans="1:119">
      <c r="A70" s="12"/>
      <c r="B70" s="25">
        <v>369.9</v>
      </c>
      <c r="C70" s="20" t="s">
        <v>82</v>
      </c>
      <c r="D70" s="46">
        <v>540013</v>
      </c>
      <c r="E70" s="46">
        <v>45027</v>
      </c>
      <c r="F70" s="46">
        <v>0</v>
      </c>
      <c r="G70" s="46">
        <v>3734</v>
      </c>
      <c r="H70" s="46">
        <v>0</v>
      </c>
      <c r="I70" s="46">
        <v>530336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1119110</v>
      </c>
      <c r="O70" s="47">
        <f t="shared" si="14"/>
        <v>19.558705302527176</v>
      </c>
      <c r="P70" s="9"/>
    </row>
    <row r="71" spans="1:119" ht="15.75">
      <c r="A71" s="29" t="s">
        <v>57</v>
      </c>
      <c r="B71" s="30"/>
      <c r="C71" s="31"/>
      <c r="D71" s="32">
        <f t="shared" ref="D71:M71" si="15">SUM(D72:D73)</f>
        <v>1374362</v>
      </c>
      <c r="E71" s="32">
        <f t="shared" si="15"/>
        <v>130133</v>
      </c>
      <c r="F71" s="32">
        <f t="shared" si="15"/>
        <v>4744915</v>
      </c>
      <c r="G71" s="32">
        <f t="shared" si="15"/>
        <v>11780209</v>
      </c>
      <c r="H71" s="32">
        <f t="shared" si="15"/>
        <v>0</v>
      </c>
      <c r="I71" s="32">
        <f t="shared" si="15"/>
        <v>2302043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>SUM(D71:M71)</f>
        <v>20331662</v>
      </c>
      <c r="O71" s="45">
        <f t="shared" si="14"/>
        <v>355.33681708553252</v>
      </c>
      <c r="P71" s="9"/>
    </row>
    <row r="72" spans="1:119">
      <c r="A72" s="12"/>
      <c r="B72" s="25">
        <v>381</v>
      </c>
      <c r="C72" s="20" t="s">
        <v>83</v>
      </c>
      <c r="D72" s="46">
        <v>1374362</v>
      </c>
      <c r="E72" s="46">
        <v>130133</v>
      </c>
      <c r="F72" s="46">
        <v>4744915</v>
      </c>
      <c r="G72" s="46">
        <v>5616026</v>
      </c>
      <c r="H72" s="46">
        <v>0</v>
      </c>
      <c r="I72" s="46">
        <v>2302043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14167479</v>
      </c>
      <c r="O72" s="47">
        <f t="shared" si="14"/>
        <v>247.60528155475549</v>
      </c>
      <c r="P72" s="9"/>
    </row>
    <row r="73" spans="1:119" ht="15.75" thickBot="1">
      <c r="A73" s="12"/>
      <c r="B73" s="25">
        <v>384</v>
      </c>
      <c r="C73" s="20" t="s">
        <v>160</v>
      </c>
      <c r="D73" s="46">
        <v>0</v>
      </c>
      <c r="E73" s="46">
        <v>0</v>
      </c>
      <c r="F73" s="46">
        <v>0</v>
      </c>
      <c r="G73" s="46">
        <v>6164183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6164183</v>
      </c>
      <c r="O73" s="47">
        <f t="shared" si="14"/>
        <v>107.73153553077702</v>
      </c>
      <c r="P73" s="9"/>
    </row>
    <row r="74" spans="1:119" ht="16.5" thickBot="1">
      <c r="A74" s="14" t="s">
        <v>71</v>
      </c>
      <c r="B74" s="23"/>
      <c r="C74" s="22"/>
      <c r="D74" s="15">
        <f t="shared" ref="D74:M74" si="16">SUM(D5,D15,D21,D43,D55,D57,D71)</f>
        <v>35056488</v>
      </c>
      <c r="E74" s="15">
        <f t="shared" si="16"/>
        <v>4038046</v>
      </c>
      <c r="F74" s="15">
        <f t="shared" si="16"/>
        <v>6093820</v>
      </c>
      <c r="G74" s="15">
        <f t="shared" si="16"/>
        <v>16837100</v>
      </c>
      <c r="H74" s="15">
        <f t="shared" si="16"/>
        <v>0</v>
      </c>
      <c r="I74" s="15">
        <f t="shared" si="16"/>
        <v>47959705</v>
      </c>
      <c r="J74" s="15">
        <f t="shared" si="16"/>
        <v>8632107</v>
      </c>
      <c r="K74" s="15">
        <f t="shared" si="16"/>
        <v>-186181</v>
      </c>
      <c r="L74" s="15">
        <f t="shared" si="16"/>
        <v>0</v>
      </c>
      <c r="M74" s="15">
        <f t="shared" si="16"/>
        <v>0</v>
      </c>
      <c r="N74" s="15">
        <f>SUM(D74:M74)</f>
        <v>118431085</v>
      </c>
      <c r="O74" s="38">
        <f t="shared" si="14"/>
        <v>2069.8221713446819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161</v>
      </c>
      <c r="M76" s="48"/>
      <c r="N76" s="48"/>
      <c r="O76" s="43">
        <v>57218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117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185</v>
      </c>
      <c r="N4" s="35" t="s">
        <v>10</v>
      </c>
      <c r="O4" s="35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SUM(D6:D15)</f>
        <v>27684002</v>
      </c>
      <c r="E5" s="27">
        <f t="shared" si="0"/>
        <v>226324</v>
      </c>
      <c r="F5" s="27">
        <f t="shared" si="0"/>
        <v>879199</v>
      </c>
      <c r="G5" s="27">
        <f t="shared" si="0"/>
        <v>1262700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30052225</v>
      </c>
      <c r="P5" s="33">
        <f t="shared" ref="P5:P36" si="1">(O5/P$80)</f>
        <v>467.8845555036587</v>
      </c>
      <c r="Q5" s="6"/>
    </row>
    <row r="6" spans="1:134">
      <c r="A6" s="12"/>
      <c r="B6" s="25">
        <v>311</v>
      </c>
      <c r="C6" s="20" t="s">
        <v>3</v>
      </c>
      <c r="D6" s="46">
        <v>18659276</v>
      </c>
      <c r="E6" s="46">
        <v>226324</v>
      </c>
      <c r="F6" s="46">
        <v>879199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19764799</v>
      </c>
      <c r="P6" s="47">
        <f t="shared" si="1"/>
        <v>307.71911879184182</v>
      </c>
      <c r="Q6" s="9"/>
    </row>
    <row r="7" spans="1:134">
      <c r="A7" s="12"/>
      <c r="B7" s="25">
        <v>312.41000000000003</v>
      </c>
      <c r="C7" s="20" t="s">
        <v>188</v>
      </c>
      <c r="D7" s="46">
        <v>0</v>
      </c>
      <c r="E7" s="46">
        <v>0</v>
      </c>
      <c r="F7" s="46">
        <v>0</v>
      </c>
      <c r="G7" s="46">
        <v>733692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733692</v>
      </c>
      <c r="P7" s="47">
        <f t="shared" si="1"/>
        <v>11.42288650163475</v>
      </c>
      <c r="Q7" s="9"/>
    </row>
    <row r="8" spans="1:134">
      <c r="A8" s="12"/>
      <c r="B8" s="25">
        <v>312.43</v>
      </c>
      <c r="C8" s="20" t="s">
        <v>189</v>
      </c>
      <c r="D8" s="46">
        <v>0</v>
      </c>
      <c r="E8" s="46">
        <v>0</v>
      </c>
      <c r="F8" s="46">
        <v>0</v>
      </c>
      <c r="G8" s="46">
        <v>529008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529008</v>
      </c>
      <c r="P8" s="47">
        <f t="shared" si="1"/>
        <v>8.2361513311536658</v>
      </c>
      <c r="Q8" s="9"/>
    </row>
    <row r="9" spans="1:134">
      <c r="A9" s="12"/>
      <c r="B9" s="25">
        <v>312.51</v>
      </c>
      <c r="C9" s="20" t="s">
        <v>92</v>
      </c>
      <c r="D9" s="46">
        <v>461979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461979</v>
      </c>
      <c r="P9" s="47">
        <f t="shared" si="1"/>
        <v>7.1925735637552544</v>
      </c>
      <c r="Q9" s="9"/>
    </row>
    <row r="10" spans="1:134">
      <c r="A10" s="12"/>
      <c r="B10" s="25">
        <v>312.52</v>
      </c>
      <c r="C10" s="20" t="s">
        <v>134</v>
      </c>
      <c r="D10" s="46">
        <v>511029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511029</v>
      </c>
      <c r="P10" s="47">
        <f t="shared" si="1"/>
        <v>7.9562354040168142</v>
      </c>
      <c r="Q10" s="9"/>
    </row>
    <row r="11" spans="1:134">
      <c r="A11" s="12"/>
      <c r="B11" s="25">
        <v>314.10000000000002</v>
      </c>
      <c r="C11" s="20" t="s">
        <v>13</v>
      </c>
      <c r="D11" s="46">
        <v>5025935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5025935</v>
      </c>
      <c r="P11" s="47">
        <f t="shared" si="1"/>
        <v>78.249026934454307</v>
      </c>
      <c r="Q11" s="9"/>
    </row>
    <row r="12" spans="1:134">
      <c r="A12" s="12"/>
      <c r="B12" s="25">
        <v>314.3</v>
      </c>
      <c r="C12" s="20" t="s">
        <v>14</v>
      </c>
      <c r="D12" s="46">
        <v>1011455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1011455</v>
      </c>
      <c r="P12" s="47">
        <f t="shared" si="1"/>
        <v>15.747392184337537</v>
      </c>
      <c r="Q12" s="9"/>
    </row>
    <row r="13" spans="1:134">
      <c r="A13" s="12"/>
      <c r="B13" s="25">
        <v>314.39999999999998</v>
      </c>
      <c r="C13" s="20" t="s">
        <v>15</v>
      </c>
      <c r="D13" s="46">
        <v>167545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167545</v>
      </c>
      <c r="P13" s="47">
        <f t="shared" si="1"/>
        <v>2.6085162696559241</v>
      </c>
      <c r="Q13" s="9"/>
    </row>
    <row r="14" spans="1:134">
      <c r="A14" s="12"/>
      <c r="B14" s="25">
        <v>315.10000000000002</v>
      </c>
      <c r="C14" s="20" t="s">
        <v>190</v>
      </c>
      <c r="D14" s="46">
        <v>1742804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1742804</v>
      </c>
      <c r="P14" s="47">
        <f t="shared" si="1"/>
        <v>27.133800404795267</v>
      </c>
      <c r="Q14" s="9"/>
    </row>
    <row r="15" spans="1:134">
      <c r="A15" s="12"/>
      <c r="B15" s="25">
        <v>316</v>
      </c>
      <c r="C15" s="20" t="s">
        <v>136</v>
      </c>
      <c r="D15" s="46">
        <v>103979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103979</v>
      </c>
      <c r="P15" s="47">
        <f t="shared" si="1"/>
        <v>1.6188541180133893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SUM(D17:D31)</f>
        <v>4103783</v>
      </c>
      <c r="E16" s="32">
        <f t="shared" si="3"/>
        <v>1979424</v>
      </c>
      <c r="F16" s="32">
        <f t="shared" si="3"/>
        <v>0</v>
      </c>
      <c r="G16" s="32">
        <f t="shared" si="3"/>
        <v>1396742</v>
      </c>
      <c r="H16" s="32">
        <f t="shared" si="3"/>
        <v>0</v>
      </c>
      <c r="I16" s="32">
        <f t="shared" si="3"/>
        <v>8222832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15702781</v>
      </c>
      <c r="P16" s="45">
        <f t="shared" si="1"/>
        <v>244.47736260314494</v>
      </c>
      <c r="Q16" s="10"/>
    </row>
    <row r="17" spans="1:17">
      <c r="A17" s="12"/>
      <c r="B17" s="25">
        <v>322</v>
      </c>
      <c r="C17" s="20" t="s">
        <v>191</v>
      </c>
      <c r="D17" s="46">
        <v>0</v>
      </c>
      <c r="E17" s="46">
        <v>1945039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1945039</v>
      </c>
      <c r="P17" s="47">
        <f t="shared" si="1"/>
        <v>30.282406974933831</v>
      </c>
      <c r="Q17" s="9"/>
    </row>
    <row r="18" spans="1:17">
      <c r="A18" s="12"/>
      <c r="B18" s="25">
        <v>323.10000000000002</v>
      </c>
      <c r="C18" s="20" t="s">
        <v>19</v>
      </c>
      <c r="D18" s="46">
        <v>3985914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1" si="4">SUM(D18:N18)</f>
        <v>3985914</v>
      </c>
      <c r="P18" s="47">
        <f t="shared" si="1"/>
        <v>62.056889304063525</v>
      </c>
      <c r="Q18" s="9"/>
    </row>
    <row r="19" spans="1:17">
      <c r="A19" s="12"/>
      <c r="B19" s="25">
        <v>323.39999999999998</v>
      </c>
      <c r="C19" s="20" t="s">
        <v>20</v>
      </c>
      <c r="D19" s="46">
        <v>28241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28241</v>
      </c>
      <c r="P19" s="47">
        <f t="shared" si="1"/>
        <v>0.43968550521563132</v>
      </c>
      <c r="Q19" s="9"/>
    </row>
    <row r="20" spans="1:17">
      <c r="A20" s="12"/>
      <c r="B20" s="25">
        <v>323.7</v>
      </c>
      <c r="C20" s="20" t="s">
        <v>21</v>
      </c>
      <c r="D20" s="46">
        <v>6620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6620</v>
      </c>
      <c r="P20" s="47">
        <f t="shared" si="1"/>
        <v>0.10306710260003114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11070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11070</v>
      </c>
      <c r="P21" s="47">
        <f t="shared" si="1"/>
        <v>0.17234936945352639</v>
      </c>
      <c r="Q21" s="9"/>
    </row>
    <row r="22" spans="1:17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126631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126631</v>
      </c>
      <c r="P22" s="47">
        <f t="shared" si="1"/>
        <v>1.9715242098707768</v>
      </c>
      <c r="Q22" s="9"/>
    </row>
    <row r="23" spans="1:17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585889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585889</v>
      </c>
      <c r="P23" s="47">
        <f t="shared" si="1"/>
        <v>9.1217343920286478</v>
      </c>
      <c r="Q23" s="9"/>
    </row>
    <row r="24" spans="1:17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1702432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1702432</v>
      </c>
      <c r="P24" s="47">
        <f t="shared" si="1"/>
        <v>26.505246769422389</v>
      </c>
      <c r="Q24" s="9"/>
    </row>
    <row r="25" spans="1:17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186755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186755</v>
      </c>
      <c r="P25" s="47">
        <f t="shared" si="1"/>
        <v>2.9075976957807876</v>
      </c>
      <c r="Q25" s="9"/>
    </row>
    <row r="26" spans="1:17">
      <c r="A26" s="12"/>
      <c r="B26" s="25">
        <v>324.32</v>
      </c>
      <c r="C26" s="20" t="s">
        <v>25</v>
      </c>
      <c r="D26" s="46">
        <v>11929</v>
      </c>
      <c r="E26" s="46">
        <v>0</v>
      </c>
      <c r="F26" s="46">
        <v>0</v>
      </c>
      <c r="G26" s="46">
        <v>114406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126335</v>
      </c>
      <c r="P26" s="47">
        <f t="shared" si="1"/>
        <v>1.9669157714463645</v>
      </c>
      <c r="Q26" s="9"/>
    </row>
    <row r="27" spans="1:17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612216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612216</v>
      </c>
      <c r="P27" s="47">
        <f t="shared" si="1"/>
        <v>9.5316207379729097</v>
      </c>
      <c r="Q27" s="9"/>
    </row>
    <row r="28" spans="1:17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345664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345664</v>
      </c>
      <c r="P28" s="47">
        <f t="shared" si="1"/>
        <v>5.381659660594738</v>
      </c>
      <c r="Q28" s="9"/>
    </row>
    <row r="29" spans="1:17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4618186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4618186</v>
      </c>
      <c r="P29" s="47">
        <f t="shared" si="1"/>
        <v>71.900762883387827</v>
      </c>
      <c r="Q29" s="9"/>
    </row>
    <row r="30" spans="1:17">
      <c r="A30" s="12"/>
      <c r="B30" s="25">
        <v>329.1</v>
      </c>
      <c r="C30" s="20" t="s">
        <v>192</v>
      </c>
      <c r="D30" s="46">
        <v>0</v>
      </c>
      <c r="E30" s="46">
        <v>3650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3650</v>
      </c>
      <c r="P30" s="47">
        <f t="shared" si="1"/>
        <v>5.6827027868597231E-2</v>
      </c>
      <c r="Q30" s="9"/>
    </row>
    <row r="31" spans="1:17">
      <c r="A31" s="12"/>
      <c r="B31" s="25">
        <v>329.5</v>
      </c>
      <c r="C31" s="20" t="s">
        <v>193</v>
      </c>
      <c r="D31" s="46">
        <v>71079</v>
      </c>
      <c r="E31" s="46">
        <v>30735</v>
      </c>
      <c r="F31" s="46">
        <v>0</v>
      </c>
      <c r="G31" s="46">
        <v>0</v>
      </c>
      <c r="H31" s="46">
        <v>0</v>
      </c>
      <c r="I31" s="46">
        <v>1316325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1418139</v>
      </c>
      <c r="P31" s="47">
        <f t="shared" si="1"/>
        <v>22.079075198505372</v>
      </c>
      <c r="Q31" s="9"/>
    </row>
    <row r="32" spans="1:17" ht="15.75">
      <c r="A32" s="29" t="s">
        <v>194</v>
      </c>
      <c r="B32" s="30"/>
      <c r="C32" s="31"/>
      <c r="D32" s="32">
        <f t="shared" ref="D32:N32" si="5">SUM(D33:D43)</f>
        <v>17822432</v>
      </c>
      <c r="E32" s="32">
        <f t="shared" si="5"/>
        <v>1648344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19470776</v>
      </c>
      <c r="P32" s="45">
        <f t="shared" si="1"/>
        <v>303.14146037677097</v>
      </c>
      <c r="Q32" s="10"/>
    </row>
    <row r="33" spans="1:17">
      <c r="A33" s="12"/>
      <c r="B33" s="25">
        <v>331.2</v>
      </c>
      <c r="C33" s="20" t="s">
        <v>31</v>
      </c>
      <c r="D33" s="46">
        <v>0</v>
      </c>
      <c r="E33" s="46">
        <v>430132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430132</v>
      </c>
      <c r="P33" s="47">
        <f t="shared" si="1"/>
        <v>6.6967460688151954</v>
      </c>
      <c r="Q33" s="9"/>
    </row>
    <row r="34" spans="1:17">
      <c r="A34" s="12"/>
      <c r="B34" s="25">
        <v>331.51</v>
      </c>
      <c r="C34" s="20" t="s">
        <v>201</v>
      </c>
      <c r="D34" s="46">
        <v>10006997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0" si="6">SUM(D34:N34)</f>
        <v>10006997</v>
      </c>
      <c r="P34" s="47">
        <f t="shared" si="1"/>
        <v>155.79942394519693</v>
      </c>
      <c r="Q34" s="9"/>
    </row>
    <row r="35" spans="1:17">
      <c r="A35" s="12"/>
      <c r="B35" s="25">
        <v>334.7</v>
      </c>
      <c r="C35" s="20" t="s">
        <v>38</v>
      </c>
      <c r="D35" s="46">
        <v>498</v>
      </c>
      <c r="E35" s="46">
        <v>100616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101114</v>
      </c>
      <c r="P35" s="47">
        <f t="shared" si="1"/>
        <v>1.5742487933987233</v>
      </c>
      <c r="Q35" s="9"/>
    </row>
    <row r="36" spans="1:17">
      <c r="A36" s="12"/>
      <c r="B36" s="25">
        <v>335.125</v>
      </c>
      <c r="C36" s="20" t="s">
        <v>202</v>
      </c>
      <c r="D36" s="46">
        <v>3137093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3137093</v>
      </c>
      <c r="P36" s="47">
        <f t="shared" si="1"/>
        <v>48.841553791063369</v>
      </c>
      <c r="Q36" s="9"/>
    </row>
    <row r="37" spans="1:17">
      <c r="A37" s="12"/>
      <c r="B37" s="25">
        <v>335.14</v>
      </c>
      <c r="C37" s="20" t="s">
        <v>138</v>
      </c>
      <c r="D37" s="46">
        <v>147629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147629</v>
      </c>
      <c r="P37" s="47">
        <f t="shared" ref="P37:P68" si="7">(O37/P$80)</f>
        <v>2.2984430951268879</v>
      </c>
      <c r="Q37" s="9"/>
    </row>
    <row r="38" spans="1:17">
      <c r="A38" s="12"/>
      <c r="B38" s="25">
        <v>335.15</v>
      </c>
      <c r="C38" s="20" t="s">
        <v>139</v>
      </c>
      <c r="D38" s="46">
        <v>34468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34468</v>
      </c>
      <c r="P38" s="47">
        <f t="shared" si="7"/>
        <v>0.53663397166433136</v>
      </c>
      <c r="Q38" s="9"/>
    </row>
    <row r="39" spans="1:17">
      <c r="A39" s="12"/>
      <c r="B39" s="25">
        <v>335.18</v>
      </c>
      <c r="C39" s="20" t="s">
        <v>195</v>
      </c>
      <c r="D39" s="46">
        <v>4377233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4377233</v>
      </c>
      <c r="P39" s="47">
        <f t="shared" si="7"/>
        <v>68.149353884477662</v>
      </c>
      <c r="Q39" s="9"/>
    </row>
    <row r="40" spans="1:17">
      <c r="A40" s="12"/>
      <c r="B40" s="25">
        <v>335.21</v>
      </c>
      <c r="C40" s="20" t="s">
        <v>44</v>
      </c>
      <c r="D40" s="46">
        <v>28120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28120</v>
      </c>
      <c r="P40" s="47">
        <f t="shared" si="7"/>
        <v>0.43780165031916551</v>
      </c>
      <c r="Q40" s="9"/>
    </row>
    <row r="41" spans="1:17">
      <c r="A41" s="12"/>
      <c r="B41" s="25">
        <v>335.41</v>
      </c>
      <c r="C41" s="20" t="s">
        <v>181</v>
      </c>
      <c r="D41" s="46">
        <v>32417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8">SUM(D41:N41)</f>
        <v>32417</v>
      </c>
      <c r="P41" s="47">
        <f t="shared" si="7"/>
        <v>0.50470185271679902</v>
      </c>
      <c r="Q41" s="9"/>
    </row>
    <row r="42" spans="1:17">
      <c r="A42" s="12"/>
      <c r="B42" s="25">
        <v>337.7</v>
      </c>
      <c r="C42" s="20" t="s">
        <v>49</v>
      </c>
      <c r="D42" s="46">
        <v>0</v>
      </c>
      <c r="E42" s="46">
        <v>794672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794672</v>
      </c>
      <c r="P42" s="47">
        <f t="shared" si="7"/>
        <v>12.372287093258603</v>
      </c>
      <c r="Q42" s="9"/>
    </row>
    <row r="43" spans="1:17">
      <c r="A43" s="12"/>
      <c r="B43" s="25">
        <v>338</v>
      </c>
      <c r="C43" s="20" t="s">
        <v>50</v>
      </c>
      <c r="D43" s="46">
        <v>57977</v>
      </c>
      <c r="E43" s="46">
        <v>322924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380901</v>
      </c>
      <c r="P43" s="47">
        <f t="shared" si="7"/>
        <v>5.9302662307333023</v>
      </c>
      <c r="Q43" s="9"/>
    </row>
    <row r="44" spans="1:17" ht="15.75">
      <c r="A44" s="29" t="s">
        <v>55</v>
      </c>
      <c r="B44" s="30"/>
      <c r="C44" s="31"/>
      <c r="D44" s="32">
        <f t="shared" ref="D44:N44" si="9">SUM(D45:D59)</f>
        <v>4340462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38756303</v>
      </c>
      <c r="J44" s="32">
        <f t="shared" si="9"/>
        <v>10635876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53732641</v>
      </c>
      <c r="P44" s="45">
        <f t="shared" si="7"/>
        <v>836.56610618091236</v>
      </c>
      <c r="Q44" s="10"/>
    </row>
    <row r="45" spans="1:17">
      <c r="A45" s="12"/>
      <c r="B45" s="25">
        <v>341.1</v>
      </c>
      <c r="C45" s="20" t="s">
        <v>196</v>
      </c>
      <c r="D45" s="46">
        <v>6306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6306</v>
      </c>
      <c r="P45" s="47">
        <f t="shared" si="7"/>
        <v>9.8178421298458662E-2</v>
      </c>
      <c r="Q45" s="9"/>
    </row>
    <row r="46" spans="1:17">
      <c r="A46" s="12"/>
      <c r="B46" s="25">
        <v>341.2</v>
      </c>
      <c r="C46" s="20" t="s">
        <v>141</v>
      </c>
      <c r="D46" s="46">
        <v>28798</v>
      </c>
      <c r="E46" s="46">
        <v>0</v>
      </c>
      <c r="F46" s="46">
        <v>0</v>
      </c>
      <c r="G46" s="46">
        <v>0</v>
      </c>
      <c r="H46" s="46">
        <v>0</v>
      </c>
      <c r="I46" s="46">
        <v>44</v>
      </c>
      <c r="J46" s="46">
        <v>10635876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8" si="10">SUM(D46:N46)</f>
        <v>10664718</v>
      </c>
      <c r="P46" s="47">
        <f t="shared" si="7"/>
        <v>166.03951424567958</v>
      </c>
      <c r="Q46" s="9"/>
    </row>
    <row r="47" spans="1:17">
      <c r="A47" s="12"/>
      <c r="B47" s="25">
        <v>341.3</v>
      </c>
      <c r="C47" s="20" t="s">
        <v>142</v>
      </c>
      <c r="D47" s="46">
        <v>2812323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2812323</v>
      </c>
      <c r="P47" s="47">
        <f t="shared" si="7"/>
        <v>43.785193834656702</v>
      </c>
      <c r="Q47" s="9"/>
    </row>
    <row r="48" spans="1:17">
      <c r="A48" s="12"/>
      <c r="B48" s="25">
        <v>342.2</v>
      </c>
      <c r="C48" s="20" t="s">
        <v>59</v>
      </c>
      <c r="D48" s="46">
        <v>672297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672297</v>
      </c>
      <c r="P48" s="47">
        <f t="shared" si="7"/>
        <v>10.467024754787483</v>
      </c>
      <c r="Q48" s="9"/>
    </row>
    <row r="49" spans="1:17">
      <c r="A49" s="12"/>
      <c r="B49" s="25">
        <v>342.9</v>
      </c>
      <c r="C49" s="20" t="s">
        <v>109</v>
      </c>
      <c r="D49" s="46">
        <v>1361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1361</v>
      </c>
      <c r="P49" s="47">
        <f t="shared" si="7"/>
        <v>2.118947532305776E-2</v>
      </c>
      <c r="Q49" s="9"/>
    </row>
    <row r="50" spans="1:17">
      <c r="A50" s="12"/>
      <c r="B50" s="25">
        <v>343.3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12277511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12277511</v>
      </c>
      <c r="P50" s="47">
        <f t="shared" si="7"/>
        <v>191.14916705589289</v>
      </c>
      <c r="Q50" s="9"/>
    </row>
    <row r="51" spans="1:17">
      <c r="A51" s="12"/>
      <c r="B51" s="25">
        <v>343.4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8797986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8797986</v>
      </c>
      <c r="P51" s="47">
        <f t="shared" si="7"/>
        <v>136.97627276973378</v>
      </c>
      <c r="Q51" s="9"/>
    </row>
    <row r="52" spans="1:17">
      <c r="A52" s="12"/>
      <c r="B52" s="25">
        <v>343.5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15441950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15441950</v>
      </c>
      <c r="P52" s="47">
        <f t="shared" si="7"/>
        <v>240.41647205355753</v>
      </c>
      <c r="Q52" s="9"/>
    </row>
    <row r="53" spans="1:17">
      <c r="A53" s="12"/>
      <c r="B53" s="25">
        <v>343.6</v>
      </c>
      <c r="C53" s="20" t="s">
        <v>63</v>
      </c>
      <c r="D53" s="46">
        <v>59</v>
      </c>
      <c r="E53" s="46">
        <v>0</v>
      </c>
      <c r="F53" s="46">
        <v>0</v>
      </c>
      <c r="G53" s="46">
        <v>0</v>
      </c>
      <c r="H53" s="46">
        <v>0</v>
      </c>
      <c r="I53" s="46">
        <v>422724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422783</v>
      </c>
      <c r="P53" s="47">
        <f t="shared" si="7"/>
        <v>6.5823291296901756</v>
      </c>
      <c r="Q53" s="9"/>
    </row>
    <row r="54" spans="1:17">
      <c r="A54" s="12"/>
      <c r="B54" s="25">
        <v>343.9</v>
      </c>
      <c r="C54" s="20" t="s">
        <v>64</v>
      </c>
      <c r="D54" s="46">
        <v>89865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89865</v>
      </c>
      <c r="P54" s="47">
        <f t="shared" si="7"/>
        <v>1.3991125642223261</v>
      </c>
      <c r="Q54" s="9"/>
    </row>
    <row r="55" spans="1:17">
      <c r="A55" s="12"/>
      <c r="B55" s="25">
        <v>344.9</v>
      </c>
      <c r="C55" s="20" t="s">
        <v>144</v>
      </c>
      <c r="D55" s="46">
        <v>245395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245395</v>
      </c>
      <c r="P55" s="47">
        <f t="shared" si="7"/>
        <v>3.8205667133738128</v>
      </c>
      <c r="Q55" s="9"/>
    </row>
    <row r="56" spans="1:17">
      <c r="A56" s="12"/>
      <c r="B56" s="25">
        <v>347.2</v>
      </c>
      <c r="C56" s="20" t="s">
        <v>67</v>
      </c>
      <c r="D56" s="46">
        <v>409884</v>
      </c>
      <c r="E56" s="46">
        <v>0</v>
      </c>
      <c r="F56" s="46">
        <v>0</v>
      </c>
      <c r="G56" s="46">
        <v>0</v>
      </c>
      <c r="H56" s="46">
        <v>0</v>
      </c>
      <c r="I56" s="46">
        <v>1759021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2168905</v>
      </c>
      <c r="P56" s="47">
        <f t="shared" si="7"/>
        <v>33.767787638175307</v>
      </c>
      <c r="Q56" s="9"/>
    </row>
    <row r="57" spans="1:17">
      <c r="A57" s="12"/>
      <c r="B57" s="25">
        <v>347.3</v>
      </c>
      <c r="C57" s="20" t="s">
        <v>68</v>
      </c>
      <c r="D57" s="46">
        <v>65763</v>
      </c>
      <c r="E57" s="46">
        <v>0</v>
      </c>
      <c r="F57" s="46">
        <v>0</v>
      </c>
      <c r="G57" s="46">
        <v>0</v>
      </c>
      <c r="H57" s="46">
        <v>0</v>
      </c>
      <c r="I57" s="46">
        <v>57067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122830</v>
      </c>
      <c r="P57" s="47">
        <f t="shared" si="7"/>
        <v>1.9123462556437802</v>
      </c>
      <c r="Q57" s="9"/>
    </row>
    <row r="58" spans="1:17">
      <c r="A58" s="12"/>
      <c r="B58" s="25">
        <v>347.4</v>
      </c>
      <c r="C58" s="20" t="s">
        <v>203</v>
      </c>
      <c r="D58" s="46">
        <v>3700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3700</v>
      </c>
      <c r="P58" s="47">
        <f t="shared" si="7"/>
        <v>5.7605480305153355E-2</v>
      </c>
      <c r="Q58" s="9"/>
    </row>
    <row r="59" spans="1:17">
      <c r="A59" s="12"/>
      <c r="B59" s="25">
        <v>349</v>
      </c>
      <c r="C59" s="20" t="s">
        <v>198</v>
      </c>
      <c r="D59" s="46">
        <v>4711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4711</v>
      </c>
      <c r="P59" s="47">
        <f t="shared" si="7"/>
        <v>7.334578857231823E-2</v>
      </c>
      <c r="Q59" s="9"/>
    </row>
    <row r="60" spans="1:17" ht="15.75">
      <c r="A60" s="29" t="s">
        <v>56</v>
      </c>
      <c r="B60" s="30"/>
      <c r="C60" s="31"/>
      <c r="D60" s="32">
        <f t="shared" ref="D60:N60" si="11">SUM(D61:D63)</f>
        <v>352835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>SUM(D60:N60)</f>
        <v>352835</v>
      </c>
      <c r="P60" s="45">
        <f t="shared" si="7"/>
        <v>5.493305309045617</v>
      </c>
      <c r="Q60" s="10"/>
    </row>
    <row r="61" spans="1:17">
      <c r="A61" s="13"/>
      <c r="B61" s="39">
        <v>354</v>
      </c>
      <c r="C61" s="21" t="s">
        <v>111</v>
      </c>
      <c r="D61" s="46">
        <v>-113420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3" si="12">SUM(D61:N61)</f>
        <v>-113420</v>
      </c>
      <c r="P61" s="47">
        <f t="shared" si="7"/>
        <v>-1.7658415070839171</v>
      </c>
      <c r="Q61" s="9"/>
    </row>
    <row r="62" spans="1:17">
      <c r="A62" s="13"/>
      <c r="B62" s="39">
        <v>358.2</v>
      </c>
      <c r="C62" s="21" t="s">
        <v>167</v>
      </c>
      <c r="D62" s="46">
        <v>8687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8687</v>
      </c>
      <c r="P62" s="47">
        <f t="shared" si="7"/>
        <v>0.13524832632726141</v>
      </c>
      <c r="Q62" s="9"/>
    </row>
    <row r="63" spans="1:17">
      <c r="A63" s="13"/>
      <c r="B63" s="39">
        <v>359</v>
      </c>
      <c r="C63" s="21" t="s">
        <v>74</v>
      </c>
      <c r="D63" s="46">
        <v>457568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457568</v>
      </c>
      <c r="P63" s="47">
        <f t="shared" si="7"/>
        <v>7.123898489802273</v>
      </c>
      <c r="Q63" s="9"/>
    </row>
    <row r="64" spans="1:17" ht="15.75">
      <c r="A64" s="29" t="s">
        <v>4</v>
      </c>
      <c r="B64" s="30"/>
      <c r="C64" s="31"/>
      <c r="D64" s="32">
        <f t="shared" ref="D64:N64" si="13">SUM(D65:D74)</f>
        <v>569912</v>
      </c>
      <c r="E64" s="32">
        <f t="shared" si="13"/>
        <v>221528</v>
      </c>
      <c r="F64" s="32">
        <f t="shared" si="13"/>
        <v>-22041</v>
      </c>
      <c r="G64" s="32">
        <f t="shared" si="13"/>
        <v>338706</v>
      </c>
      <c r="H64" s="32">
        <f t="shared" si="13"/>
        <v>0</v>
      </c>
      <c r="I64" s="32">
        <f t="shared" si="13"/>
        <v>-726888</v>
      </c>
      <c r="J64" s="32">
        <f t="shared" si="13"/>
        <v>510435</v>
      </c>
      <c r="K64" s="32">
        <f t="shared" si="13"/>
        <v>-10778623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>SUM(D64:N64)</f>
        <v>-9886971</v>
      </c>
      <c r="P64" s="45">
        <f t="shared" si="7"/>
        <v>-153.93073330219522</v>
      </c>
      <c r="Q64" s="10"/>
    </row>
    <row r="65" spans="1:120">
      <c r="A65" s="12"/>
      <c r="B65" s="25">
        <v>361.1</v>
      </c>
      <c r="C65" s="20" t="s">
        <v>75</v>
      </c>
      <c r="D65" s="46">
        <v>-420022</v>
      </c>
      <c r="E65" s="46">
        <v>-90127</v>
      </c>
      <c r="F65" s="46">
        <v>-22041</v>
      </c>
      <c r="G65" s="46">
        <v>-136708</v>
      </c>
      <c r="H65" s="46">
        <v>0</v>
      </c>
      <c r="I65" s="46">
        <v>-912093</v>
      </c>
      <c r="J65" s="46">
        <v>-168589</v>
      </c>
      <c r="K65" s="46">
        <v>1100989</v>
      </c>
      <c r="L65" s="46">
        <v>0</v>
      </c>
      <c r="M65" s="46">
        <v>0</v>
      </c>
      <c r="N65" s="46">
        <v>0</v>
      </c>
      <c r="O65" s="46">
        <f>SUM(D65:N65)</f>
        <v>-648591</v>
      </c>
      <c r="P65" s="47">
        <f t="shared" si="7"/>
        <v>-10.097944885567491</v>
      </c>
      <c r="Q65" s="9"/>
    </row>
    <row r="66" spans="1:120">
      <c r="A66" s="12"/>
      <c r="B66" s="25">
        <v>361.2</v>
      </c>
      <c r="C66" s="20" t="s">
        <v>113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2029404</v>
      </c>
      <c r="L66" s="46">
        <v>0</v>
      </c>
      <c r="M66" s="46">
        <v>0</v>
      </c>
      <c r="N66" s="46">
        <v>0</v>
      </c>
      <c r="O66" s="46">
        <f t="shared" ref="O66:O77" si="14">SUM(D66:N66)</f>
        <v>2029404</v>
      </c>
      <c r="P66" s="47">
        <f t="shared" si="7"/>
        <v>31.595889771134985</v>
      </c>
      <c r="Q66" s="9"/>
    </row>
    <row r="67" spans="1:120">
      <c r="A67" s="12"/>
      <c r="B67" s="25">
        <v>361.3</v>
      </c>
      <c r="C67" s="20" t="s">
        <v>114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-21971790</v>
      </c>
      <c r="L67" s="46">
        <v>0</v>
      </c>
      <c r="M67" s="46">
        <v>0</v>
      </c>
      <c r="N67" s="46">
        <v>0</v>
      </c>
      <c r="O67" s="46">
        <f t="shared" si="14"/>
        <v>-21971790</v>
      </c>
      <c r="P67" s="47">
        <f t="shared" si="7"/>
        <v>-342.07986921999066</v>
      </c>
      <c r="Q67" s="9"/>
    </row>
    <row r="68" spans="1:120">
      <c r="A68" s="12"/>
      <c r="B68" s="25">
        <v>362</v>
      </c>
      <c r="C68" s="20" t="s">
        <v>76</v>
      </c>
      <c r="D68" s="46">
        <v>661594</v>
      </c>
      <c r="E68" s="46">
        <v>236733</v>
      </c>
      <c r="F68" s="46">
        <v>0</v>
      </c>
      <c r="G68" s="46">
        <v>0</v>
      </c>
      <c r="H68" s="46">
        <v>0</v>
      </c>
      <c r="I68" s="46">
        <v>180980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1079307</v>
      </c>
      <c r="P68" s="47">
        <f t="shared" si="7"/>
        <v>16.803783278841664</v>
      </c>
      <c r="Q68" s="9"/>
    </row>
    <row r="69" spans="1:120">
      <c r="A69" s="12"/>
      <c r="B69" s="25">
        <v>364</v>
      </c>
      <c r="C69" s="20" t="s">
        <v>146</v>
      </c>
      <c r="D69" s="46">
        <v>52167</v>
      </c>
      <c r="E69" s="46">
        <v>0</v>
      </c>
      <c r="F69" s="46">
        <v>0</v>
      </c>
      <c r="G69" s="46">
        <v>475414</v>
      </c>
      <c r="H69" s="46">
        <v>0</v>
      </c>
      <c r="I69" s="46">
        <v>0</v>
      </c>
      <c r="J69" s="46">
        <v>651585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1179166</v>
      </c>
      <c r="P69" s="47">
        <f t="shared" ref="P69:P78" si="15">(O69/P$80)</f>
        <v>18.358492916082827</v>
      </c>
      <c r="Q69" s="9"/>
    </row>
    <row r="70" spans="1:120">
      <c r="A70" s="12"/>
      <c r="B70" s="25">
        <v>365</v>
      </c>
      <c r="C70" s="20" t="s">
        <v>147</v>
      </c>
      <c r="D70" s="46">
        <v>1083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1083</v>
      </c>
      <c r="P70" s="47">
        <f t="shared" si="15"/>
        <v>1.6861279775805697E-2</v>
      </c>
      <c r="Q70" s="9"/>
    </row>
    <row r="71" spans="1:120">
      <c r="A71" s="12"/>
      <c r="B71" s="25">
        <v>366</v>
      </c>
      <c r="C71" s="20" t="s">
        <v>79</v>
      </c>
      <c r="D71" s="46">
        <v>16119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16119</v>
      </c>
      <c r="P71" s="47">
        <f t="shared" si="15"/>
        <v>0.25095749649696403</v>
      </c>
      <c r="Q71" s="9"/>
    </row>
    <row r="72" spans="1:120">
      <c r="A72" s="12"/>
      <c r="B72" s="25">
        <v>368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8049537</v>
      </c>
      <c r="L72" s="46">
        <v>0</v>
      </c>
      <c r="M72" s="46">
        <v>0</v>
      </c>
      <c r="N72" s="46">
        <v>0</v>
      </c>
      <c r="O72" s="46">
        <f t="shared" si="14"/>
        <v>8049537</v>
      </c>
      <c r="P72" s="47">
        <f t="shared" si="15"/>
        <v>125.32363381597385</v>
      </c>
      <c r="Q72" s="9"/>
    </row>
    <row r="73" spans="1:120">
      <c r="A73" s="12"/>
      <c r="B73" s="25">
        <v>369.3</v>
      </c>
      <c r="C73" s="20" t="s">
        <v>81</v>
      </c>
      <c r="D73" s="46">
        <v>170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>SUM(D73:N73)</f>
        <v>170</v>
      </c>
      <c r="P73" s="47">
        <f t="shared" si="15"/>
        <v>2.6467382842908296E-3</v>
      </c>
      <c r="Q73" s="9"/>
    </row>
    <row r="74" spans="1:120">
      <c r="A74" s="12"/>
      <c r="B74" s="25">
        <v>369.9</v>
      </c>
      <c r="C74" s="20" t="s">
        <v>82</v>
      </c>
      <c r="D74" s="46">
        <v>258801</v>
      </c>
      <c r="E74" s="46">
        <v>74922</v>
      </c>
      <c r="F74" s="46">
        <v>0</v>
      </c>
      <c r="G74" s="46">
        <v>0</v>
      </c>
      <c r="H74" s="46">
        <v>0</v>
      </c>
      <c r="I74" s="46">
        <v>4225</v>
      </c>
      <c r="J74" s="46">
        <v>27439</v>
      </c>
      <c r="K74" s="46">
        <v>13237</v>
      </c>
      <c r="L74" s="46">
        <v>0</v>
      </c>
      <c r="M74" s="46">
        <v>0</v>
      </c>
      <c r="N74" s="46">
        <v>0</v>
      </c>
      <c r="O74" s="46">
        <f t="shared" si="14"/>
        <v>378624</v>
      </c>
      <c r="P74" s="47">
        <f t="shared" si="15"/>
        <v>5.8948155067725363</v>
      </c>
      <c r="Q74" s="9"/>
    </row>
    <row r="75" spans="1:120" ht="15.75">
      <c r="A75" s="29" t="s">
        <v>57</v>
      </c>
      <c r="B75" s="30"/>
      <c r="C75" s="31"/>
      <c r="D75" s="32">
        <f t="shared" ref="D75:N75" si="16">SUM(D76:D77)</f>
        <v>3522012</v>
      </c>
      <c r="E75" s="32">
        <f t="shared" si="16"/>
        <v>0</v>
      </c>
      <c r="F75" s="32">
        <f t="shared" si="16"/>
        <v>1790847</v>
      </c>
      <c r="G75" s="32">
        <f t="shared" si="16"/>
        <v>5164837</v>
      </c>
      <c r="H75" s="32">
        <f t="shared" si="16"/>
        <v>0</v>
      </c>
      <c r="I75" s="32">
        <f t="shared" si="16"/>
        <v>1966204</v>
      </c>
      <c r="J75" s="32">
        <f t="shared" si="16"/>
        <v>2074190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si="16"/>
        <v>0</v>
      </c>
      <c r="O75" s="32">
        <f t="shared" si="14"/>
        <v>14518090</v>
      </c>
      <c r="P75" s="45">
        <f t="shared" si="15"/>
        <v>226.03285069282268</v>
      </c>
      <c r="Q75" s="9"/>
    </row>
    <row r="76" spans="1:120">
      <c r="A76" s="12"/>
      <c r="B76" s="25">
        <v>381</v>
      </c>
      <c r="C76" s="20" t="s">
        <v>83</v>
      </c>
      <c r="D76" s="46">
        <v>1625810</v>
      </c>
      <c r="E76" s="46">
        <v>0</v>
      </c>
      <c r="F76" s="46">
        <v>1790847</v>
      </c>
      <c r="G76" s="46">
        <v>5164837</v>
      </c>
      <c r="H76" s="46">
        <v>0</v>
      </c>
      <c r="I76" s="46">
        <v>1966204</v>
      </c>
      <c r="J76" s="46">
        <v>2074190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12621888</v>
      </c>
      <c r="P76" s="47">
        <f t="shared" si="15"/>
        <v>196.51078935077066</v>
      </c>
      <c r="Q76" s="9"/>
    </row>
    <row r="77" spans="1:120" ht="15.75" thickBot="1">
      <c r="A77" s="12"/>
      <c r="B77" s="25">
        <v>382</v>
      </c>
      <c r="C77" s="20" t="s">
        <v>94</v>
      </c>
      <c r="D77" s="46">
        <v>1896202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1896202</v>
      </c>
      <c r="P77" s="47">
        <f t="shared" si="15"/>
        <v>29.522061342052002</v>
      </c>
      <c r="Q77" s="9"/>
    </row>
    <row r="78" spans="1:120" ht="16.5" thickBot="1">
      <c r="A78" s="14" t="s">
        <v>71</v>
      </c>
      <c r="B78" s="23"/>
      <c r="C78" s="22"/>
      <c r="D78" s="15">
        <f t="shared" ref="D78:N78" si="17">SUM(D5,D16,D32,D44,D60,D64,D75)</f>
        <v>58395438</v>
      </c>
      <c r="E78" s="15">
        <f t="shared" si="17"/>
        <v>4075620</v>
      </c>
      <c r="F78" s="15">
        <f t="shared" si="17"/>
        <v>2648005</v>
      </c>
      <c r="G78" s="15">
        <f t="shared" si="17"/>
        <v>8162985</v>
      </c>
      <c r="H78" s="15">
        <f t="shared" si="17"/>
        <v>0</v>
      </c>
      <c r="I78" s="15">
        <f t="shared" si="17"/>
        <v>48218451</v>
      </c>
      <c r="J78" s="15">
        <f t="shared" si="17"/>
        <v>13220501</v>
      </c>
      <c r="K78" s="15">
        <f t="shared" si="17"/>
        <v>-10778623</v>
      </c>
      <c r="L78" s="15">
        <f t="shared" si="17"/>
        <v>0</v>
      </c>
      <c r="M78" s="15">
        <f t="shared" si="17"/>
        <v>0</v>
      </c>
      <c r="N78" s="15">
        <f t="shared" si="17"/>
        <v>0</v>
      </c>
      <c r="O78" s="15">
        <f>SUM(D78:N78)</f>
        <v>123942377</v>
      </c>
      <c r="P78" s="38">
        <f t="shared" si="15"/>
        <v>1929.6649073641599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8" t="s">
        <v>204</v>
      </c>
      <c r="N80" s="48"/>
      <c r="O80" s="48"/>
      <c r="P80" s="43">
        <v>64230</v>
      </c>
    </row>
    <row r="81" spans="1:16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</row>
    <row r="82" spans="1:16" ht="15.75" customHeight="1" thickBot="1">
      <c r="A82" s="52" t="s">
        <v>117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4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185</v>
      </c>
      <c r="N4" s="35" t="s">
        <v>10</v>
      </c>
      <c r="O4" s="35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187</v>
      </c>
      <c r="B5" s="26"/>
      <c r="C5" s="26"/>
      <c r="D5" s="27">
        <f t="shared" ref="D5:N5" si="0">SUM(D6:D15)</f>
        <v>25241676</v>
      </c>
      <c r="E5" s="27">
        <f t="shared" si="0"/>
        <v>208741</v>
      </c>
      <c r="F5" s="27">
        <f t="shared" si="0"/>
        <v>915649</v>
      </c>
      <c r="G5" s="27">
        <f t="shared" si="0"/>
        <v>1338501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27704567</v>
      </c>
      <c r="P5" s="33">
        <f t="shared" ref="P5:P36" si="1">(O5/P$82)</f>
        <v>437.84380877123664</v>
      </c>
      <c r="Q5" s="6"/>
    </row>
    <row r="6" spans="1:134">
      <c r="A6" s="12"/>
      <c r="B6" s="25">
        <v>311</v>
      </c>
      <c r="C6" s="20" t="s">
        <v>3</v>
      </c>
      <c r="D6" s="46">
        <v>16729231</v>
      </c>
      <c r="E6" s="46">
        <v>208741</v>
      </c>
      <c r="F6" s="46">
        <v>915649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17853621</v>
      </c>
      <c r="P6" s="47">
        <f t="shared" si="1"/>
        <v>282.15916238640852</v>
      </c>
      <c r="Q6" s="9"/>
    </row>
    <row r="7" spans="1:134">
      <c r="A7" s="12"/>
      <c r="B7" s="25">
        <v>312.41000000000003</v>
      </c>
      <c r="C7" s="20" t="s">
        <v>188</v>
      </c>
      <c r="D7" s="46">
        <v>0</v>
      </c>
      <c r="E7" s="46">
        <v>0</v>
      </c>
      <c r="F7" s="46">
        <v>0</v>
      </c>
      <c r="G7" s="46">
        <v>771714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771714</v>
      </c>
      <c r="P7" s="47">
        <f t="shared" si="1"/>
        <v>12.196191228763334</v>
      </c>
      <c r="Q7" s="9"/>
    </row>
    <row r="8" spans="1:134">
      <c r="A8" s="12"/>
      <c r="B8" s="25">
        <v>312.43</v>
      </c>
      <c r="C8" s="20" t="s">
        <v>189</v>
      </c>
      <c r="D8" s="46">
        <v>0</v>
      </c>
      <c r="E8" s="46">
        <v>0</v>
      </c>
      <c r="F8" s="46">
        <v>0</v>
      </c>
      <c r="G8" s="46">
        <v>566787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566787</v>
      </c>
      <c r="P8" s="47">
        <f t="shared" si="1"/>
        <v>8.9575187672856575</v>
      </c>
      <c r="Q8" s="9"/>
    </row>
    <row r="9" spans="1:134">
      <c r="A9" s="12"/>
      <c r="B9" s="25">
        <v>312.51</v>
      </c>
      <c r="C9" s="20" t="s">
        <v>92</v>
      </c>
      <c r="D9" s="46">
        <v>438932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438932</v>
      </c>
      <c r="P9" s="47">
        <f t="shared" si="1"/>
        <v>6.9368945080995656</v>
      </c>
      <c r="Q9" s="9"/>
    </row>
    <row r="10" spans="1:134">
      <c r="A10" s="12"/>
      <c r="B10" s="25">
        <v>312.52</v>
      </c>
      <c r="C10" s="20" t="s">
        <v>134</v>
      </c>
      <c r="D10" s="46">
        <v>494738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494738</v>
      </c>
      <c r="P10" s="47">
        <f t="shared" si="1"/>
        <v>7.8188542078229952</v>
      </c>
      <c r="Q10" s="9"/>
    </row>
    <row r="11" spans="1:134">
      <c r="A11" s="12"/>
      <c r="B11" s="25">
        <v>314.10000000000002</v>
      </c>
      <c r="C11" s="20" t="s">
        <v>13</v>
      </c>
      <c r="D11" s="46">
        <v>4690406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4690406</v>
      </c>
      <c r="P11" s="47">
        <f t="shared" si="1"/>
        <v>74.127317265902803</v>
      </c>
      <c r="Q11" s="9"/>
    </row>
    <row r="12" spans="1:134">
      <c r="A12" s="12"/>
      <c r="B12" s="25">
        <v>314.3</v>
      </c>
      <c r="C12" s="20" t="s">
        <v>14</v>
      </c>
      <c r="D12" s="46">
        <v>991043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991043</v>
      </c>
      <c r="P12" s="47">
        <f t="shared" si="1"/>
        <v>15.662473330699328</v>
      </c>
      <c r="Q12" s="9"/>
    </row>
    <row r="13" spans="1:134">
      <c r="A13" s="12"/>
      <c r="B13" s="25">
        <v>314.39999999999998</v>
      </c>
      <c r="C13" s="20" t="s">
        <v>15</v>
      </c>
      <c r="D13" s="46">
        <v>149958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149958</v>
      </c>
      <c r="P13" s="47">
        <f t="shared" si="1"/>
        <v>2.3699407348873964</v>
      </c>
      <c r="Q13" s="9"/>
    </row>
    <row r="14" spans="1:134">
      <c r="A14" s="12"/>
      <c r="B14" s="25">
        <v>315.10000000000002</v>
      </c>
      <c r="C14" s="20" t="s">
        <v>190</v>
      </c>
      <c r="D14" s="46">
        <v>1640897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1640897</v>
      </c>
      <c r="P14" s="47">
        <f t="shared" si="1"/>
        <v>25.932785460292376</v>
      </c>
      <c r="Q14" s="9"/>
    </row>
    <row r="15" spans="1:134">
      <c r="A15" s="12"/>
      <c r="B15" s="25">
        <v>316</v>
      </c>
      <c r="C15" s="20" t="s">
        <v>136</v>
      </c>
      <c r="D15" s="46">
        <v>106471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106471</v>
      </c>
      <c r="P15" s="47">
        <f t="shared" si="1"/>
        <v>1.682670881074674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SUM(D17:D31)</f>
        <v>3445984</v>
      </c>
      <c r="E16" s="32">
        <f t="shared" si="3"/>
        <v>2614728</v>
      </c>
      <c r="F16" s="32">
        <f t="shared" si="3"/>
        <v>0</v>
      </c>
      <c r="G16" s="32">
        <f t="shared" si="3"/>
        <v>1426202</v>
      </c>
      <c r="H16" s="32">
        <f t="shared" si="3"/>
        <v>0</v>
      </c>
      <c r="I16" s="32">
        <f t="shared" si="3"/>
        <v>6389056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13875970</v>
      </c>
      <c r="P16" s="45">
        <f t="shared" si="1"/>
        <v>219.29624654286843</v>
      </c>
      <c r="Q16" s="10"/>
    </row>
    <row r="17" spans="1:17">
      <c r="A17" s="12"/>
      <c r="B17" s="25">
        <v>322</v>
      </c>
      <c r="C17" s="20" t="s">
        <v>191</v>
      </c>
      <c r="D17" s="46">
        <v>0</v>
      </c>
      <c r="E17" s="46">
        <v>2563173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2563173</v>
      </c>
      <c r="P17" s="47">
        <f t="shared" si="1"/>
        <v>40.508463058079812</v>
      </c>
      <c r="Q17" s="9"/>
    </row>
    <row r="18" spans="1:17">
      <c r="A18" s="12"/>
      <c r="B18" s="25">
        <v>323.10000000000002</v>
      </c>
      <c r="C18" s="20" t="s">
        <v>19</v>
      </c>
      <c r="D18" s="46">
        <v>3382285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1" si="4">SUM(D18:N18)</f>
        <v>3382285</v>
      </c>
      <c r="P18" s="47">
        <f t="shared" si="1"/>
        <v>53.453733702094034</v>
      </c>
      <c r="Q18" s="9"/>
    </row>
    <row r="19" spans="1:17">
      <c r="A19" s="12"/>
      <c r="B19" s="25">
        <v>323.39999999999998</v>
      </c>
      <c r="C19" s="20" t="s">
        <v>20</v>
      </c>
      <c r="D19" s="46">
        <v>21406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21406</v>
      </c>
      <c r="P19" s="47">
        <f t="shared" si="1"/>
        <v>0.33830106677202687</v>
      </c>
      <c r="Q19" s="9"/>
    </row>
    <row r="20" spans="1:17">
      <c r="A20" s="12"/>
      <c r="B20" s="25">
        <v>323.7</v>
      </c>
      <c r="C20" s="20" t="s">
        <v>21</v>
      </c>
      <c r="D20" s="46">
        <v>4840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4840</v>
      </c>
      <c r="P20" s="47">
        <f t="shared" si="1"/>
        <v>7.6491505333860135E-2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87480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87480</v>
      </c>
      <c r="P21" s="47">
        <f t="shared" si="1"/>
        <v>1.382536546819439</v>
      </c>
      <c r="Q21" s="9"/>
    </row>
    <row r="22" spans="1:17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91640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91640</v>
      </c>
      <c r="P22" s="47">
        <f t="shared" si="1"/>
        <v>1.4482813117344924</v>
      </c>
      <c r="Q22" s="9"/>
    </row>
    <row r="23" spans="1:17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915655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915655</v>
      </c>
      <c r="P23" s="47">
        <f t="shared" si="1"/>
        <v>14.471039114974319</v>
      </c>
      <c r="Q23" s="9"/>
    </row>
    <row r="24" spans="1:17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801013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801013</v>
      </c>
      <c r="P24" s="47">
        <f t="shared" si="1"/>
        <v>12.659233504543659</v>
      </c>
      <c r="Q24" s="9"/>
    </row>
    <row r="25" spans="1:17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102438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102438</v>
      </c>
      <c r="P25" s="47">
        <f t="shared" si="1"/>
        <v>1.6189332279731332</v>
      </c>
      <c r="Q25" s="9"/>
    </row>
    <row r="26" spans="1:17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65705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65705</v>
      </c>
      <c r="P26" s="47">
        <f t="shared" si="1"/>
        <v>1.0384037929672065</v>
      </c>
      <c r="Q26" s="9"/>
    </row>
    <row r="27" spans="1:17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935308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935308</v>
      </c>
      <c r="P27" s="47">
        <f t="shared" si="1"/>
        <v>14.781635717107863</v>
      </c>
      <c r="Q27" s="9"/>
    </row>
    <row r="28" spans="1:17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143631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143631</v>
      </c>
      <c r="P28" s="47">
        <f t="shared" si="1"/>
        <v>2.2699486369024102</v>
      </c>
      <c r="Q28" s="9"/>
    </row>
    <row r="29" spans="1:17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4606988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4606988</v>
      </c>
      <c r="P29" s="47">
        <f t="shared" si="1"/>
        <v>72.808976689055712</v>
      </c>
      <c r="Q29" s="9"/>
    </row>
    <row r="30" spans="1:17">
      <c r="A30" s="12"/>
      <c r="B30" s="25">
        <v>329.1</v>
      </c>
      <c r="C30" s="20" t="s">
        <v>192</v>
      </c>
      <c r="D30" s="46">
        <v>0</v>
      </c>
      <c r="E30" s="46">
        <v>16750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16750</v>
      </c>
      <c r="P30" s="47">
        <f t="shared" si="1"/>
        <v>0.26471750296325564</v>
      </c>
      <c r="Q30" s="9"/>
    </row>
    <row r="31" spans="1:17">
      <c r="A31" s="12"/>
      <c r="B31" s="25">
        <v>329.5</v>
      </c>
      <c r="C31" s="20" t="s">
        <v>193</v>
      </c>
      <c r="D31" s="46">
        <v>37453</v>
      </c>
      <c r="E31" s="46">
        <v>34805</v>
      </c>
      <c r="F31" s="46">
        <v>0</v>
      </c>
      <c r="G31" s="46">
        <v>0</v>
      </c>
      <c r="H31" s="46">
        <v>0</v>
      </c>
      <c r="I31" s="46">
        <v>65400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137658</v>
      </c>
      <c r="P31" s="47">
        <f t="shared" si="1"/>
        <v>2.1755511655472146</v>
      </c>
      <c r="Q31" s="9"/>
    </row>
    <row r="32" spans="1:17" ht="15.75">
      <c r="A32" s="29" t="s">
        <v>194</v>
      </c>
      <c r="B32" s="30"/>
      <c r="C32" s="31"/>
      <c r="D32" s="32">
        <f t="shared" ref="D32:N32" si="5">SUM(D33:D44)</f>
        <v>6756491</v>
      </c>
      <c r="E32" s="32">
        <f t="shared" si="5"/>
        <v>1614923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8371414</v>
      </c>
      <c r="P32" s="45">
        <f t="shared" si="1"/>
        <v>132.30207822994865</v>
      </c>
      <c r="Q32" s="10"/>
    </row>
    <row r="33" spans="1:17">
      <c r="A33" s="12"/>
      <c r="B33" s="25">
        <v>331.2</v>
      </c>
      <c r="C33" s="20" t="s">
        <v>31</v>
      </c>
      <c r="D33" s="46">
        <v>0</v>
      </c>
      <c r="E33" s="46">
        <v>333618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333618</v>
      </c>
      <c r="P33" s="47">
        <f t="shared" si="1"/>
        <v>5.2725088897668906</v>
      </c>
      <c r="Q33" s="9"/>
    </row>
    <row r="34" spans="1:17">
      <c r="A34" s="12"/>
      <c r="B34" s="25">
        <v>334.2</v>
      </c>
      <c r="C34" s="20" t="s">
        <v>35</v>
      </c>
      <c r="D34" s="46">
        <v>14892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6">SUM(D34:N34)</f>
        <v>14892</v>
      </c>
      <c r="P34" s="47">
        <f t="shared" si="1"/>
        <v>0.23535361517186881</v>
      </c>
      <c r="Q34" s="9"/>
    </row>
    <row r="35" spans="1:17">
      <c r="A35" s="12"/>
      <c r="B35" s="25">
        <v>334.36</v>
      </c>
      <c r="C35" s="20" t="s">
        <v>122</v>
      </c>
      <c r="D35" s="46">
        <v>0</v>
      </c>
      <c r="E35" s="46">
        <v>317000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317000</v>
      </c>
      <c r="P35" s="47">
        <f t="shared" si="1"/>
        <v>5.0098775187672855</v>
      </c>
      <c r="Q35" s="9"/>
    </row>
    <row r="36" spans="1:17">
      <c r="A36" s="12"/>
      <c r="B36" s="25">
        <v>334.5</v>
      </c>
      <c r="C36" s="20" t="s">
        <v>130</v>
      </c>
      <c r="D36" s="46">
        <v>0</v>
      </c>
      <c r="E36" s="46">
        <v>398151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398151</v>
      </c>
      <c r="P36" s="47">
        <f t="shared" si="1"/>
        <v>6.2923903595416828</v>
      </c>
      <c r="Q36" s="9"/>
    </row>
    <row r="37" spans="1:17">
      <c r="A37" s="12"/>
      <c r="B37" s="25">
        <v>334.9</v>
      </c>
      <c r="C37" s="20" t="s">
        <v>39</v>
      </c>
      <c r="D37" s="46">
        <v>2467069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2467069</v>
      </c>
      <c r="P37" s="47">
        <f t="shared" ref="P37:P68" si="7">(O37/P$82)</f>
        <v>38.989632556301856</v>
      </c>
      <c r="Q37" s="9"/>
    </row>
    <row r="38" spans="1:17">
      <c r="A38" s="12"/>
      <c r="B38" s="25">
        <v>335.14</v>
      </c>
      <c r="C38" s="20" t="s">
        <v>138</v>
      </c>
      <c r="D38" s="46">
        <v>143743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143743</v>
      </c>
      <c r="P38" s="47">
        <f t="shared" si="7"/>
        <v>2.2717186882655076</v>
      </c>
      <c r="Q38" s="9"/>
    </row>
    <row r="39" spans="1:17">
      <c r="A39" s="12"/>
      <c r="B39" s="25">
        <v>335.15</v>
      </c>
      <c r="C39" s="20" t="s">
        <v>139</v>
      </c>
      <c r="D39" s="46">
        <v>42294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42294</v>
      </c>
      <c r="P39" s="47">
        <f t="shared" si="7"/>
        <v>0.66841564598972736</v>
      </c>
      <c r="Q39" s="9"/>
    </row>
    <row r="40" spans="1:17">
      <c r="A40" s="12"/>
      <c r="B40" s="25">
        <v>335.18</v>
      </c>
      <c r="C40" s="20" t="s">
        <v>195</v>
      </c>
      <c r="D40" s="46">
        <v>3981965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3981965</v>
      </c>
      <c r="P40" s="47">
        <f t="shared" si="7"/>
        <v>62.931094429079415</v>
      </c>
      <c r="Q40" s="9"/>
    </row>
    <row r="41" spans="1:17">
      <c r="A41" s="12"/>
      <c r="B41" s="25">
        <v>335.21</v>
      </c>
      <c r="C41" s="20" t="s">
        <v>44</v>
      </c>
      <c r="D41" s="46">
        <v>16098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16098</v>
      </c>
      <c r="P41" s="47">
        <f t="shared" si="7"/>
        <v>0.25441327538522324</v>
      </c>
      <c r="Q41" s="9"/>
    </row>
    <row r="42" spans="1:17">
      <c r="A42" s="12"/>
      <c r="B42" s="25">
        <v>335.41</v>
      </c>
      <c r="C42" s="20" t="s">
        <v>181</v>
      </c>
      <c r="D42" s="46">
        <v>33517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33517</v>
      </c>
      <c r="P42" s="47">
        <f t="shared" si="7"/>
        <v>0.52970367443698141</v>
      </c>
      <c r="Q42" s="9"/>
    </row>
    <row r="43" spans="1:17">
      <c r="A43" s="12"/>
      <c r="B43" s="25">
        <v>337.7</v>
      </c>
      <c r="C43" s="20" t="s">
        <v>49</v>
      </c>
      <c r="D43" s="46">
        <v>0</v>
      </c>
      <c r="E43" s="46">
        <v>261828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261828</v>
      </c>
      <c r="P43" s="47">
        <f t="shared" si="7"/>
        <v>4.1379375740813904</v>
      </c>
      <c r="Q43" s="9"/>
    </row>
    <row r="44" spans="1:17">
      <c r="A44" s="12"/>
      <c r="B44" s="25">
        <v>338</v>
      </c>
      <c r="C44" s="20" t="s">
        <v>50</v>
      </c>
      <c r="D44" s="46">
        <v>56913</v>
      </c>
      <c r="E44" s="46">
        <v>304326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361239</v>
      </c>
      <c r="P44" s="47">
        <f t="shared" si="7"/>
        <v>5.7090320031608064</v>
      </c>
      <c r="Q44" s="9"/>
    </row>
    <row r="45" spans="1:17" ht="15.75">
      <c r="A45" s="29" t="s">
        <v>55</v>
      </c>
      <c r="B45" s="30"/>
      <c r="C45" s="31"/>
      <c r="D45" s="32">
        <f t="shared" ref="D45:N45" si="8">SUM(D46:D61)</f>
        <v>3575901</v>
      </c>
      <c r="E45" s="32">
        <f t="shared" si="8"/>
        <v>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36892636</v>
      </c>
      <c r="J45" s="32">
        <f t="shared" si="8"/>
        <v>11085036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51553573</v>
      </c>
      <c r="P45" s="45">
        <f t="shared" si="7"/>
        <v>814.75421572500989</v>
      </c>
      <c r="Q45" s="10"/>
    </row>
    <row r="46" spans="1:17">
      <c r="A46" s="12"/>
      <c r="B46" s="25">
        <v>341.1</v>
      </c>
      <c r="C46" s="20" t="s">
        <v>196</v>
      </c>
      <c r="D46" s="46">
        <v>4407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4407</v>
      </c>
      <c r="P46" s="47">
        <f t="shared" si="7"/>
        <v>6.9648360331884637E-2</v>
      </c>
      <c r="Q46" s="9"/>
    </row>
    <row r="47" spans="1:17">
      <c r="A47" s="12"/>
      <c r="B47" s="25">
        <v>341.2</v>
      </c>
      <c r="C47" s="20" t="s">
        <v>141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11085036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1" si="9">SUM(D47:N47)</f>
        <v>11085036</v>
      </c>
      <c r="P47" s="47">
        <f t="shared" si="7"/>
        <v>175.18824180165942</v>
      </c>
      <c r="Q47" s="9"/>
    </row>
    <row r="48" spans="1:17">
      <c r="A48" s="12"/>
      <c r="B48" s="25">
        <v>341.3</v>
      </c>
      <c r="C48" s="20" t="s">
        <v>142</v>
      </c>
      <c r="D48" s="46">
        <v>2229618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2229618</v>
      </c>
      <c r="P48" s="47">
        <f t="shared" si="7"/>
        <v>35.236949822204664</v>
      </c>
      <c r="Q48" s="9"/>
    </row>
    <row r="49" spans="1:17">
      <c r="A49" s="12"/>
      <c r="B49" s="25">
        <v>342.2</v>
      </c>
      <c r="C49" s="20" t="s">
        <v>59</v>
      </c>
      <c r="D49" s="46">
        <v>140248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140248</v>
      </c>
      <c r="P49" s="47">
        <f t="shared" si="7"/>
        <v>2.2164836033188462</v>
      </c>
      <c r="Q49" s="9"/>
    </row>
    <row r="50" spans="1:17">
      <c r="A50" s="12"/>
      <c r="B50" s="25">
        <v>342.6</v>
      </c>
      <c r="C50" s="20" t="s">
        <v>178</v>
      </c>
      <c r="D50" s="46">
        <v>515657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515657</v>
      </c>
      <c r="P50" s="47">
        <f t="shared" si="7"/>
        <v>8.1494587119715529</v>
      </c>
      <c r="Q50" s="9"/>
    </row>
    <row r="51" spans="1:17">
      <c r="A51" s="12"/>
      <c r="B51" s="25">
        <v>342.9</v>
      </c>
      <c r="C51" s="20" t="s">
        <v>109</v>
      </c>
      <c r="D51" s="46">
        <v>1615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1615</v>
      </c>
      <c r="P51" s="47">
        <f t="shared" si="7"/>
        <v>2.5523508494666138E-2</v>
      </c>
      <c r="Q51" s="9"/>
    </row>
    <row r="52" spans="1:17">
      <c r="A52" s="12"/>
      <c r="B52" s="25">
        <v>343.3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12218464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12218464</v>
      </c>
      <c r="P52" s="47">
        <f t="shared" si="7"/>
        <v>193.10097194784669</v>
      </c>
      <c r="Q52" s="9"/>
    </row>
    <row r="53" spans="1:17">
      <c r="A53" s="12"/>
      <c r="B53" s="25">
        <v>343.4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7520914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7520914</v>
      </c>
      <c r="P53" s="47">
        <f t="shared" si="7"/>
        <v>118.86075069142632</v>
      </c>
      <c r="Q53" s="9"/>
    </row>
    <row r="54" spans="1:17">
      <c r="A54" s="12"/>
      <c r="B54" s="25">
        <v>343.5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15052246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15052246</v>
      </c>
      <c r="P54" s="47">
        <f t="shared" si="7"/>
        <v>237.88614776768077</v>
      </c>
      <c r="Q54" s="9"/>
    </row>
    <row r="55" spans="1:17">
      <c r="A55" s="12"/>
      <c r="B55" s="25">
        <v>343.6</v>
      </c>
      <c r="C55" s="20" t="s">
        <v>63</v>
      </c>
      <c r="D55" s="46">
        <v>389</v>
      </c>
      <c r="E55" s="46">
        <v>0</v>
      </c>
      <c r="F55" s="46">
        <v>0</v>
      </c>
      <c r="G55" s="46">
        <v>0</v>
      </c>
      <c r="H55" s="46">
        <v>0</v>
      </c>
      <c r="I55" s="46">
        <v>536423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536812</v>
      </c>
      <c r="P55" s="47">
        <f t="shared" si="7"/>
        <v>8.4837929672066377</v>
      </c>
      <c r="Q55" s="9"/>
    </row>
    <row r="56" spans="1:17">
      <c r="A56" s="12"/>
      <c r="B56" s="25">
        <v>343.9</v>
      </c>
      <c r="C56" s="20" t="s">
        <v>64</v>
      </c>
      <c r="D56" s="46">
        <v>80121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80121</v>
      </c>
      <c r="P56" s="47">
        <f t="shared" si="7"/>
        <v>1.2662346898459107</v>
      </c>
      <c r="Q56" s="9"/>
    </row>
    <row r="57" spans="1:17">
      <c r="A57" s="12"/>
      <c r="B57" s="25">
        <v>344.9</v>
      </c>
      <c r="C57" s="20" t="s">
        <v>144</v>
      </c>
      <c r="D57" s="46">
        <v>179625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179625</v>
      </c>
      <c r="P57" s="47">
        <f t="shared" si="7"/>
        <v>2.8387988937178981</v>
      </c>
      <c r="Q57" s="9"/>
    </row>
    <row r="58" spans="1:17">
      <c r="A58" s="12"/>
      <c r="B58" s="25">
        <v>346.4</v>
      </c>
      <c r="C58" s="20" t="s">
        <v>197</v>
      </c>
      <c r="D58" s="46">
        <v>1628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1628</v>
      </c>
      <c r="P58" s="47">
        <f t="shared" si="7"/>
        <v>2.572896088502568E-2</v>
      </c>
      <c r="Q58" s="9"/>
    </row>
    <row r="59" spans="1:17">
      <c r="A59" s="12"/>
      <c r="B59" s="25">
        <v>347.2</v>
      </c>
      <c r="C59" s="20" t="s">
        <v>67</v>
      </c>
      <c r="D59" s="46">
        <v>416576</v>
      </c>
      <c r="E59" s="46">
        <v>0</v>
      </c>
      <c r="F59" s="46">
        <v>0</v>
      </c>
      <c r="G59" s="46">
        <v>0</v>
      </c>
      <c r="H59" s="46">
        <v>0</v>
      </c>
      <c r="I59" s="46">
        <v>1511719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1928295</v>
      </c>
      <c r="P59" s="47">
        <f t="shared" si="7"/>
        <v>30.474832082180956</v>
      </c>
      <c r="Q59" s="9"/>
    </row>
    <row r="60" spans="1:17">
      <c r="A60" s="12"/>
      <c r="B60" s="25">
        <v>347.3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52870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52870</v>
      </c>
      <c r="P60" s="47">
        <f t="shared" si="7"/>
        <v>0.83555906756222842</v>
      </c>
      <c r="Q60" s="9"/>
    </row>
    <row r="61" spans="1:17">
      <c r="A61" s="12"/>
      <c r="B61" s="25">
        <v>349</v>
      </c>
      <c r="C61" s="20" t="s">
        <v>198</v>
      </c>
      <c r="D61" s="46">
        <v>6017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6017</v>
      </c>
      <c r="P61" s="47">
        <f t="shared" si="7"/>
        <v>9.5092848676412489E-2</v>
      </c>
      <c r="Q61" s="9"/>
    </row>
    <row r="62" spans="1:17" ht="15.75">
      <c r="A62" s="29" t="s">
        <v>56</v>
      </c>
      <c r="B62" s="30"/>
      <c r="C62" s="31"/>
      <c r="D62" s="32">
        <f t="shared" ref="D62:N62" si="10">SUM(D63:D65)</f>
        <v>241886</v>
      </c>
      <c r="E62" s="32">
        <f t="shared" si="10"/>
        <v>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 t="shared" ref="O62:O67" si="11">SUM(D62:N62)</f>
        <v>241886</v>
      </c>
      <c r="P62" s="45">
        <f t="shared" si="7"/>
        <v>3.8227736072698537</v>
      </c>
      <c r="Q62" s="10"/>
    </row>
    <row r="63" spans="1:17">
      <c r="A63" s="13"/>
      <c r="B63" s="39">
        <v>354</v>
      </c>
      <c r="C63" s="21" t="s">
        <v>111</v>
      </c>
      <c r="D63" s="46">
        <v>-6094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-6094</v>
      </c>
      <c r="P63" s="47">
        <f t="shared" si="7"/>
        <v>-9.6309758988542077E-2</v>
      </c>
      <c r="Q63" s="9"/>
    </row>
    <row r="64" spans="1:17">
      <c r="A64" s="13"/>
      <c r="B64" s="39">
        <v>358.2</v>
      </c>
      <c r="C64" s="21" t="s">
        <v>167</v>
      </c>
      <c r="D64" s="46">
        <v>17649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17649</v>
      </c>
      <c r="P64" s="47">
        <f t="shared" si="7"/>
        <v>0.27892532595811931</v>
      </c>
      <c r="Q64" s="9"/>
    </row>
    <row r="65" spans="1:120">
      <c r="A65" s="13"/>
      <c r="B65" s="39">
        <v>359</v>
      </c>
      <c r="C65" s="21" t="s">
        <v>74</v>
      </c>
      <c r="D65" s="46">
        <v>230331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230331</v>
      </c>
      <c r="P65" s="47">
        <f t="shared" si="7"/>
        <v>3.6401580403002765</v>
      </c>
      <c r="Q65" s="9"/>
    </row>
    <row r="66" spans="1:120" ht="15.75">
      <c r="A66" s="29" t="s">
        <v>4</v>
      </c>
      <c r="B66" s="30"/>
      <c r="C66" s="31"/>
      <c r="D66" s="32">
        <f t="shared" ref="D66:N66" si="12">SUM(D67:D76)</f>
        <v>1029276</v>
      </c>
      <c r="E66" s="32">
        <f t="shared" si="12"/>
        <v>219356</v>
      </c>
      <c r="F66" s="32">
        <f t="shared" si="12"/>
        <v>1486</v>
      </c>
      <c r="G66" s="32">
        <f t="shared" si="12"/>
        <v>132301</v>
      </c>
      <c r="H66" s="32">
        <f t="shared" si="12"/>
        <v>0</v>
      </c>
      <c r="I66" s="32">
        <f t="shared" si="12"/>
        <v>291475</v>
      </c>
      <c r="J66" s="32">
        <f t="shared" si="12"/>
        <v>183460</v>
      </c>
      <c r="K66" s="32">
        <f t="shared" si="12"/>
        <v>31955061</v>
      </c>
      <c r="L66" s="32">
        <f t="shared" si="12"/>
        <v>0</v>
      </c>
      <c r="M66" s="32">
        <f t="shared" si="12"/>
        <v>0</v>
      </c>
      <c r="N66" s="32">
        <f t="shared" si="12"/>
        <v>0</v>
      </c>
      <c r="O66" s="32">
        <f t="shared" si="11"/>
        <v>33812415</v>
      </c>
      <c r="P66" s="45">
        <f t="shared" si="7"/>
        <v>534.37242196760178</v>
      </c>
      <c r="Q66" s="10"/>
    </row>
    <row r="67" spans="1:120">
      <c r="A67" s="12"/>
      <c r="B67" s="25">
        <v>361.1</v>
      </c>
      <c r="C67" s="20" t="s">
        <v>75</v>
      </c>
      <c r="D67" s="46">
        <v>1321</v>
      </c>
      <c r="E67" s="46">
        <v>5341</v>
      </c>
      <c r="F67" s="46">
        <v>1486</v>
      </c>
      <c r="G67" s="46">
        <v>18450</v>
      </c>
      <c r="H67" s="46">
        <v>0</v>
      </c>
      <c r="I67" s="46">
        <v>78310</v>
      </c>
      <c r="J67" s="46">
        <v>7891</v>
      </c>
      <c r="K67" s="46">
        <v>823248</v>
      </c>
      <c r="L67" s="46">
        <v>0</v>
      </c>
      <c r="M67" s="46">
        <v>0</v>
      </c>
      <c r="N67" s="46">
        <v>0</v>
      </c>
      <c r="O67" s="46">
        <f t="shared" si="11"/>
        <v>936047</v>
      </c>
      <c r="P67" s="47">
        <f t="shared" si="7"/>
        <v>14.793314895298302</v>
      </c>
      <c r="Q67" s="9"/>
    </row>
    <row r="68" spans="1:120">
      <c r="A68" s="12"/>
      <c r="B68" s="25">
        <v>361.2</v>
      </c>
      <c r="C68" s="20" t="s">
        <v>113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1946763</v>
      </c>
      <c r="L68" s="46">
        <v>0</v>
      </c>
      <c r="M68" s="46">
        <v>0</v>
      </c>
      <c r="N68" s="46">
        <v>0</v>
      </c>
      <c r="O68" s="46">
        <f t="shared" ref="O68:O76" si="13">SUM(D68:N68)</f>
        <v>1946763</v>
      </c>
      <c r="P68" s="47">
        <f t="shared" si="7"/>
        <v>30.766700908731728</v>
      </c>
      <c r="Q68" s="9"/>
    </row>
    <row r="69" spans="1:120">
      <c r="A69" s="12"/>
      <c r="B69" s="25">
        <v>361.3</v>
      </c>
      <c r="C69" s="20" t="s">
        <v>114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21069767</v>
      </c>
      <c r="L69" s="46">
        <v>0</v>
      </c>
      <c r="M69" s="46">
        <v>0</v>
      </c>
      <c r="N69" s="46">
        <v>0</v>
      </c>
      <c r="O69" s="46">
        <f t="shared" si="13"/>
        <v>21069767</v>
      </c>
      <c r="P69" s="47">
        <f t="shared" ref="P69:P80" si="14">(O69/P$82)</f>
        <v>332.98723034373768</v>
      </c>
      <c r="Q69" s="9"/>
    </row>
    <row r="70" spans="1:120">
      <c r="A70" s="12"/>
      <c r="B70" s="25">
        <v>362</v>
      </c>
      <c r="C70" s="20" t="s">
        <v>76</v>
      </c>
      <c r="D70" s="46">
        <v>631462</v>
      </c>
      <c r="E70" s="46">
        <v>213738</v>
      </c>
      <c r="F70" s="46">
        <v>0</v>
      </c>
      <c r="G70" s="46">
        <v>0</v>
      </c>
      <c r="H70" s="46">
        <v>0</v>
      </c>
      <c r="I70" s="46">
        <v>178281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1023481</v>
      </c>
      <c r="P70" s="47">
        <f t="shared" si="14"/>
        <v>16.175124456736469</v>
      </c>
      <c r="Q70" s="9"/>
    </row>
    <row r="71" spans="1:120">
      <c r="A71" s="12"/>
      <c r="B71" s="25">
        <v>364</v>
      </c>
      <c r="C71" s="20" t="s">
        <v>146</v>
      </c>
      <c r="D71" s="46">
        <v>2000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2000</v>
      </c>
      <c r="P71" s="47">
        <f t="shared" si="14"/>
        <v>3.1608060055314108E-2</v>
      </c>
      <c r="Q71" s="9"/>
    </row>
    <row r="72" spans="1:120">
      <c r="A72" s="12"/>
      <c r="B72" s="25">
        <v>365</v>
      </c>
      <c r="C72" s="20" t="s">
        <v>147</v>
      </c>
      <c r="D72" s="46">
        <v>12882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12882</v>
      </c>
      <c r="P72" s="47">
        <f t="shared" si="14"/>
        <v>0.20358751481627815</v>
      </c>
      <c r="Q72" s="9"/>
    </row>
    <row r="73" spans="1:120">
      <c r="A73" s="12"/>
      <c r="B73" s="25">
        <v>366</v>
      </c>
      <c r="C73" s="20" t="s">
        <v>79</v>
      </c>
      <c r="D73" s="46">
        <v>3846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3846</v>
      </c>
      <c r="P73" s="47">
        <f t="shared" si="14"/>
        <v>6.0782299486369026E-2</v>
      </c>
      <c r="Q73" s="9"/>
    </row>
    <row r="74" spans="1:120">
      <c r="A74" s="12"/>
      <c r="B74" s="25">
        <v>368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8115282</v>
      </c>
      <c r="L74" s="46">
        <v>0</v>
      </c>
      <c r="M74" s="46">
        <v>0</v>
      </c>
      <c r="N74" s="46">
        <v>0</v>
      </c>
      <c r="O74" s="46">
        <f t="shared" si="13"/>
        <v>8115282</v>
      </c>
      <c r="P74" s="47">
        <f t="shared" si="14"/>
        <v>128.25416041090477</v>
      </c>
      <c r="Q74" s="9"/>
    </row>
    <row r="75" spans="1:120">
      <c r="A75" s="12"/>
      <c r="B75" s="25">
        <v>369.3</v>
      </c>
      <c r="C75" s="20" t="s">
        <v>81</v>
      </c>
      <c r="D75" s="46">
        <v>24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24</v>
      </c>
      <c r="P75" s="47">
        <f t="shared" si="14"/>
        <v>3.7929672066376927E-4</v>
      </c>
      <c r="Q75" s="9"/>
    </row>
    <row r="76" spans="1:120">
      <c r="A76" s="12"/>
      <c r="B76" s="25">
        <v>369.9</v>
      </c>
      <c r="C76" s="20" t="s">
        <v>82</v>
      </c>
      <c r="D76" s="46">
        <v>377741</v>
      </c>
      <c r="E76" s="46">
        <v>277</v>
      </c>
      <c r="F76" s="46">
        <v>0</v>
      </c>
      <c r="G76" s="46">
        <v>113851</v>
      </c>
      <c r="H76" s="46">
        <v>0</v>
      </c>
      <c r="I76" s="46">
        <v>34884</v>
      </c>
      <c r="J76" s="46">
        <v>175569</v>
      </c>
      <c r="K76" s="46">
        <v>1</v>
      </c>
      <c r="L76" s="46">
        <v>0</v>
      </c>
      <c r="M76" s="46">
        <v>0</v>
      </c>
      <c r="N76" s="46">
        <v>0</v>
      </c>
      <c r="O76" s="46">
        <f t="shared" si="13"/>
        <v>702323</v>
      </c>
      <c r="P76" s="47">
        <f t="shared" si="14"/>
        <v>11.099533781114184</v>
      </c>
      <c r="Q76" s="9"/>
    </row>
    <row r="77" spans="1:120" ht="15.75">
      <c r="A77" s="29" t="s">
        <v>57</v>
      </c>
      <c r="B77" s="30"/>
      <c r="C77" s="31"/>
      <c r="D77" s="32">
        <f t="shared" ref="D77:N77" si="15">SUM(D78:D79)</f>
        <v>1839984</v>
      </c>
      <c r="E77" s="32">
        <f t="shared" si="15"/>
        <v>0</v>
      </c>
      <c r="F77" s="32">
        <f t="shared" si="15"/>
        <v>1792648</v>
      </c>
      <c r="G77" s="32">
        <f t="shared" si="15"/>
        <v>0</v>
      </c>
      <c r="H77" s="32">
        <f t="shared" si="15"/>
        <v>0</v>
      </c>
      <c r="I77" s="32">
        <f t="shared" si="15"/>
        <v>1004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si="15"/>
        <v>0</v>
      </c>
      <c r="O77" s="32">
        <f>SUM(D77:N77)</f>
        <v>3633636</v>
      </c>
      <c r="P77" s="45">
        <f t="shared" si="14"/>
        <v>57.426092453575663</v>
      </c>
      <c r="Q77" s="9"/>
    </row>
    <row r="78" spans="1:120">
      <c r="A78" s="12"/>
      <c r="B78" s="25">
        <v>381</v>
      </c>
      <c r="C78" s="20" t="s">
        <v>83</v>
      </c>
      <c r="D78" s="46">
        <v>0</v>
      </c>
      <c r="E78" s="46">
        <v>0</v>
      </c>
      <c r="F78" s="46">
        <v>1792648</v>
      </c>
      <c r="G78" s="46">
        <v>0</v>
      </c>
      <c r="H78" s="46">
        <v>0</v>
      </c>
      <c r="I78" s="46">
        <v>1004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1793652</v>
      </c>
      <c r="P78" s="47">
        <f t="shared" si="14"/>
        <v>28.346930067167129</v>
      </c>
      <c r="Q78" s="9"/>
    </row>
    <row r="79" spans="1:120" ht="15.75" thickBot="1">
      <c r="A79" s="12"/>
      <c r="B79" s="25">
        <v>382</v>
      </c>
      <c r="C79" s="20" t="s">
        <v>94</v>
      </c>
      <c r="D79" s="46">
        <v>1839984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>SUM(D79:N79)</f>
        <v>1839984</v>
      </c>
      <c r="P79" s="47">
        <f t="shared" si="14"/>
        <v>29.079162386408534</v>
      </c>
      <c r="Q79" s="9"/>
    </row>
    <row r="80" spans="1:120" ht="16.5" thickBot="1">
      <c r="A80" s="14" t="s">
        <v>71</v>
      </c>
      <c r="B80" s="23"/>
      <c r="C80" s="22"/>
      <c r="D80" s="15">
        <f t="shared" ref="D80:N80" si="16">SUM(D5,D16,D32,D45,D62,D66,D77)</f>
        <v>42131198</v>
      </c>
      <c r="E80" s="15">
        <f t="shared" si="16"/>
        <v>4657748</v>
      </c>
      <c r="F80" s="15">
        <f t="shared" si="16"/>
        <v>2709783</v>
      </c>
      <c r="G80" s="15">
        <f t="shared" si="16"/>
        <v>2897004</v>
      </c>
      <c r="H80" s="15">
        <f t="shared" si="16"/>
        <v>0</v>
      </c>
      <c r="I80" s="15">
        <f t="shared" si="16"/>
        <v>43574171</v>
      </c>
      <c r="J80" s="15">
        <f t="shared" si="16"/>
        <v>11268496</v>
      </c>
      <c r="K80" s="15">
        <f t="shared" si="16"/>
        <v>31955061</v>
      </c>
      <c r="L80" s="15">
        <f t="shared" si="16"/>
        <v>0</v>
      </c>
      <c r="M80" s="15">
        <f t="shared" si="16"/>
        <v>0</v>
      </c>
      <c r="N80" s="15">
        <f t="shared" si="16"/>
        <v>0</v>
      </c>
      <c r="O80" s="15">
        <f>SUM(D80:N80)</f>
        <v>139193461</v>
      </c>
      <c r="P80" s="38">
        <f t="shared" si="14"/>
        <v>2199.8176372975108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48" t="s">
        <v>199</v>
      </c>
      <c r="N82" s="48"/>
      <c r="O82" s="48"/>
      <c r="P82" s="43">
        <v>63275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117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23449593</v>
      </c>
      <c r="E5" s="27">
        <f t="shared" si="0"/>
        <v>170957</v>
      </c>
      <c r="F5" s="27">
        <f t="shared" si="0"/>
        <v>914539</v>
      </c>
      <c r="G5" s="27">
        <f t="shared" si="0"/>
        <v>1352865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25887954</v>
      </c>
      <c r="O5" s="33">
        <f t="shared" ref="O5:O36" si="1">(N5/O$80)</f>
        <v>412.01862108479753</v>
      </c>
      <c r="P5" s="6"/>
    </row>
    <row r="6" spans="1:133">
      <c r="A6" s="12"/>
      <c r="B6" s="25">
        <v>311</v>
      </c>
      <c r="C6" s="20" t="s">
        <v>3</v>
      </c>
      <c r="D6" s="46">
        <v>15014235</v>
      </c>
      <c r="E6" s="46">
        <v>170957</v>
      </c>
      <c r="F6" s="46">
        <v>914539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16099731</v>
      </c>
      <c r="O6" s="47">
        <f t="shared" si="1"/>
        <v>256.2345779220779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776303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776303</v>
      </c>
      <c r="O7" s="47">
        <f t="shared" si="1"/>
        <v>12.355217086834735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576562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576562</v>
      </c>
      <c r="O8" s="47">
        <f t="shared" si="1"/>
        <v>9.1762477718360067</v>
      </c>
      <c r="P8" s="9"/>
    </row>
    <row r="9" spans="1:133">
      <c r="A9" s="12"/>
      <c r="B9" s="25">
        <v>312.51</v>
      </c>
      <c r="C9" s="20" t="s">
        <v>92</v>
      </c>
      <c r="D9" s="46">
        <v>427490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427490</v>
      </c>
      <c r="O9" s="47">
        <f t="shared" si="1"/>
        <v>6.803698752228164</v>
      </c>
      <c r="P9" s="9"/>
    </row>
    <row r="10" spans="1:133">
      <c r="A10" s="12"/>
      <c r="B10" s="25">
        <v>312.52</v>
      </c>
      <c r="C10" s="20" t="s">
        <v>134</v>
      </c>
      <c r="D10" s="46">
        <v>498650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498650</v>
      </c>
      <c r="O10" s="47">
        <f t="shared" si="1"/>
        <v>7.9362426788897373</v>
      </c>
      <c r="P10" s="9"/>
    </row>
    <row r="11" spans="1:133">
      <c r="A11" s="12"/>
      <c r="B11" s="25">
        <v>314.10000000000002</v>
      </c>
      <c r="C11" s="20" t="s">
        <v>13</v>
      </c>
      <c r="D11" s="46">
        <v>4597092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4597092</v>
      </c>
      <c r="O11" s="47">
        <f t="shared" si="1"/>
        <v>73.164820473643999</v>
      </c>
      <c r="P11" s="9"/>
    </row>
    <row r="12" spans="1:133">
      <c r="A12" s="12"/>
      <c r="B12" s="25">
        <v>314.3</v>
      </c>
      <c r="C12" s="20" t="s">
        <v>14</v>
      </c>
      <c r="D12" s="46">
        <v>976587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976587</v>
      </c>
      <c r="O12" s="47">
        <f t="shared" si="1"/>
        <v>15.542828495034378</v>
      </c>
      <c r="P12" s="9"/>
    </row>
    <row r="13" spans="1:133">
      <c r="A13" s="12"/>
      <c r="B13" s="25">
        <v>314.39999999999998</v>
      </c>
      <c r="C13" s="20" t="s">
        <v>15</v>
      </c>
      <c r="D13" s="46">
        <v>129644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129644</v>
      </c>
      <c r="O13" s="47">
        <f t="shared" si="1"/>
        <v>2.0633435192258722</v>
      </c>
      <c r="P13" s="9"/>
    </row>
    <row r="14" spans="1:133">
      <c r="A14" s="12"/>
      <c r="B14" s="25">
        <v>315</v>
      </c>
      <c r="C14" s="20" t="s">
        <v>135</v>
      </c>
      <c r="D14" s="46">
        <v>1676838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1676838</v>
      </c>
      <c r="O14" s="47">
        <f t="shared" si="1"/>
        <v>26.687643239113829</v>
      </c>
      <c r="P14" s="9"/>
    </row>
    <row r="15" spans="1:133">
      <c r="A15" s="12"/>
      <c r="B15" s="25">
        <v>316</v>
      </c>
      <c r="C15" s="20" t="s">
        <v>136</v>
      </c>
      <c r="D15" s="46">
        <v>129057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129057</v>
      </c>
      <c r="O15" s="47">
        <f t="shared" si="1"/>
        <v>2.0540011459129106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SUM(D17:D30)</f>
        <v>3250377</v>
      </c>
      <c r="E16" s="32">
        <f t="shared" si="3"/>
        <v>2011842</v>
      </c>
      <c r="F16" s="32">
        <f t="shared" si="3"/>
        <v>0</v>
      </c>
      <c r="G16" s="32">
        <f t="shared" si="3"/>
        <v>1348072</v>
      </c>
      <c r="H16" s="32">
        <f t="shared" si="3"/>
        <v>0</v>
      </c>
      <c r="I16" s="32">
        <f t="shared" si="3"/>
        <v>6528072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13138363</v>
      </c>
      <c r="O16" s="45">
        <f t="shared" si="1"/>
        <v>209.10305258467022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1956727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1956727</v>
      </c>
      <c r="O17" s="47">
        <f t="shared" si="1"/>
        <v>31.142204609116373</v>
      </c>
      <c r="P17" s="9"/>
    </row>
    <row r="18" spans="1:16">
      <c r="A18" s="12"/>
      <c r="B18" s="25">
        <v>323.10000000000002</v>
      </c>
      <c r="C18" s="20" t="s">
        <v>19</v>
      </c>
      <c r="D18" s="46">
        <v>3185197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3185197</v>
      </c>
      <c r="O18" s="47">
        <f t="shared" si="1"/>
        <v>50.693866182836771</v>
      </c>
      <c r="P18" s="9"/>
    </row>
    <row r="19" spans="1:16">
      <c r="A19" s="12"/>
      <c r="B19" s="25">
        <v>323.39999999999998</v>
      </c>
      <c r="C19" s="20" t="s">
        <v>20</v>
      </c>
      <c r="D19" s="46">
        <v>18467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18467</v>
      </c>
      <c r="O19" s="47">
        <f t="shared" si="1"/>
        <v>0.29391074611662849</v>
      </c>
      <c r="P19" s="9"/>
    </row>
    <row r="20" spans="1:16">
      <c r="A20" s="12"/>
      <c r="B20" s="25">
        <v>323.7</v>
      </c>
      <c r="C20" s="20" t="s">
        <v>21</v>
      </c>
      <c r="D20" s="46">
        <v>2868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2868</v>
      </c>
      <c r="O20" s="47">
        <f t="shared" si="1"/>
        <v>4.5645530939648585E-2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42390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42390</v>
      </c>
      <c r="O21" s="47">
        <f t="shared" si="1"/>
        <v>0.67465622612681431</v>
      </c>
      <c r="P21" s="9"/>
    </row>
    <row r="22" spans="1:16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114730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114730</v>
      </c>
      <c r="O22" s="47">
        <f t="shared" si="1"/>
        <v>1.8259803921568627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535440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535440</v>
      </c>
      <c r="O23" s="47">
        <f t="shared" si="1"/>
        <v>8.5217723453017573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1077829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1077829</v>
      </c>
      <c r="O24" s="47">
        <f t="shared" si="1"/>
        <v>17.154141201935321</v>
      </c>
      <c r="P24" s="9"/>
    </row>
    <row r="25" spans="1:16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157934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157934</v>
      </c>
      <c r="O25" s="47">
        <f t="shared" si="1"/>
        <v>2.5135918003565063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16161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16161</v>
      </c>
      <c r="O26" s="47">
        <f t="shared" si="1"/>
        <v>0.25720970206264326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703925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703925</v>
      </c>
      <c r="O27" s="47">
        <f t="shared" si="1"/>
        <v>11.203288133435192</v>
      </c>
      <c r="P27" s="9"/>
    </row>
    <row r="28" spans="1:16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312932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312932</v>
      </c>
      <c r="O28" s="47">
        <f t="shared" si="1"/>
        <v>4.9804558186911132</v>
      </c>
      <c r="P28" s="9"/>
    </row>
    <row r="29" spans="1:16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4567478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4567478</v>
      </c>
      <c r="O29" s="47">
        <f t="shared" si="1"/>
        <v>72.693500127323659</v>
      </c>
      <c r="P29" s="9"/>
    </row>
    <row r="30" spans="1:16">
      <c r="A30" s="12"/>
      <c r="B30" s="25">
        <v>329</v>
      </c>
      <c r="C30" s="20" t="s">
        <v>29</v>
      </c>
      <c r="D30" s="46">
        <v>43845</v>
      </c>
      <c r="E30" s="46">
        <v>55115</v>
      </c>
      <c r="F30" s="46">
        <v>0</v>
      </c>
      <c r="G30" s="46">
        <v>0</v>
      </c>
      <c r="H30" s="46">
        <v>0</v>
      </c>
      <c r="I30" s="46">
        <v>347325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446285</v>
      </c>
      <c r="O30" s="47">
        <f t="shared" si="1"/>
        <v>7.1028297682709445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SUM(D32:D41)</f>
        <v>8443468</v>
      </c>
      <c r="E31" s="32">
        <f t="shared" si="5"/>
        <v>3223564</v>
      </c>
      <c r="F31" s="32">
        <f t="shared" si="5"/>
        <v>0</v>
      </c>
      <c r="G31" s="32">
        <f t="shared" si="5"/>
        <v>43845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11710877</v>
      </c>
      <c r="O31" s="45">
        <f t="shared" si="1"/>
        <v>186.38396040234275</v>
      </c>
      <c r="P31" s="10"/>
    </row>
    <row r="32" spans="1:16">
      <c r="A32" s="12"/>
      <c r="B32" s="25">
        <v>331.1</v>
      </c>
      <c r="C32" s="20" t="s">
        <v>30</v>
      </c>
      <c r="D32" s="46">
        <v>2647173</v>
      </c>
      <c r="E32" s="46">
        <v>1579642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4226815</v>
      </c>
      <c r="O32" s="47">
        <f t="shared" si="1"/>
        <v>67.271692768016294</v>
      </c>
      <c r="P32" s="9"/>
    </row>
    <row r="33" spans="1:16">
      <c r="A33" s="12"/>
      <c r="B33" s="25">
        <v>334.5</v>
      </c>
      <c r="C33" s="20" t="s">
        <v>130</v>
      </c>
      <c r="D33" s="46">
        <v>0</v>
      </c>
      <c r="E33" s="46">
        <v>1398013</v>
      </c>
      <c r="F33" s="46">
        <v>0</v>
      </c>
      <c r="G33" s="46">
        <v>5773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6">SUM(D33:M33)</f>
        <v>1403786</v>
      </c>
      <c r="O33" s="47">
        <f t="shared" si="1"/>
        <v>22.34189584924879</v>
      </c>
      <c r="P33" s="9"/>
    </row>
    <row r="34" spans="1:16">
      <c r="A34" s="12"/>
      <c r="B34" s="25">
        <v>335.12</v>
      </c>
      <c r="C34" s="20" t="s">
        <v>137</v>
      </c>
      <c r="D34" s="46">
        <v>2074204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2074204</v>
      </c>
      <c r="O34" s="47">
        <f t="shared" si="1"/>
        <v>33.011904761904759</v>
      </c>
      <c r="P34" s="9"/>
    </row>
    <row r="35" spans="1:16">
      <c r="A35" s="12"/>
      <c r="B35" s="25">
        <v>335.14</v>
      </c>
      <c r="C35" s="20" t="s">
        <v>138</v>
      </c>
      <c r="D35" s="46">
        <v>139098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139098</v>
      </c>
      <c r="O35" s="47">
        <f t="shared" si="1"/>
        <v>2.2138082505729564</v>
      </c>
      <c r="P35" s="9"/>
    </row>
    <row r="36" spans="1:16">
      <c r="A36" s="12"/>
      <c r="B36" s="25">
        <v>335.15</v>
      </c>
      <c r="C36" s="20" t="s">
        <v>139</v>
      </c>
      <c r="D36" s="46">
        <v>34044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34044</v>
      </c>
      <c r="O36" s="47">
        <f t="shared" si="1"/>
        <v>0.54182582123758594</v>
      </c>
      <c r="P36" s="9"/>
    </row>
    <row r="37" spans="1:16">
      <c r="A37" s="12"/>
      <c r="B37" s="25">
        <v>335.18</v>
      </c>
      <c r="C37" s="20" t="s">
        <v>140</v>
      </c>
      <c r="D37" s="46">
        <v>3425661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3425661</v>
      </c>
      <c r="O37" s="47">
        <f t="shared" ref="O37:O68" si="7">(N37/O$80)</f>
        <v>54.52096065699007</v>
      </c>
      <c r="P37" s="9"/>
    </row>
    <row r="38" spans="1:16">
      <c r="A38" s="12"/>
      <c r="B38" s="25">
        <v>335.21</v>
      </c>
      <c r="C38" s="20" t="s">
        <v>44</v>
      </c>
      <c r="D38" s="46">
        <v>28730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28730</v>
      </c>
      <c r="O38" s="47">
        <f t="shared" si="7"/>
        <v>0.45725108225108224</v>
      </c>
      <c r="P38" s="9"/>
    </row>
    <row r="39" spans="1:16">
      <c r="A39" s="12"/>
      <c r="B39" s="25">
        <v>335.41</v>
      </c>
      <c r="C39" s="20" t="s">
        <v>181</v>
      </c>
      <c r="D39" s="46">
        <v>33063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33063</v>
      </c>
      <c r="O39" s="47">
        <f t="shared" si="7"/>
        <v>0.52621275783040489</v>
      </c>
      <c r="P39" s="9"/>
    </row>
    <row r="40" spans="1:16">
      <c r="A40" s="12"/>
      <c r="B40" s="25">
        <v>337.9</v>
      </c>
      <c r="C40" s="20" t="s">
        <v>123</v>
      </c>
      <c r="D40" s="46">
        <v>0</v>
      </c>
      <c r="E40" s="46">
        <v>0</v>
      </c>
      <c r="F40" s="46">
        <v>0</v>
      </c>
      <c r="G40" s="46">
        <v>38072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38072</v>
      </c>
      <c r="O40" s="47">
        <f t="shared" si="7"/>
        <v>0.60593328240387068</v>
      </c>
      <c r="P40" s="9"/>
    </row>
    <row r="41" spans="1:16">
      <c r="A41" s="12"/>
      <c r="B41" s="25">
        <v>338</v>
      </c>
      <c r="C41" s="20" t="s">
        <v>50</v>
      </c>
      <c r="D41" s="46">
        <v>61495</v>
      </c>
      <c r="E41" s="46">
        <v>245909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307404</v>
      </c>
      <c r="O41" s="47">
        <f t="shared" si="7"/>
        <v>4.8924751718869368</v>
      </c>
      <c r="P41" s="9"/>
    </row>
    <row r="42" spans="1:16" ht="15.75">
      <c r="A42" s="29" t="s">
        <v>55</v>
      </c>
      <c r="B42" s="30"/>
      <c r="C42" s="31"/>
      <c r="D42" s="32">
        <f t="shared" ref="D42:M42" si="8">SUM(D43:D59)</f>
        <v>3549028</v>
      </c>
      <c r="E42" s="32">
        <f t="shared" si="8"/>
        <v>37459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35989127</v>
      </c>
      <c r="J42" s="32">
        <f t="shared" si="8"/>
        <v>10951328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50526942</v>
      </c>
      <c r="O42" s="45">
        <f t="shared" si="7"/>
        <v>804.15937738731861</v>
      </c>
      <c r="P42" s="10"/>
    </row>
    <row r="43" spans="1:16">
      <c r="A43" s="12"/>
      <c r="B43" s="25">
        <v>341.2</v>
      </c>
      <c r="C43" s="20" t="s">
        <v>141</v>
      </c>
      <c r="D43" s="46">
        <v>22776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10951328</v>
      </c>
      <c r="K43" s="46">
        <v>0</v>
      </c>
      <c r="L43" s="46">
        <v>0</v>
      </c>
      <c r="M43" s="46">
        <v>0</v>
      </c>
      <c r="N43" s="46">
        <f t="shared" ref="N43:N59" si="9">SUM(D43:M43)</f>
        <v>10974104</v>
      </c>
      <c r="O43" s="47">
        <f t="shared" si="7"/>
        <v>174.65788133435191</v>
      </c>
      <c r="P43" s="9"/>
    </row>
    <row r="44" spans="1:16">
      <c r="A44" s="12"/>
      <c r="B44" s="25">
        <v>341.3</v>
      </c>
      <c r="C44" s="20" t="s">
        <v>142</v>
      </c>
      <c r="D44" s="46">
        <v>2396434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2396434</v>
      </c>
      <c r="O44" s="47">
        <f t="shared" si="7"/>
        <v>38.140342500636621</v>
      </c>
      <c r="P44" s="9"/>
    </row>
    <row r="45" spans="1:16">
      <c r="A45" s="12"/>
      <c r="B45" s="25">
        <v>341.9</v>
      </c>
      <c r="C45" s="20" t="s">
        <v>143</v>
      </c>
      <c r="D45" s="46">
        <v>3111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3111</v>
      </c>
      <c r="O45" s="47">
        <f t="shared" si="7"/>
        <v>4.9512987012987016E-2</v>
      </c>
      <c r="P45" s="9"/>
    </row>
    <row r="46" spans="1:16">
      <c r="A46" s="12"/>
      <c r="B46" s="25">
        <v>342.2</v>
      </c>
      <c r="C46" s="20" t="s">
        <v>59</v>
      </c>
      <c r="D46" s="46">
        <v>84703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84703</v>
      </c>
      <c r="O46" s="47">
        <f t="shared" si="7"/>
        <v>1.3480869620575502</v>
      </c>
      <c r="P46" s="9"/>
    </row>
    <row r="47" spans="1:16">
      <c r="A47" s="12"/>
      <c r="B47" s="25">
        <v>342.6</v>
      </c>
      <c r="C47" s="20" t="s">
        <v>178</v>
      </c>
      <c r="D47" s="46">
        <v>505320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505320</v>
      </c>
      <c r="O47" s="47">
        <f t="shared" si="7"/>
        <v>8.0423987776928954</v>
      </c>
      <c r="P47" s="9"/>
    </row>
    <row r="48" spans="1:16">
      <c r="A48" s="12"/>
      <c r="B48" s="25">
        <v>342.9</v>
      </c>
      <c r="C48" s="20" t="s">
        <v>109</v>
      </c>
      <c r="D48" s="46">
        <v>33314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33314</v>
      </c>
      <c r="O48" s="47">
        <f t="shared" si="7"/>
        <v>0.53020753756047878</v>
      </c>
      <c r="P48" s="9"/>
    </row>
    <row r="49" spans="1:16">
      <c r="A49" s="12"/>
      <c r="B49" s="25">
        <v>343.3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11894689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11894689</v>
      </c>
      <c r="O49" s="47">
        <f t="shared" si="7"/>
        <v>189.30941240132415</v>
      </c>
      <c r="P49" s="9"/>
    </row>
    <row r="50" spans="1:16">
      <c r="A50" s="12"/>
      <c r="B50" s="25">
        <v>343.4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7413953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7413953</v>
      </c>
      <c r="O50" s="47">
        <f t="shared" si="7"/>
        <v>117.9964508530685</v>
      </c>
      <c r="P50" s="9"/>
    </row>
    <row r="51" spans="1:16">
      <c r="A51" s="12"/>
      <c r="B51" s="25">
        <v>343.5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14886790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14886790</v>
      </c>
      <c r="O51" s="47">
        <f t="shared" si="7"/>
        <v>236.93006748153806</v>
      </c>
      <c r="P51" s="9"/>
    </row>
    <row r="52" spans="1:16">
      <c r="A52" s="12"/>
      <c r="B52" s="25">
        <v>343.6</v>
      </c>
      <c r="C52" s="20" t="s">
        <v>63</v>
      </c>
      <c r="D52" s="46">
        <v>402</v>
      </c>
      <c r="E52" s="46">
        <v>0</v>
      </c>
      <c r="F52" s="46">
        <v>0</v>
      </c>
      <c r="G52" s="46">
        <v>0</v>
      </c>
      <c r="H52" s="46">
        <v>0</v>
      </c>
      <c r="I52" s="46">
        <v>396502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396904</v>
      </c>
      <c r="O52" s="47">
        <f t="shared" si="7"/>
        <v>6.3169085816144639</v>
      </c>
      <c r="P52" s="9"/>
    </row>
    <row r="53" spans="1:16">
      <c r="A53" s="12"/>
      <c r="B53" s="25">
        <v>343.7</v>
      </c>
      <c r="C53" s="20" t="s">
        <v>173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46487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46487</v>
      </c>
      <c r="O53" s="47">
        <f t="shared" si="7"/>
        <v>0.73986185383244207</v>
      </c>
      <c r="P53" s="9"/>
    </row>
    <row r="54" spans="1:16">
      <c r="A54" s="12"/>
      <c r="B54" s="25">
        <v>343.9</v>
      </c>
      <c r="C54" s="20" t="s">
        <v>64</v>
      </c>
      <c r="D54" s="46">
        <v>73884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73884</v>
      </c>
      <c r="O54" s="47">
        <f t="shared" si="7"/>
        <v>1.1758976317799847</v>
      </c>
      <c r="P54" s="9"/>
    </row>
    <row r="55" spans="1:16">
      <c r="A55" s="12"/>
      <c r="B55" s="25">
        <v>344.9</v>
      </c>
      <c r="C55" s="20" t="s">
        <v>144</v>
      </c>
      <c r="D55" s="46">
        <v>174612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174612</v>
      </c>
      <c r="O55" s="47">
        <f t="shared" si="7"/>
        <v>2.7790297937356763</v>
      </c>
      <c r="P55" s="9"/>
    </row>
    <row r="56" spans="1:16">
      <c r="A56" s="12"/>
      <c r="B56" s="25">
        <v>347.2</v>
      </c>
      <c r="C56" s="20" t="s">
        <v>67</v>
      </c>
      <c r="D56" s="46">
        <v>178802</v>
      </c>
      <c r="E56" s="46">
        <v>37459</v>
      </c>
      <c r="F56" s="46">
        <v>0</v>
      </c>
      <c r="G56" s="46">
        <v>0</v>
      </c>
      <c r="H56" s="46">
        <v>0</v>
      </c>
      <c r="I56" s="46">
        <v>1300511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1516772</v>
      </c>
      <c r="O56" s="47">
        <f t="shared" si="7"/>
        <v>24.14011968423733</v>
      </c>
      <c r="P56" s="9"/>
    </row>
    <row r="57" spans="1:16">
      <c r="A57" s="12"/>
      <c r="B57" s="25">
        <v>347.3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50195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50195</v>
      </c>
      <c r="O57" s="47">
        <f t="shared" si="7"/>
        <v>0.79887636872930989</v>
      </c>
      <c r="P57" s="9"/>
    </row>
    <row r="58" spans="1:16">
      <c r="A58" s="12"/>
      <c r="B58" s="25">
        <v>347.5</v>
      </c>
      <c r="C58" s="20" t="s">
        <v>69</v>
      </c>
      <c r="D58" s="46">
        <v>60331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60331</v>
      </c>
      <c r="O58" s="47">
        <f t="shared" si="7"/>
        <v>0.96019544181308891</v>
      </c>
      <c r="P58" s="9"/>
    </row>
    <row r="59" spans="1:16">
      <c r="A59" s="12"/>
      <c r="B59" s="25">
        <v>349</v>
      </c>
      <c r="C59" s="20" t="s">
        <v>1</v>
      </c>
      <c r="D59" s="46">
        <v>15339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15339</v>
      </c>
      <c r="O59" s="47">
        <f t="shared" si="7"/>
        <v>0.24412719633307869</v>
      </c>
      <c r="P59" s="9"/>
    </row>
    <row r="60" spans="1:16" ht="15.75">
      <c r="A60" s="29" t="s">
        <v>56</v>
      </c>
      <c r="B60" s="30"/>
      <c r="C60" s="31"/>
      <c r="D60" s="32">
        <f t="shared" ref="D60:M60" si="10">SUM(D61:D63)</f>
        <v>335501</v>
      </c>
      <c r="E60" s="32">
        <f t="shared" si="10"/>
        <v>0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5" si="11">SUM(D60:M60)</f>
        <v>335501</v>
      </c>
      <c r="O60" s="45">
        <f t="shared" si="7"/>
        <v>5.3396517697988291</v>
      </c>
      <c r="P60" s="10"/>
    </row>
    <row r="61" spans="1:16">
      <c r="A61" s="13"/>
      <c r="B61" s="39">
        <v>354</v>
      </c>
      <c r="C61" s="21" t="s">
        <v>111</v>
      </c>
      <c r="D61" s="46">
        <v>109575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109575</v>
      </c>
      <c r="O61" s="47">
        <f t="shared" si="7"/>
        <v>1.7439362108479755</v>
      </c>
      <c r="P61" s="9"/>
    </row>
    <row r="62" spans="1:16">
      <c r="A62" s="13"/>
      <c r="B62" s="39">
        <v>358.2</v>
      </c>
      <c r="C62" s="21" t="s">
        <v>167</v>
      </c>
      <c r="D62" s="46">
        <v>4841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4841</v>
      </c>
      <c r="O62" s="47">
        <f t="shared" si="7"/>
        <v>7.7046727782021901E-2</v>
      </c>
      <c r="P62" s="9"/>
    </row>
    <row r="63" spans="1:16">
      <c r="A63" s="13"/>
      <c r="B63" s="39">
        <v>359</v>
      </c>
      <c r="C63" s="21" t="s">
        <v>74</v>
      </c>
      <c r="D63" s="46">
        <v>221085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221085</v>
      </c>
      <c r="O63" s="47">
        <f t="shared" si="7"/>
        <v>3.518668831168831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SUM(D65:D74)</f>
        <v>1239942</v>
      </c>
      <c r="E64" s="32">
        <f t="shared" si="12"/>
        <v>300070</v>
      </c>
      <c r="F64" s="32">
        <f t="shared" si="12"/>
        <v>23531</v>
      </c>
      <c r="G64" s="32">
        <f t="shared" si="12"/>
        <v>216622</v>
      </c>
      <c r="H64" s="32">
        <f t="shared" si="12"/>
        <v>0</v>
      </c>
      <c r="I64" s="32">
        <f t="shared" si="12"/>
        <v>1262562</v>
      </c>
      <c r="J64" s="32">
        <f t="shared" si="12"/>
        <v>618975</v>
      </c>
      <c r="K64" s="32">
        <f t="shared" si="12"/>
        <v>17980318</v>
      </c>
      <c r="L64" s="32">
        <f t="shared" si="12"/>
        <v>0</v>
      </c>
      <c r="M64" s="32">
        <f t="shared" si="12"/>
        <v>0</v>
      </c>
      <c r="N64" s="32">
        <f t="shared" si="11"/>
        <v>21642020</v>
      </c>
      <c r="O64" s="45">
        <f t="shared" si="7"/>
        <v>344.44264069264068</v>
      </c>
      <c r="P64" s="10"/>
    </row>
    <row r="65" spans="1:119">
      <c r="A65" s="12"/>
      <c r="B65" s="25">
        <v>361.1</v>
      </c>
      <c r="C65" s="20" t="s">
        <v>75</v>
      </c>
      <c r="D65" s="46">
        <v>367606</v>
      </c>
      <c r="E65" s="46">
        <v>90139</v>
      </c>
      <c r="F65" s="46">
        <v>23531</v>
      </c>
      <c r="G65" s="46">
        <v>213807</v>
      </c>
      <c r="H65" s="46">
        <v>0</v>
      </c>
      <c r="I65" s="46">
        <v>1048469</v>
      </c>
      <c r="J65" s="46">
        <v>249913</v>
      </c>
      <c r="K65" s="46">
        <v>775546</v>
      </c>
      <c r="L65" s="46">
        <v>0</v>
      </c>
      <c r="M65" s="46">
        <v>0</v>
      </c>
      <c r="N65" s="46">
        <f t="shared" si="11"/>
        <v>2769011</v>
      </c>
      <c r="O65" s="47">
        <f t="shared" si="7"/>
        <v>44.070075757575758</v>
      </c>
      <c r="P65" s="9"/>
    </row>
    <row r="66" spans="1:119">
      <c r="A66" s="12"/>
      <c r="B66" s="25">
        <v>361.2</v>
      </c>
      <c r="C66" s="20" t="s">
        <v>113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1578789</v>
      </c>
      <c r="L66" s="46">
        <v>0</v>
      </c>
      <c r="M66" s="46">
        <v>0</v>
      </c>
      <c r="N66" s="46">
        <f t="shared" ref="N66:N74" si="13">SUM(D66:M66)</f>
        <v>1578789</v>
      </c>
      <c r="O66" s="47">
        <f t="shared" si="7"/>
        <v>25.12714858670741</v>
      </c>
      <c r="P66" s="9"/>
    </row>
    <row r="67" spans="1:119">
      <c r="A67" s="12"/>
      <c r="B67" s="25">
        <v>361.3</v>
      </c>
      <c r="C67" s="20" t="s">
        <v>114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7813755</v>
      </c>
      <c r="L67" s="46">
        <v>0</v>
      </c>
      <c r="M67" s="46">
        <v>0</v>
      </c>
      <c r="N67" s="46">
        <f t="shared" si="13"/>
        <v>7813755</v>
      </c>
      <c r="O67" s="47">
        <f t="shared" si="7"/>
        <v>124.35948242933537</v>
      </c>
      <c r="P67" s="9"/>
    </row>
    <row r="68" spans="1:119">
      <c r="A68" s="12"/>
      <c r="B68" s="25">
        <v>362</v>
      </c>
      <c r="C68" s="20" t="s">
        <v>76</v>
      </c>
      <c r="D68" s="46">
        <v>570391</v>
      </c>
      <c r="E68" s="46">
        <v>209471</v>
      </c>
      <c r="F68" s="46">
        <v>0</v>
      </c>
      <c r="G68" s="46">
        <v>0</v>
      </c>
      <c r="H68" s="46">
        <v>0</v>
      </c>
      <c r="I68" s="46">
        <v>182493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962355</v>
      </c>
      <c r="O68" s="47">
        <f t="shared" si="7"/>
        <v>15.316319709702062</v>
      </c>
      <c r="P68" s="9"/>
    </row>
    <row r="69" spans="1:119">
      <c r="A69" s="12"/>
      <c r="B69" s="25">
        <v>364</v>
      </c>
      <c r="C69" s="20" t="s">
        <v>146</v>
      </c>
      <c r="D69" s="46">
        <v>16175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250513</v>
      </c>
      <c r="K69" s="46">
        <v>0</v>
      </c>
      <c r="L69" s="46">
        <v>0</v>
      </c>
      <c r="M69" s="46">
        <v>0</v>
      </c>
      <c r="N69" s="46">
        <f t="shared" si="13"/>
        <v>266688</v>
      </c>
      <c r="O69" s="47">
        <f t="shared" ref="O69:O78" si="14">(N69/O$80)</f>
        <v>4.2444614209320095</v>
      </c>
      <c r="P69" s="9"/>
    </row>
    <row r="70" spans="1:119">
      <c r="A70" s="12"/>
      <c r="B70" s="25">
        <v>365</v>
      </c>
      <c r="C70" s="20" t="s">
        <v>147</v>
      </c>
      <c r="D70" s="46">
        <v>2975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2975</v>
      </c>
      <c r="O70" s="47">
        <f t="shared" si="14"/>
        <v>4.7348484848484848E-2</v>
      </c>
      <c r="P70" s="9"/>
    </row>
    <row r="71" spans="1:119">
      <c r="A71" s="12"/>
      <c r="B71" s="25">
        <v>366</v>
      </c>
      <c r="C71" s="20" t="s">
        <v>79</v>
      </c>
      <c r="D71" s="46">
        <v>5294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5294</v>
      </c>
      <c r="O71" s="47">
        <f t="shared" si="14"/>
        <v>8.4256429844665137E-2</v>
      </c>
      <c r="P71" s="9"/>
    </row>
    <row r="72" spans="1:119">
      <c r="A72" s="12"/>
      <c r="B72" s="25">
        <v>368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7721792</v>
      </c>
      <c r="L72" s="46">
        <v>0</v>
      </c>
      <c r="M72" s="46">
        <v>0</v>
      </c>
      <c r="N72" s="46">
        <f t="shared" si="13"/>
        <v>7721792</v>
      </c>
      <c r="O72" s="47">
        <f t="shared" si="14"/>
        <v>122.89584924879043</v>
      </c>
      <c r="P72" s="9"/>
    </row>
    <row r="73" spans="1:119">
      <c r="A73" s="12"/>
      <c r="B73" s="25">
        <v>369.3</v>
      </c>
      <c r="C73" s="20" t="s">
        <v>81</v>
      </c>
      <c r="D73" s="46">
        <v>303</v>
      </c>
      <c r="E73" s="46">
        <v>0</v>
      </c>
      <c r="F73" s="46">
        <v>0</v>
      </c>
      <c r="G73" s="46">
        <v>0</v>
      </c>
      <c r="H73" s="46">
        <v>0</v>
      </c>
      <c r="I73" s="46">
        <v>283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586</v>
      </c>
      <c r="O73" s="47">
        <f t="shared" si="14"/>
        <v>9.3264578558696198E-3</v>
      </c>
      <c r="P73" s="9"/>
    </row>
    <row r="74" spans="1:119">
      <c r="A74" s="12"/>
      <c r="B74" s="25">
        <v>369.9</v>
      </c>
      <c r="C74" s="20" t="s">
        <v>82</v>
      </c>
      <c r="D74" s="46">
        <v>277198</v>
      </c>
      <c r="E74" s="46">
        <v>460</v>
      </c>
      <c r="F74" s="46">
        <v>0</v>
      </c>
      <c r="G74" s="46">
        <v>2815</v>
      </c>
      <c r="H74" s="46">
        <v>0</v>
      </c>
      <c r="I74" s="46">
        <v>31317</v>
      </c>
      <c r="J74" s="46">
        <v>118549</v>
      </c>
      <c r="K74" s="46">
        <v>90436</v>
      </c>
      <c r="L74" s="46">
        <v>0</v>
      </c>
      <c r="M74" s="46">
        <v>0</v>
      </c>
      <c r="N74" s="46">
        <f t="shared" si="13"/>
        <v>520775</v>
      </c>
      <c r="O74" s="47">
        <f t="shared" si="14"/>
        <v>8.288372167048637</v>
      </c>
      <c r="P74" s="9"/>
    </row>
    <row r="75" spans="1:119" ht="15.75">
      <c r="A75" s="29" t="s">
        <v>57</v>
      </c>
      <c r="B75" s="30"/>
      <c r="C75" s="31"/>
      <c r="D75" s="32">
        <f t="shared" ref="D75:M75" si="15">SUM(D76:D77)</f>
        <v>1851720</v>
      </c>
      <c r="E75" s="32">
        <f t="shared" si="15"/>
        <v>0</v>
      </c>
      <c r="F75" s="32">
        <f t="shared" si="15"/>
        <v>1796004</v>
      </c>
      <c r="G75" s="32">
        <f t="shared" si="15"/>
        <v>0</v>
      </c>
      <c r="H75" s="32">
        <f t="shared" si="15"/>
        <v>0</v>
      </c>
      <c r="I75" s="32">
        <f t="shared" si="15"/>
        <v>1982105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5629829</v>
      </c>
      <c r="O75" s="45">
        <f t="shared" si="14"/>
        <v>89.601301884390125</v>
      </c>
      <c r="P75" s="9"/>
    </row>
    <row r="76" spans="1:119">
      <c r="A76" s="12"/>
      <c r="B76" s="25">
        <v>381</v>
      </c>
      <c r="C76" s="20" t="s">
        <v>83</v>
      </c>
      <c r="D76" s="46">
        <v>0</v>
      </c>
      <c r="E76" s="46">
        <v>0</v>
      </c>
      <c r="F76" s="46">
        <v>1796004</v>
      </c>
      <c r="G76" s="46">
        <v>0</v>
      </c>
      <c r="H76" s="46">
        <v>0</v>
      </c>
      <c r="I76" s="46">
        <v>1982105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3778109</v>
      </c>
      <c r="O76" s="47">
        <f t="shared" si="14"/>
        <v>60.130331678125799</v>
      </c>
      <c r="P76" s="9"/>
    </row>
    <row r="77" spans="1:119" ht="15.75" thickBot="1">
      <c r="A77" s="12"/>
      <c r="B77" s="25">
        <v>382</v>
      </c>
      <c r="C77" s="20" t="s">
        <v>94</v>
      </c>
      <c r="D77" s="46">
        <v>1851720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1851720</v>
      </c>
      <c r="O77" s="47">
        <f t="shared" si="14"/>
        <v>29.470970206264322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6">SUM(D5,D16,D31,D42,D60,D64,D75)</f>
        <v>42119629</v>
      </c>
      <c r="E78" s="15">
        <f t="shared" si="16"/>
        <v>5743892</v>
      </c>
      <c r="F78" s="15">
        <f t="shared" si="16"/>
        <v>2734074</v>
      </c>
      <c r="G78" s="15">
        <f t="shared" si="16"/>
        <v>2961404</v>
      </c>
      <c r="H78" s="15">
        <f t="shared" si="16"/>
        <v>0</v>
      </c>
      <c r="I78" s="15">
        <f t="shared" si="16"/>
        <v>45761866</v>
      </c>
      <c r="J78" s="15">
        <f t="shared" si="16"/>
        <v>11570303</v>
      </c>
      <c r="K78" s="15">
        <f t="shared" si="16"/>
        <v>17980318</v>
      </c>
      <c r="L78" s="15">
        <f t="shared" si="16"/>
        <v>0</v>
      </c>
      <c r="M78" s="15">
        <f t="shared" si="16"/>
        <v>0</v>
      </c>
      <c r="N78" s="15">
        <f>SUM(D78:M78)</f>
        <v>128871486</v>
      </c>
      <c r="O78" s="38">
        <f t="shared" si="14"/>
        <v>2051.0486058059587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182</v>
      </c>
      <c r="M80" s="48"/>
      <c r="N80" s="48"/>
      <c r="O80" s="43">
        <v>62832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117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22730937</v>
      </c>
      <c r="E5" s="27">
        <f t="shared" si="0"/>
        <v>145521</v>
      </c>
      <c r="F5" s="27">
        <f t="shared" si="0"/>
        <v>915113</v>
      </c>
      <c r="G5" s="27">
        <f t="shared" si="0"/>
        <v>1332082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25123653</v>
      </c>
      <c r="O5" s="33">
        <f t="shared" ref="O5:O36" si="1">(N5/O$89)</f>
        <v>407.73898437119624</v>
      </c>
      <c r="P5" s="6"/>
    </row>
    <row r="6" spans="1:133">
      <c r="A6" s="12"/>
      <c r="B6" s="25">
        <v>311</v>
      </c>
      <c r="C6" s="20" t="s">
        <v>3</v>
      </c>
      <c r="D6" s="46">
        <v>14337588</v>
      </c>
      <c r="E6" s="46">
        <v>145521</v>
      </c>
      <c r="F6" s="46">
        <v>915113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15398222</v>
      </c>
      <c r="O6" s="47">
        <f t="shared" si="1"/>
        <v>249.90216985572164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765441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765441</v>
      </c>
      <c r="O7" s="47">
        <f t="shared" si="1"/>
        <v>12.422561955304543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566641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566641</v>
      </c>
      <c r="O8" s="47">
        <f t="shared" si="1"/>
        <v>9.1961796257526327</v>
      </c>
      <c r="P8" s="9"/>
    </row>
    <row r="9" spans="1:133">
      <c r="A9" s="12"/>
      <c r="B9" s="25">
        <v>312.51</v>
      </c>
      <c r="C9" s="20" t="s">
        <v>92</v>
      </c>
      <c r="D9" s="46">
        <v>395108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395108</v>
      </c>
      <c r="O9" s="47">
        <f t="shared" si="1"/>
        <v>6.4123212749728156</v>
      </c>
      <c r="P9" s="9"/>
    </row>
    <row r="10" spans="1:133">
      <c r="A10" s="12"/>
      <c r="B10" s="25">
        <v>312.52</v>
      </c>
      <c r="C10" s="20" t="s">
        <v>134</v>
      </c>
      <c r="D10" s="46">
        <v>485030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485030</v>
      </c>
      <c r="O10" s="47">
        <f t="shared" si="1"/>
        <v>7.8716912540370352</v>
      </c>
      <c r="P10" s="9"/>
    </row>
    <row r="11" spans="1:133">
      <c r="A11" s="12"/>
      <c r="B11" s="25">
        <v>314.10000000000002</v>
      </c>
      <c r="C11" s="20" t="s">
        <v>13</v>
      </c>
      <c r="D11" s="46">
        <v>4632449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4632449</v>
      </c>
      <c r="O11" s="47">
        <f t="shared" si="1"/>
        <v>75.181346057094629</v>
      </c>
      <c r="P11" s="9"/>
    </row>
    <row r="12" spans="1:133">
      <c r="A12" s="12"/>
      <c r="B12" s="25">
        <v>314.3</v>
      </c>
      <c r="C12" s="20" t="s">
        <v>14</v>
      </c>
      <c r="D12" s="46">
        <v>958680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958680</v>
      </c>
      <c r="O12" s="47">
        <f t="shared" si="1"/>
        <v>15.558693217780807</v>
      </c>
      <c r="P12" s="9"/>
    </row>
    <row r="13" spans="1:133">
      <c r="A13" s="12"/>
      <c r="B13" s="25">
        <v>314.39999999999998</v>
      </c>
      <c r="C13" s="20" t="s">
        <v>15</v>
      </c>
      <c r="D13" s="46">
        <v>126960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126960</v>
      </c>
      <c r="O13" s="47">
        <f t="shared" si="1"/>
        <v>2.0604703247480405</v>
      </c>
      <c r="P13" s="9"/>
    </row>
    <row r="14" spans="1:133">
      <c r="A14" s="12"/>
      <c r="B14" s="25">
        <v>315</v>
      </c>
      <c r="C14" s="20" t="s">
        <v>135</v>
      </c>
      <c r="D14" s="46">
        <v>1674912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1674912</v>
      </c>
      <c r="O14" s="47">
        <f t="shared" si="1"/>
        <v>27.18262817079702</v>
      </c>
      <c r="P14" s="9"/>
    </row>
    <row r="15" spans="1:133">
      <c r="A15" s="12"/>
      <c r="B15" s="25">
        <v>316</v>
      </c>
      <c r="C15" s="20" t="s">
        <v>136</v>
      </c>
      <c r="D15" s="46">
        <v>120210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120210</v>
      </c>
      <c r="O15" s="47">
        <f t="shared" si="1"/>
        <v>1.9509226349870976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3385035</v>
      </c>
      <c r="E16" s="32">
        <f t="shared" si="3"/>
        <v>1880055</v>
      </c>
      <c r="F16" s="32">
        <f t="shared" si="3"/>
        <v>0</v>
      </c>
      <c r="G16" s="32">
        <f t="shared" si="3"/>
        <v>1132535</v>
      </c>
      <c r="H16" s="32">
        <f t="shared" si="3"/>
        <v>0</v>
      </c>
      <c r="I16" s="32">
        <f t="shared" si="3"/>
        <v>5527490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11925115</v>
      </c>
      <c r="O16" s="45">
        <f t="shared" si="1"/>
        <v>193.53611827904638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1778600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1778600</v>
      </c>
      <c r="O17" s="47">
        <f t="shared" si="1"/>
        <v>28.865410519824074</v>
      </c>
      <c r="P17" s="9"/>
    </row>
    <row r="18" spans="1:16">
      <c r="A18" s="12"/>
      <c r="B18" s="25">
        <v>323.10000000000002</v>
      </c>
      <c r="C18" s="20" t="s">
        <v>19</v>
      </c>
      <c r="D18" s="46">
        <v>3325672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3325672</v>
      </c>
      <c r="O18" s="47">
        <f t="shared" si="1"/>
        <v>53.973286592985701</v>
      </c>
      <c r="P18" s="9"/>
    </row>
    <row r="19" spans="1:16">
      <c r="A19" s="12"/>
      <c r="B19" s="25">
        <v>323.39999999999998</v>
      </c>
      <c r="C19" s="20" t="s">
        <v>20</v>
      </c>
      <c r="D19" s="46">
        <v>15152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15152</v>
      </c>
      <c r="O19" s="47">
        <f t="shared" si="1"/>
        <v>0.24590616226041515</v>
      </c>
      <c r="P19" s="9"/>
    </row>
    <row r="20" spans="1:16">
      <c r="A20" s="12"/>
      <c r="B20" s="25">
        <v>323.7</v>
      </c>
      <c r="C20" s="20" t="s">
        <v>21</v>
      </c>
      <c r="D20" s="46">
        <v>5920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5920</v>
      </c>
      <c r="O20" s="47">
        <f t="shared" si="1"/>
        <v>9.6077381242189661E-2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120420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120420</v>
      </c>
      <c r="O21" s="47">
        <f t="shared" si="1"/>
        <v>1.9543307853352159</v>
      </c>
      <c r="P21" s="9"/>
    </row>
    <row r="22" spans="1:16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20998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20998</v>
      </c>
      <c r="O22" s="47">
        <f t="shared" si="1"/>
        <v>0.34078257623707742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603662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603662</v>
      </c>
      <c r="O23" s="47">
        <f t="shared" si="1"/>
        <v>9.7970040735511308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399638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399638</v>
      </c>
      <c r="O24" s="47">
        <f t="shared" si="1"/>
        <v>6.4858399467679373</v>
      </c>
      <c r="P24" s="9"/>
    </row>
    <row r="25" spans="1:16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111636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111636</v>
      </c>
      <c r="O25" s="47">
        <f t="shared" si="1"/>
        <v>1.8117727250596427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57543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57543</v>
      </c>
      <c r="O26" s="47">
        <f t="shared" si="1"/>
        <v>0.93388188324650667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664291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664291</v>
      </c>
      <c r="O27" s="47">
        <f t="shared" si="1"/>
        <v>10.780969537627604</v>
      </c>
      <c r="P27" s="9"/>
    </row>
    <row r="28" spans="1:16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157647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157647</v>
      </c>
      <c r="O28" s="47">
        <f t="shared" si="1"/>
        <v>2.5584984663323436</v>
      </c>
      <c r="P28" s="9"/>
    </row>
    <row r="29" spans="1:16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4484365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4484365</v>
      </c>
      <c r="O29" s="47">
        <f t="shared" si="1"/>
        <v>72.778048265900651</v>
      </c>
      <c r="P29" s="9"/>
    </row>
    <row r="30" spans="1:16">
      <c r="A30" s="12"/>
      <c r="B30" s="25">
        <v>329</v>
      </c>
      <c r="C30" s="20" t="s">
        <v>29</v>
      </c>
      <c r="D30" s="46">
        <v>22240</v>
      </c>
      <c r="E30" s="46">
        <v>99055</v>
      </c>
      <c r="F30" s="46">
        <v>0</v>
      </c>
      <c r="G30" s="46">
        <v>0</v>
      </c>
      <c r="H30" s="46">
        <v>0</v>
      </c>
      <c r="I30" s="46">
        <v>39825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5">SUM(D30:M30)</f>
        <v>161120</v>
      </c>
      <c r="O30" s="47">
        <f t="shared" si="1"/>
        <v>2.6148627813752698</v>
      </c>
      <c r="P30" s="9"/>
    </row>
    <row r="31" spans="1:16">
      <c r="A31" s="12"/>
      <c r="B31" s="25">
        <v>367</v>
      </c>
      <c r="C31" s="20" t="s">
        <v>100</v>
      </c>
      <c r="D31" s="46">
        <v>16051</v>
      </c>
      <c r="E31" s="46">
        <v>2400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18451</v>
      </c>
      <c r="O31" s="47">
        <f t="shared" si="1"/>
        <v>0.29944658130061508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SUM(D33:D48)</f>
        <v>6170408</v>
      </c>
      <c r="E32" s="32">
        <f t="shared" si="6"/>
        <v>262710</v>
      </c>
      <c r="F32" s="32">
        <f t="shared" si="6"/>
        <v>0</v>
      </c>
      <c r="G32" s="32">
        <f t="shared" si="6"/>
        <v>876017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7309135</v>
      </c>
      <c r="O32" s="45">
        <f t="shared" si="1"/>
        <v>118.62205235568106</v>
      </c>
      <c r="P32" s="10"/>
    </row>
    <row r="33" spans="1:16">
      <c r="A33" s="12"/>
      <c r="B33" s="25">
        <v>331.1</v>
      </c>
      <c r="C33" s="20" t="s">
        <v>30</v>
      </c>
      <c r="D33" s="46">
        <v>0</v>
      </c>
      <c r="E33" s="46">
        <v>53230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53230</v>
      </c>
      <c r="O33" s="47">
        <f t="shared" si="1"/>
        <v>0.86388496681110727</v>
      </c>
      <c r="P33" s="9"/>
    </row>
    <row r="34" spans="1:16">
      <c r="A34" s="12"/>
      <c r="B34" s="25">
        <v>331.2</v>
      </c>
      <c r="C34" s="20" t="s">
        <v>31</v>
      </c>
      <c r="D34" s="46">
        <v>35780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35780</v>
      </c>
      <c r="O34" s="47">
        <f t="shared" si="1"/>
        <v>0.58068390216985577</v>
      </c>
      <c r="P34" s="9"/>
    </row>
    <row r="35" spans="1:16">
      <c r="A35" s="12"/>
      <c r="B35" s="25">
        <v>331.49</v>
      </c>
      <c r="C35" s="20" t="s">
        <v>128</v>
      </c>
      <c r="D35" s="46">
        <v>0</v>
      </c>
      <c r="E35" s="46">
        <v>0</v>
      </c>
      <c r="F35" s="46">
        <v>0</v>
      </c>
      <c r="G35" s="46">
        <v>159513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159513</v>
      </c>
      <c r="O35" s="47">
        <f t="shared" si="1"/>
        <v>2.5887823165684796</v>
      </c>
      <c r="P35" s="9"/>
    </row>
    <row r="36" spans="1:16">
      <c r="A36" s="12"/>
      <c r="B36" s="25">
        <v>331.5</v>
      </c>
      <c r="C36" s="20" t="s">
        <v>33</v>
      </c>
      <c r="D36" s="46">
        <v>35321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35321</v>
      </c>
      <c r="O36" s="47">
        <f t="shared" si="1"/>
        <v>0.57323465926611161</v>
      </c>
      <c r="P36" s="9"/>
    </row>
    <row r="37" spans="1:16">
      <c r="A37" s="12"/>
      <c r="B37" s="25">
        <v>334.1</v>
      </c>
      <c r="C37" s="20" t="s">
        <v>34</v>
      </c>
      <c r="D37" s="46">
        <v>84023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84023</v>
      </c>
      <c r="O37" s="47">
        <f t="shared" ref="O37:O68" si="7">(N37/O$89)</f>
        <v>1.3636334128568415</v>
      </c>
      <c r="P37" s="9"/>
    </row>
    <row r="38" spans="1:16">
      <c r="A38" s="12"/>
      <c r="B38" s="25">
        <v>334.49</v>
      </c>
      <c r="C38" s="20" t="s">
        <v>104</v>
      </c>
      <c r="D38" s="46">
        <v>0</v>
      </c>
      <c r="E38" s="46">
        <v>0</v>
      </c>
      <c r="F38" s="46">
        <v>0</v>
      </c>
      <c r="G38" s="46">
        <v>11114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8">SUM(D38:M38)</f>
        <v>11114</v>
      </c>
      <c r="O38" s="47">
        <f t="shared" si="7"/>
        <v>0.18037229985231348</v>
      </c>
      <c r="P38" s="9"/>
    </row>
    <row r="39" spans="1:16">
      <c r="A39" s="12"/>
      <c r="B39" s="25">
        <v>334.5</v>
      </c>
      <c r="C39" s="20" t="s">
        <v>130</v>
      </c>
      <c r="D39" s="46">
        <v>3117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3117</v>
      </c>
      <c r="O39" s="47">
        <f t="shared" si="7"/>
        <v>5.058668873849749E-2</v>
      </c>
      <c r="P39" s="9"/>
    </row>
    <row r="40" spans="1:16">
      <c r="A40" s="12"/>
      <c r="B40" s="25">
        <v>334.9</v>
      </c>
      <c r="C40" s="20" t="s">
        <v>39</v>
      </c>
      <c r="D40" s="46">
        <v>0</v>
      </c>
      <c r="E40" s="46">
        <v>0</v>
      </c>
      <c r="F40" s="46">
        <v>0</v>
      </c>
      <c r="G40" s="46">
        <v>129630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129630</v>
      </c>
      <c r="O40" s="47">
        <f t="shared" si="7"/>
        <v>2.1038025220312577</v>
      </c>
      <c r="P40" s="9"/>
    </row>
    <row r="41" spans="1:16">
      <c r="A41" s="12"/>
      <c r="B41" s="25">
        <v>335.12</v>
      </c>
      <c r="C41" s="20" t="s">
        <v>137</v>
      </c>
      <c r="D41" s="46">
        <v>2255945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2255945</v>
      </c>
      <c r="O41" s="47">
        <f t="shared" si="7"/>
        <v>36.612379700407352</v>
      </c>
      <c r="P41" s="9"/>
    </row>
    <row r="42" spans="1:16">
      <c r="A42" s="12"/>
      <c r="B42" s="25">
        <v>335.14</v>
      </c>
      <c r="C42" s="20" t="s">
        <v>138</v>
      </c>
      <c r="D42" s="46">
        <v>139112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139112</v>
      </c>
      <c r="O42" s="47">
        <f t="shared" si="7"/>
        <v>2.2576886248924808</v>
      </c>
      <c r="P42" s="9"/>
    </row>
    <row r="43" spans="1:16">
      <c r="A43" s="12"/>
      <c r="B43" s="25">
        <v>335.15</v>
      </c>
      <c r="C43" s="20" t="s">
        <v>139</v>
      </c>
      <c r="D43" s="46">
        <v>33983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33983</v>
      </c>
      <c r="O43" s="47">
        <f t="shared" si="7"/>
        <v>0.55151987276238701</v>
      </c>
      <c r="P43" s="9"/>
    </row>
    <row r="44" spans="1:16">
      <c r="A44" s="12"/>
      <c r="B44" s="25">
        <v>335.18</v>
      </c>
      <c r="C44" s="20" t="s">
        <v>140</v>
      </c>
      <c r="D44" s="46">
        <v>3472065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3472065</v>
      </c>
      <c r="O44" s="47">
        <f t="shared" si="7"/>
        <v>56.349140659233655</v>
      </c>
      <c r="P44" s="9"/>
    </row>
    <row r="45" spans="1:16">
      <c r="A45" s="12"/>
      <c r="B45" s="25">
        <v>335.21</v>
      </c>
      <c r="C45" s="20" t="s">
        <v>44</v>
      </c>
      <c r="D45" s="46">
        <v>24144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24144</v>
      </c>
      <c r="O45" s="47">
        <f t="shared" si="7"/>
        <v>0.39183991430936266</v>
      </c>
      <c r="P45" s="9"/>
    </row>
    <row r="46" spans="1:16">
      <c r="A46" s="12"/>
      <c r="B46" s="25">
        <v>335.49</v>
      </c>
      <c r="C46" s="20" t="s">
        <v>45</v>
      </c>
      <c r="D46" s="46">
        <v>32064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32064</v>
      </c>
      <c r="O46" s="47">
        <f t="shared" si="7"/>
        <v>0.52037587029553534</v>
      </c>
      <c r="P46" s="9"/>
    </row>
    <row r="47" spans="1:16">
      <c r="A47" s="12"/>
      <c r="B47" s="25">
        <v>337.2</v>
      </c>
      <c r="C47" s="20" t="s">
        <v>47</v>
      </c>
      <c r="D47" s="46">
        <v>0</v>
      </c>
      <c r="E47" s="46">
        <v>0</v>
      </c>
      <c r="F47" s="46">
        <v>0</v>
      </c>
      <c r="G47" s="46">
        <v>575760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575760</v>
      </c>
      <c r="O47" s="47">
        <f t="shared" si="7"/>
        <v>9.3441744972978231</v>
      </c>
      <c r="P47" s="9"/>
    </row>
    <row r="48" spans="1:16">
      <c r="A48" s="12"/>
      <c r="B48" s="25">
        <v>338</v>
      </c>
      <c r="C48" s="20" t="s">
        <v>50</v>
      </c>
      <c r="D48" s="46">
        <v>54854</v>
      </c>
      <c r="E48" s="46">
        <v>209480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264334</v>
      </c>
      <c r="O48" s="47">
        <f t="shared" si="7"/>
        <v>4.289952448188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SUM(D50:D66)</f>
        <v>3305810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35658164</v>
      </c>
      <c r="J49" s="32">
        <f t="shared" si="9"/>
        <v>10219156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49183130</v>
      </c>
      <c r="O49" s="45">
        <f t="shared" si="7"/>
        <v>798.20715062401609</v>
      </c>
      <c r="P49" s="10"/>
    </row>
    <row r="50" spans="1:16">
      <c r="A50" s="12"/>
      <c r="B50" s="25">
        <v>341.2</v>
      </c>
      <c r="C50" s="20" t="s">
        <v>141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10219156</v>
      </c>
      <c r="K50" s="46">
        <v>0</v>
      </c>
      <c r="L50" s="46">
        <v>0</v>
      </c>
      <c r="M50" s="46">
        <v>0</v>
      </c>
      <c r="N50" s="46">
        <f t="shared" ref="N50:N66" si="10">SUM(D50:M50)</f>
        <v>10219156</v>
      </c>
      <c r="O50" s="47">
        <f t="shared" si="7"/>
        <v>165.84961942321112</v>
      </c>
      <c r="P50" s="9"/>
    </row>
    <row r="51" spans="1:16">
      <c r="A51" s="12"/>
      <c r="B51" s="25">
        <v>341.3</v>
      </c>
      <c r="C51" s="20" t="s">
        <v>142</v>
      </c>
      <c r="D51" s="46">
        <v>1948689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1948689</v>
      </c>
      <c r="O51" s="47">
        <f t="shared" si="7"/>
        <v>31.625833779638736</v>
      </c>
      <c r="P51" s="9"/>
    </row>
    <row r="52" spans="1:16">
      <c r="A52" s="12"/>
      <c r="B52" s="25">
        <v>341.9</v>
      </c>
      <c r="C52" s="20" t="s">
        <v>143</v>
      </c>
      <c r="D52" s="46">
        <v>430696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430696</v>
      </c>
      <c r="O52" s="47">
        <f t="shared" si="7"/>
        <v>6.9898891539672494</v>
      </c>
      <c r="P52" s="9"/>
    </row>
    <row r="53" spans="1:16">
      <c r="A53" s="12"/>
      <c r="B53" s="25">
        <v>342.2</v>
      </c>
      <c r="C53" s="20" t="s">
        <v>59</v>
      </c>
      <c r="D53" s="46">
        <v>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50000</v>
      </c>
      <c r="O53" s="47">
        <f t="shared" si="7"/>
        <v>0.81146436859957483</v>
      </c>
      <c r="P53" s="9"/>
    </row>
    <row r="54" spans="1:16">
      <c r="A54" s="12"/>
      <c r="B54" s="25">
        <v>342.6</v>
      </c>
      <c r="C54" s="20" t="s">
        <v>178</v>
      </c>
      <c r="D54" s="46">
        <v>61409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61409</v>
      </c>
      <c r="O54" s="47">
        <f t="shared" si="7"/>
        <v>0.99662430822662573</v>
      </c>
      <c r="P54" s="9"/>
    </row>
    <row r="55" spans="1:16">
      <c r="A55" s="12"/>
      <c r="B55" s="25">
        <v>342.9</v>
      </c>
      <c r="C55" s="20" t="s">
        <v>109</v>
      </c>
      <c r="D55" s="46">
        <v>116439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116439</v>
      </c>
      <c r="O55" s="47">
        <f t="shared" si="7"/>
        <v>1.8897219923073179</v>
      </c>
      <c r="P55" s="9"/>
    </row>
    <row r="56" spans="1:16">
      <c r="A56" s="12"/>
      <c r="B56" s="25">
        <v>343.3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11593846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11593846</v>
      </c>
      <c r="O56" s="47">
        <f t="shared" si="7"/>
        <v>188.1598584806141</v>
      </c>
      <c r="P56" s="9"/>
    </row>
    <row r="57" spans="1:16">
      <c r="A57" s="12"/>
      <c r="B57" s="25">
        <v>343.4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7378425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7378425</v>
      </c>
      <c r="O57" s="47">
        <f t="shared" si="7"/>
        <v>119.74657967768636</v>
      </c>
      <c r="P57" s="9"/>
    </row>
    <row r="58" spans="1:16">
      <c r="A58" s="12"/>
      <c r="B58" s="25">
        <v>343.5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14657612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14657612</v>
      </c>
      <c r="O58" s="47">
        <f t="shared" si="7"/>
        <v>237.88259733515102</v>
      </c>
      <c r="P58" s="9"/>
    </row>
    <row r="59" spans="1:16">
      <c r="A59" s="12"/>
      <c r="B59" s="25">
        <v>343.6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730159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730159</v>
      </c>
      <c r="O59" s="47">
        <f t="shared" si="7"/>
        <v>11.849960238245938</v>
      </c>
      <c r="P59" s="9"/>
    </row>
    <row r="60" spans="1:16">
      <c r="A60" s="12"/>
      <c r="B60" s="25">
        <v>343.7</v>
      </c>
      <c r="C60" s="20" t="s">
        <v>173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66419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66419</v>
      </c>
      <c r="O60" s="47">
        <f t="shared" si="7"/>
        <v>1.0779330379603032</v>
      </c>
      <c r="P60" s="9"/>
    </row>
    <row r="61" spans="1:16">
      <c r="A61" s="12"/>
      <c r="B61" s="25">
        <v>344.9</v>
      </c>
      <c r="C61" s="20" t="s">
        <v>144</v>
      </c>
      <c r="D61" s="46">
        <v>169690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169690</v>
      </c>
      <c r="O61" s="47">
        <f t="shared" si="7"/>
        <v>2.7539477741532368</v>
      </c>
      <c r="P61" s="9"/>
    </row>
    <row r="62" spans="1:16">
      <c r="A62" s="12"/>
      <c r="B62" s="25">
        <v>347.2</v>
      </c>
      <c r="C62" s="20" t="s">
        <v>67</v>
      </c>
      <c r="D62" s="46">
        <v>11557</v>
      </c>
      <c r="E62" s="46">
        <v>0</v>
      </c>
      <c r="F62" s="46">
        <v>0</v>
      </c>
      <c r="G62" s="46">
        <v>0</v>
      </c>
      <c r="H62" s="46">
        <v>0</v>
      </c>
      <c r="I62" s="46">
        <v>18109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29666</v>
      </c>
      <c r="O62" s="47">
        <f t="shared" si="7"/>
        <v>0.48145803917749974</v>
      </c>
      <c r="P62" s="9"/>
    </row>
    <row r="63" spans="1:16">
      <c r="A63" s="12"/>
      <c r="B63" s="25">
        <v>347.3</v>
      </c>
      <c r="C63" s="20" t="s">
        <v>68</v>
      </c>
      <c r="D63" s="46">
        <v>7840</v>
      </c>
      <c r="E63" s="46">
        <v>0</v>
      </c>
      <c r="F63" s="46">
        <v>0</v>
      </c>
      <c r="G63" s="46">
        <v>0</v>
      </c>
      <c r="H63" s="46">
        <v>0</v>
      </c>
      <c r="I63" s="46">
        <v>1209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9049</v>
      </c>
      <c r="O63" s="47">
        <f t="shared" si="7"/>
        <v>0.14685882142915105</v>
      </c>
      <c r="P63" s="9"/>
    </row>
    <row r="64" spans="1:16">
      <c r="A64" s="12"/>
      <c r="B64" s="25">
        <v>347.5</v>
      </c>
      <c r="C64" s="20" t="s">
        <v>69</v>
      </c>
      <c r="D64" s="46">
        <v>260544</v>
      </c>
      <c r="E64" s="46">
        <v>0</v>
      </c>
      <c r="F64" s="46">
        <v>0</v>
      </c>
      <c r="G64" s="46">
        <v>0</v>
      </c>
      <c r="H64" s="46">
        <v>0</v>
      </c>
      <c r="I64" s="46">
        <v>1212385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1472929</v>
      </c>
      <c r="O64" s="47">
        <f t="shared" si="7"/>
        <v>23.904588019540061</v>
      </c>
      <c r="P64" s="9"/>
    </row>
    <row r="65" spans="1:16">
      <c r="A65" s="12"/>
      <c r="B65" s="25">
        <v>347.9</v>
      </c>
      <c r="C65" s="20" t="s">
        <v>70</v>
      </c>
      <c r="D65" s="46">
        <v>240492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240492</v>
      </c>
      <c r="O65" s="47">
        <f t="shared" si="7"/>
        <v>3.9030137786649788</v>
      </c>
      <c r="P65" s="9"/>
    </row>
    <row r="66" spans="1:16">
      <c r="A66" s="12"/>
      <c r="B66" s="25">
        <v>349</v>
      </c>
      <c r="C66" s="20" t="s">
        <v>1</v>
      </c>
      <c r="D66" s="46">
        <v>8454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8454</v>
      </c>
      <c r="O66" s="47">
        <f t="shared" si="7"/>
        <v>0.13720239544281609</v>
      </c>
      <c r="P66" s="9"/>
    </row>
    <row r="67" spans="1:16" ht="15.75">
      <c r="A67" s="29" t="s">
        <v>56</v>
      </c>
      <c r="B67" s="30"/>
      <c r="C67" s="31"/>
      <c r="D67" s="32">
        <f t="shared" ref="D67:M67" si="11">SUM(D68:D71)</f>
        <v>367429</v>
      </c>
      <c r="E67" s="32">
        <f t="shared" si="11"/>
        <v>0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3" si="12">SUM(D67:M67)</f>
        <v>367429</v>
      </c>
      <c r="O67" s="45">
        <f t="shared" si="7"/>
        <v>5.9631108298034636</v>
      </c>
      <c r="P67" s="10"/>
    </row>
    <row r="68" spans="1:16">
      <c r="A68" s="13"/>
      <c r="B68" s="39">
        <v>351.1</v>
      </c>
      <c r="C68" s="21" t="s">
        <v>124</v>
      </c>
      <c r="D68" s="46">
        <v>180345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180345</v>
      </c>
      <c r="O68" s="47">
        <f t="shared" si="7"/>
        <v>2.9268708311018061</v>
      </c>
      <c r="P68" s="9"/>
    </row>
    <row r="69" spans="1:16">
      <c r="A69" s="13"/>
      <c r="B69" s="39">
        <v>351.3</v>
      </c>
      <c r="C69" s="21" t="s">
        <v>125</v>
      </c>
      <c r="D69" s="46">
        <v>11147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11147</v>
      </c>
      <c r="O69" s="47">
        <f t="shared" ref="O69:O87" si="13">(N69/O$89)</f>
        <v>0.1809078663355892</v>
      </c>
      <c r="P69" s="9"/>
    </row>
    <row r="70" spans="1:16">
      <c r="A70" s="13"/>
      <c r="B70" s="39">
        <v>354</v>
      </c>
      <c r="C70" s="21" t="s">
        <v>111</v>
      </c>
      <c r="D70" s="46">
        <v>139246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139246</v>
      </c>
      <c r="O70" s="47">
        <f t="shared" si="13"/>
        <v>2.259863349400328</v>
      </c>
      <c r="P70" s="9"/>
    </row>
    <row r="71" spans="1:16">
      <c r="A71" s="13"/>
      <c r="B71" s="39">
        <v>359</v>
      </c>
      <c r="C71" s="21" t="s">
        <v>74</v>
      </c>
      <c r="D71" s="46">
        <v>36691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36691</v>
      </c>
      <c r="O71" s="47">
        <f t="shared" si="13"/>
        <v>0.59546878296574002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1553501</v>
      </c>
      <c r="E72" s="32">
        <f t="shared" si="14"/>
        <v>363364</v>
      </c>
      <c r="F72" s="32">
        <f t="shared" si="14"/>
        <v>42879</v>
      </c>
      <c r="G72" s="32">
        <f t="shared" si="14"/>
        <v>359854</v>
      </c>
      <c r="H72" s="32">
        <f t="shared" si="14"/>
        <v>0</v>
      </c>
      <c r="I72" s="32">
        <f t="shared" si="14"/>
        <v>1741576</v>
      </c>
      <c r="J72" s="32">
        <f t="shared" si="14"/>
        <v>505193</v>
      </c>
      <c r="K72" s="32">
        <f t="shared" si="14"/>
        <v>12651637</v>
      </c>
      <c r="L72" s="32">
        <f t="shared" si="14"/>
        <v>0</v>
      </c>
      <c r="M72" s="32">
        <f t="shared" si="14"/>
        <v>0</v>
      </c>
      <c r="N72" s="32">
        <f t="shared" si="12"/>
        <v>17218004</v>
      </c>
      <c r="O72" s="45">
        <f t="shared" si="13"/>
        <v>279.43593488809904</v>
      </c>
      <c r="P72" s="10"/>
    </row>
    <row r="73" spans="1:16">
      <c r="A73" s="12"/>
      <c r="B73" s="25">
        <v>361.1</v>
      </c>
      <c r="C73" s="20" t="s">
        <v>75</v>
      </c>
      <c r="D73" s="46">
        <v>287588</v>
      </c>
      <c r="E73" s="46">
        <v>141542</v>
      </c>
      <c r="F73" s="46">
        <v>42879</v>
      </c>
      <c r="G73" s="46">
        <v>359854</v>
      </c>
      <c r="H73" s="46">
        <v>0</v>
      </c>
      <c r="I73" s="46">
        <v>1474424</v>
      </c>
      <c r="J73" s="46">
        <v>237565</v>
      </c>
      <c r="K73" s="46">
        <v>2659919</v>
      </c>
      <c r="L73" s="46">
        <v>0</v>
      </c>
      <c r="M73" s="46">
        <v>0</v>
      </c>
      <c r="N73" s="46">
        <f t="shared" si="12"/>
        <v>5203771</v>
      </c>
      <c r="O73" s="47">
        <f t="shared" si="13"/>
        <v>84.453494977035561</v>
      </c>
      <c r="P73" s="9"/>
    </row>
    <row r="74" spans="1:16">
      <c r="A74" s="12"/>
      <c r="B74" s="25">
        <v>361.3</v>
      </c>
      <c r="C74" s="20" t="s">
        <v>114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1735604</v>
      </c>
      <c r="L74" s="46">
        <v>0</v>
      </c>
      <c r="M74" s="46">
        <v>0</v>
      </c>
      <c r="N74" s="46">
        <f t="shared" ref="N74:N81" si="15">SUM(D74:M74)</f>
        <v>1735604</v>
      </c>
      <c r="O74" s="47">
        <f t="shared" si="13"/>
        <v>28.167616079977929</v>
      </c>
      <c r="P74" s="9"/>
    </row>
    <row r="75" spans="1:16">
      <c r="A75" s="12"/>
      <c r="B75" s="25">
        <v>362</v>
      </c>
      <c r="C75" s="20" t="s">
        <v>76</v>
      </c>
      <c r="D75" s="46">
        <v>599505</v>
      </c>
      <c r="E75" s="46">
        <v>221623</v>
      </c>
      <c r="F75" s="46">
        <v>0</v>
      </c>
      <c r="G75" s="46">
        <v>0</v>
      </c>
      <c r="H75" s="46">
        <v>0</v>
      </c>
      <c r="I75" s="46">
        <v>133183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954311</v>
      </c>
      <c r="O75" s="47">
        <f t="shared" si="13"/>
        <v>15.487787461252577</v>
      </c>
      <c r="P75" s="9"/>
    </row>
    <row r="76" spans="1:16">
      <c r="A76" s="12"/>
      <c r="B76" s="25">
        <v>364</v>
      </c>
      <c r="C76" s="20" t="s">
        <v>146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94722</v>
      </c>
      <c r="J76" s="46">
        <v>174357</v>
      </c>
      <c r="K76" s="46">
        <v>0</v>
      </c>
      <c r="L76" s="46">
        <v>0</v>
      </c>
      <c r="M76" s="46">
        <v>0</v>
      </c>
      <c r="N76" s="46">
        <f t="shared" si="15"/>
        <v>269079</v>
      </c>
      <c r="O76" s="47">
        <f t="shared" si="13"/>
        <v>4.3669604167680998</v>
      </c>
      <c r="P76" s="9"/>
    </row>
    <row r="77" spans="1:16">
      <c r="A77" s="12"/>
      <c r="B77" s="25">
        <v>365</v>
      </c>
      <c r="C77" s="20" t="s">
        <v>147</v>
      </c>
      <c r="D77" s="46">
        <v>1912</v>
      </c>
      <c r="E77" s="46">
        <v>0</v>
      </c>
      <c r="F77" s="46">
        <v>0</v>
      </c>
      <c r="G77" s="46">
        <v>0</v>
      </c>
      <c r="H77" s="46">
        <v>0</v>
      </c>
      <c r="I77" s="46">
        <v>20715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22627</v>
      </c>
      <c r="O77" s="47">
        <f t="shared" si="13"/>
        <v>0.36722008536605155</v>
      </c>
      <c r="P77" s="9"/>
    </row>
    <row r="78" spans="1:16">
      <c r="A78" s="12"/>
      <c r="B78" s="25">
        <v>366</v>
      </c>
      <c r="C78" s="20" t="s">
        <v>79</v>
      </c>
      <c r="D78" s="46">
        <v>23273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654</v>
      </c>
      <c r="K78" s="46">
        <v>0</v>
      </c>
      <c r="L78" s="46">
        <v>0</v>
      </c>
      <c r="M78" s="46">
        <v>0</v>
      </c>
      <c r="N78" s="46">
        <f t="shared" si="15"/>
        <v>23927</v>
      </c>
      <c r="O78" s="47">
        <f t="shared" si="13"/>
        <v>0.3883181589496405</v>
      </c>
      <c r="P78" s="9"/>
    </row>
    <row r="79" spans="1:16">
      <c r="A79" s="12"/>
      <c r="B79" s="25">
        <v>368</v>
      </c>
      <c r="C79" s="20" t="s">
        <v>80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8218099</v>
      </c>
      <c r="L79" s="46">
        <v>0</v>
      </c>
      <c r="M79" s="46">
        <v>0</v>
      </c>
      <c r="N79" s="46">
        <f t="shared" si="15"/>
        <v>8218099</v>
      </c>
      <c r="O79" s="47">
        <f t="shared" si="13"/>
        <v>133.37389032247594</v>
      </c>
      <c r="P79" s="9"/>
    </row>
    <row r="80" spans="1:16">
      <c r="A80" s="12"/>
      <c r="B80" s="25">
        <v>369.3</v>
      </c>
      <c r="C80" s="20" t="s">
        <v>81</v>
      </c>
      <c r="D80" s="46">
        <v>278015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36333</v>
      </c>
      <c r="K80" s="46">
        <v>0</v>
      </c>
      <c r="L80" s="46">
        <v>0</v>
      </c>
      <c r="M80" s="46">
        <v>0</v>
      </c>
      <c r="N80" s="46">
        <f t="shared" si="15"/>
        <v>314348</v>
      </c>
      <c r="O80" s="47">
        <f t="shared" si="13"/>
        <v>5.1016440268107823</v>
      </c>
      <c r="P80" s="9"/>
    </row>
    <row r="81" spans="1:119">
      <c r="A81" s="12"/>
      <c r="B81" s="25">
        <v>369.9</v>
      </c>
      <c r="C81" s="20" t="s">
        <v>82</v>
      </c>
      <c r="D81" s="46">
        <v>363208</v>
      </c>
      <c r="E81" s="46">
        <v>199</v>
      </c>
      <c r="F81" s="46">
        <v>0</v>
      </c>
      <c r="G81" s="46">
        <v>0</v>
      </c>
      <c r="H81" s="46">
        <v>0</v>
      </c>
      <c r="I81" s="46">
        <v>18532</v>
      </c>
      <c r="J81" s="46">
        <v>56284</v>
      </c>
      <c r="K81" s="46">
        <v>38015</v>
      </c>
      <c r="L81" s="46">
        <v>0</v>
      </c>
      <c r="M81" s="46">
        <v>0</v>
      </c>
      <c r="N81" s="46">
        <f t="shared" si="15"/>
        <v>476238</v>
      </c>
      <c r="O81" s="47">
        <f t="shared" si="13"/>
        <v>7.7290033594624861</v>
      </c>
      <c r="P81" s="9"/>
    </row>
    <row r="82" spans="1:119" ht="15.75">
      <c r="A82" s="29" t="s">
        <v>57</v>
      </c>
      <c r="B82" s="30"/>
      <c r="C82" s="31"/>
      <c r="D82" s="32">
        <f t="shared" ref="D82:M82" si="16">SUM(D83:D86)</f>
        <v>1684622</v>
      </c>
      <c r="E82" s="32">
        <f t="shared" si="16"/>
        <v>0</v>
      </c>
      <c r="F82" s="32">
        <f t="shared" si="16"/>
        <v>1743254</v>
      </c>
      <c r="G82" s="32">
        <f t="shared" si="16"/>
        <v>713177</v>
      </c>
      <c r="H82" s="32">
        <f t="shared" si="16"/>
        <v>0</v>
      </c>
      <c r="I82" s="32">
        <f t="shared" si="16"/>
        <v>1730826</v>
      </c>
      <c r="J82" s="32">
        <f t="shared" si="16"/>
        <v>995580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ref="N82:N87" si="17">SUM(D82:M82)</f>
        <v>6867459</v>
      </c>
      <c r="O82" s="45">
        <f t="shared" si="13"/>
        <v>111.45396562636935</v>
      </c>
      <c r="P82" s="9"/>
    </row>
    <row r="83" spans="1:119">
      <c r="A83" s="12"/>
      <c r="B83" s="25">
        <v>381</v>
      </c>
      <c r="C83" s="20" t="s">
        <v>83</v>
      </c>
      <c r="D83" s="46">
        <v>0</v>
      </c>
      <c r="E83" s="46">
        <v>0</v>
      </c>
      <c r="F83" s="46">
        <v>1743254</v>
      </c>
      <c r="G83" s="46">
        <v>614000</v>
      </c>
      <c r="H83" s="46">
        <v>0</v>
      </c>
      <c r="I83" s="46">
        <v>0</v>
      </c>
      <c r="J83" s="46">
        <v>995580</v>
      </c>
      <c r="K83" s="46">
        <v>0</v>
      </c>
      <c r="L83" s="46">
        <v>0</v>
      </c>
      <c r="M83" s="46">
        <v>0</v>
      </c>
      <c r="N83" s="46">
        <f t="shared" si="17"/>
        <v>3352834</v>
      </c>
      <c r="O83" s="47">
        <f t="shared" si="13"/>
        <v>54.414106496583734</v>
      </c>
      <c r="P83" s="9"/>
    </row>
    <row r="84" spans="1:119">
      <c r="A84" s="12"/>
      <c r="B84" s="25">
        <v>382</v>
      </c>
      <c r="C84" s="20" t="s">
        <v>94</v>
      </c>
      <c r="D84" s="46">
        <v>1684622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1684622</v>
      </c>
      <c r="O84" s="47">
        <f t="shared" si="13"/>
        <v>27.340214551179059</v>
      </c>
      <c r="P84" s="9"/>
    </row>
    <row r="85" spans="1:119">
      <c r="A85" s="12"/>
      <c r="B85" s="25">
        <v>384</v>
      </c>
      <c r="C85" s="20" t="s">
        <v>160</v>
      </c>
      <c r="D85" s="46">
        <v>0</v>
      </c>
      <c r="E85" s="46">
        <v>0</v>
      </c>
      <c r="F85" s="46">
        <v>0</v>
      </c>
      <c r="G85" s="46">
        <v>99177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99177</v>
      </c>
      <c r="O85" s="47">
        <f t="shared" si="13"/>
        <v>1.6095720336920005</v>
      </c>
      <c r="P85" s="9"/>
    </row>
    <row r="86" spans="1:119" ht="15.75" thickBot="1">
      <c r="A86" s="12"/>
      <c r="B86" s="25">
        <v>389.8</v>
      </c>
      <c r="C86" s="20" t="s">
        <v>148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1730826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1730826</v>
      </c>
      <c r="O86" s="47">
        <f t="shared" si="13"/>
        <v>28.090072544914552</v>
      </c>
      <c r="P86" s="9"/>
    </row>
    <row r="87" spans="1:119" ht="16.5" thickBot="1">
      <c r="A87" s="14" t="s">
        <v>71</v>
      </c>
      <c r="B87" s="23"/>
      <c r="C87" s="22"/>
      <c r="D87" s="15">
        <f t="shared" ref="D87:M87" si="18">SUM(D5,D16,D32,D49,D67,D72,D82)</f>
        <v>39197742</v>
      </c>
      <c r="E87" s="15">
        <f t="shared" si="18"/>
        <v>2651650</v>
      </c>
      <c r="F87" s="15">
        <f t="shared" si="18"/>
        <v>2701246</v>
      </c>
      <c r="G87" s="15">
        <f t="shared" si="18"/>
        <v>4413665</v>
      </c>
      <c r="H87" s="15">
        <f t="shared" si="18"/>
        <v>0</v>
      </c>
      <c r="I87" s="15">
        <f t="shared" si="18"/>
        <v>44658056</v>
      </c>
      <c r="J87" s="15">
        <f t="shared" si="18"/>
        <v>11719929</v>
      </c>
      <c r="K87" s="15">
        <f t="shared" si="18"/>
        <v>12651637</v>
      </c>
      <c r="L87" s="15">
        <f t="shared" si="18"/>
        <v>0</v>
      </c>
      <c r="M87" s="15">
        <f t="shared" si="18"/>
        <v>0</v>
      </c>
      <c r="N87" s="15">
        <f t="shared" si="17"/>
        <v>117993925</v>
      </c>
      <c r="O87" s="38">
        <f t="shared" si="13"/>
        <v>1914.9573169742116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179</v>
      </c>
      <c r="M89" s="48"/>
      <c r="N89" s="48"/>
      <c r="O89" s="43">
        <v>61617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117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21183696</v>
      </c>
      <c r="E5" s="27">
        <f t="shared" si="0"/>
        <v>133780</v>
      </c>
      <c r="F5" s="27">
        <f t="shared" si="0"/>
        <v>921871</v>
      </c>
      <c r="G5" s="27">
        <f t="shared" si="0"/>
        <v>1341296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23580643</v>
      </c>
      <c r="O5" s="33">
        <f t="shared" ref="O5:O36" si="1">(N5/O$87)</f>
        <v>386.51089183563079</v>
      </c>
      <c r="P5" s="6"/>
    </row>
    <row r="6" spans="1:133">
      <c r="A6" s="12"/>
      <c r="B6" s="25">
        <v>311</v>
      </c>
      <c r="C6" s="20" t="s">
        <v>3</v>
      </c>
      <c r="D6" s="46">
        <v>12879189</v>
      </c>
      <c r="E6" s="46">
        <v>133780</v>
      </c>
      <c r="F6" s="46">
        <v>921871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13934840</v>
      </c>
      <c r="O6" s="47">
        <f t="shared" si="1"/>
        <v>228.40630070973134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768856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768856</v>
      </c>
      <c r="O7" s="47">
        <f t="shared" si="1"/>
        <v>12.602337360061631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572440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572440</v>
      </c>
      <c r="O8" s="47">
        <f t="shared" si="1"/>
        <v>9.3828779360422239</v>
      </c>
      <c r="P8" s="9"/>
    </row>
    <row r="9" spans="1:133">
      <c r="A9" s="12"/>
      <c r="B9" s="25">
        <v>312.51</v>
      </c>
      <c r="C9" s="20" t="s">
        <v>92</v>
      </c>
      <c r="D9" s="46">
        <v>388246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388246</v>
      </c>
      <c r="O9" s="47">
        <f t="shared" si="1"/>
        <v>6.3637496107131737</v>
      </c>
      <c r="P9" s="9"/>
    </row>
    <row r="10" spans="1:133">
      <c r="A10" s="12"/>
      <c r="B10" s="25">
        <v>312.52</v>
      </c>
      <c r="C10" s="20" t="s">
        <v>134</v>
      </c>
      <c r="D10" s="46">
        <v>444090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444090</v>
      </c>
      <c r="O10" s="47">
        <f t="shared" si="1"/>
        <v>7.2790899703322465</v>
      </c>
      <c r="P10" s="9"/>
    </row>
    <row r="11" spans="1:133">
      <c r="A11" s="12"/>
      <c r="B11" s="25">
        <v>314.10000000000002</v>
      </c>
      <c r="C11" s="20" t="s">
        <v>13</v>
      </c>
      <c r="D11" s="46">
        <v>4530699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4530699</v>
      </c>
      <c r="O11" s="47">
        <f t="shared" si="1"/>
        <v>74.262797292202791</v>
      </c>
      <c r="P11" s="9"/>
    </row>
    <row r="12" spans="1:133">
      <c r="A12" s="12"/>
      <c r="B12" s="25">
        <v>314.3</v>
      </c>
      <c r="C12" s="20" t="s">
        <v>14</v>
      </c>
      <c r="D12" s="46">
        <v>940129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940129</v>
      </c>
      <c r="O12" s="47">
        <f t="shared" si="1"/>
        <v>15.409677260732023</v>
      </c>
      <c r="P12" s="9"/>
    </row>
    <row r="13" spans="1:133">
      <c r="A13" s="12"/>
      <c r="B13" s="25">
        <v>314.39999999999998</v>
      </c>
      <c r="C13" s="20" t="s">
        <v>15</v>
      </c>
      <c r="D13" s="46">
        <v>132068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132068</v>
      </c>
      <c r="O13" s="47">
        <f t="shared" si="1"/>
        <v>2.1647297939648249</v>
      </c>
      <c r="P13" s="9"/>
    </row>
    <row r="14" spans="1:133">
      <c r="A14" s="12"/>
      <c r="B14" s="25">
        <v>315</v>
      </c>
      <c r="C14" s="20" t="s">
        <v>135</v>
      </c>
      <c r="D14" s="46">
        <v>1740753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1740753</v>
      </c>
      <c r="O14" s="47">
        <f t="shared" si="1"/>
        <v>28.532724679965252</v>
      </c>
      <c r="P14" s="9"/>
    </row>
    <row r="15" spans="1:133">
      <c r="A15" s="12"/>
      <c r="B15" s="25">
        <v>316</v>
      </c>
      <c r="C15" s="20" t="s">
        <v>136</v>
      </c>
      <c r="D15" s="46">
        <v>128522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128522</v>
      </c>
      <c r="O15" s="47">
        <f t="shared" si="1"/>
        <v>2.1066072218852958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3342601</v>
      </c>
      <c r="E16" s="32">
        <f t="shared" si="3"/>
        <v>2147272</v>
      </c>
      <c r="F16" s="32">
        <f t="shared" si="3"/>
        <v>0</v>
      </c>
      <c r="G16" s="32">
        <f t="shared" si="3"/>
        <v>875392</v>
      </c>
      <c r="H16" s="32">
        <f t="shared" si="3"/>
        <v>0</v>
      </c>
      <c r="I16" s="32">
        <f t="shared" si="3"/>
        <v>6514806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12880071</v>
      </c>
      <c r="O16" s="45">
        <f t="shared" si="1"/>
        <v>211.11755642610106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2039701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2039701</v>
      </c>
      <c r="O17" s="47">
        <f t="shared" si="1"/>
        <v>33.432788604959924</v>
      </c>
      <c r="P17" s="9"/>
    </row>
    <row r="18" spans="1:16">
      <c r="A18" s="12"/>
      <c r="B18" s="25">
        <v>323.10000000000002</v>
      </c>
      <c r="C18" s="20" t="s">
        <v>19</v>
      </c>
      <c r="D18" s="46">
        <v>3281012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3281012</v>
      </c>
      <c r="O18" s="47">
        <f t="shared" si="1"/>
        <v>53.779147338917205</v>
      </c>
      <c r="P18" s="9"/>
    </row>
    <row r="19" spans="1:16">
      <c r="A19" s="12"/>
      <c r="B19" s="25">
        <v>323.39999999999998</v>
      </c>
      <c r="C19" s="20" t="s">
        <v>20</v>
      </c>
      <c r="D19" s="46">
        <v>17832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17832</v>
      </c>
      <c r="O19" s="47">
        <f t="shared" si="1"/>
        <v>0.29228474487370715</v>
      </c>
      <c r="P19" s="9"/>
    </row>
    <row r="20" spans="1:16">
      <c r="A20" s="12"/>
      <c r="B20" s="25">
        <v>323.7</v>
      </c>
      <c r="C20" s="20" t="s">
        <v>21</v>
      </c>
      <c r="D20" s="46">
        <v>4270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4270</v>
      </c>
      <c r="O20" s="47">
        <f t="shared" si="1"/>
        <v>6.998967365470668E-2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75870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75870</v>
      </c>
      <c r="O21" s="47">
        <f t="shared" si="1"/>
        <v>1.2435870117523644</v>
      </c>
      <c r="P21" s="9"/>
    </row>
    <row r="22" spans="1:16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59300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59300</v>
      </c>
      <c r="O22" s="47">
        <f t="shared" si="1"/>
        <v>0.97198773951384221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1054624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1054624</v>
      </c>
      <c r="O23" s="47">
        <f t="shared" si="1"/>
        <v>17.286367585110394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789631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789631</v>
      </c>
      <c r="O24" s="47">
        <f t="shared" si="1"/>
        <v>12.942860889376977</v>
      </c>
      <c r="P24" s="9"/>
    </row>
    <row r="25" spans="1:16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103631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103631</v>
      </c>
      <c r="O25" s="47">
        <f t="shared" si="1"/>
        <v>1.6986182366536084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64713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64713</v>
      </c>
      <c r="O26" s="47">
        <f t="shared" si="1"/>
        <v>1.0607123539149961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428263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428263</v>
      </c>
      <c r="O27" s="47">
        <f t="shared" si="1"/>
        <v>7.0196692291301286</v>
      </c>
      <c r="P27" s="9"/>
    </row>
    <row r="28" spans="1:16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143615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143615</v>
      </c>
      <c r="O28" s="47">
        <f t="shared" si="1"/>
        <v>2.3539969512694849</v>
      </c>
      <c r="P28" s="9"/>
    </row>
    <row r="29" spans="1:16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4542151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4542151</v>
      </c>
      <c r="O29" s="47">
        <f t="shared" si="1"/>
        <v>74.450507302201316</v>
      </c>
      <c r="P29" s="9"/>
    </row>
    <row r="30" spans="1:16">
      <c r="A30" s="12"/>
      <c r="B30" s="25">
        <v>329</v>
      </c>
      <c r="C30" s="20" t="s">
        <v>29</v>
      </c>
      <c r="D30" s="46">
        <v>28475</v>
      </c>
      <c r="E30" s="46">
        <v>105171</v>
      </c>
      <c r="F30" s="46">
        <v>0</v>
      </c>
      <c r="G30" s="46">
        <v>0</v>
      </c>
      <c r="H30" s="46">
        <v>0</v>
      </c>
      <c r="I30" s="46">
        <v>128400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5">SUM(D30:M30)</f>
        <v>262046</v>
      </c>
      <c r="O30" s="47">
        <f t="shared" si="1"/>
        <v>4.2952023471946763</v>
      </c>
      <c r="P30" s="9"/>
    </row>
    <row r="31" spans="1:16">
      <c r="A31" s="12"/>
      <c r="B31" s="25">
        <v>367</v>
      </c>
      <c r="C31" s="20" t="s">
        <v>100</v>
      </c>
      <c r="D31" s="46">
        <v>11012</v>
      </c>
      <c r="E31" s="46">
        <v>2400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13412</v>
      </c>
      <c r="O31" s="47">
        <f t="shared" si="1"/>
        <v>0.21983641757773442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SUM(D33:D48)</f>
        <v>6168411</v>
      </c>
      <c r="E32" s="32">
        <f t="shared" si="6"/>
        <v>644571</v>
      </c>
      <c r="F32" s="32">
        <f t="shared" si="6"/>
        <v>0</v>
      </c>
      <c r="G32" s="32">
        <f t="shared" si="6"/>
        <v>959185</v>
      </c>
      <c r="H32" s="32">
        <f t="shared" si="6"/>
        <v>0</v>
      </c>
      <c r="I32" s="32">
        <f t="shared" si="6"/>
        <v>377899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8150066</v>
      </c>
      <c r="O32" s="45">
        <f t="shared" si="1"/>
        <v>133.5879296497238</v>
      </c>
      <c r="P32" s="10"/>
    </row>
    <row r="33" spans="1:16">
      <c r="A33" s="12"/>
      <c r="B33" s="25">
        <v>331.1</v>
      </c>
      <c r="C33" s="20" t="s">
        <v>30</v>
      </c>
      <c r="D33" s="46">
        <v>0</v>
      </c>
      <c r="E33" s="46">
        <v>341825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341825</v>
      </c>
      <c r="O33" s="47">
        <f t="shared" si="1"/>
        <v>5.6028618728384334</v>
      </c>
      <c r="P33" s="9"/>
    </row>
    <row r="34" spans="1:16">
      <c r="A34" s="12"/>
      <c r="B34" s="25">
        <v>331.5</v>
      </c>
      <c r="C34" s="20" t="s">
        <v>33</v>
      </c>
      <c r="D34" s="46">
        <v>148095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148095</v>
      </c>
      <c r="O34" s="47">
        <f t="shared" si="1"/>
        <v>2.4274287400219641</v>
      </c>
      <c r="P34" s="9"/>
    </row>
    <row r="35" spans="1:16">
      <c r="A35" s="12"/>
      <c r="B35" s="25">
        <v>334.1</v>
      </c>
      <c r="C35" s="20" t="s">
        <v>34</v>
      </c>
      <c r="D35" s="46">
        <v>75479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75479</v>
      </c>
      <c r="O35" s="47">
        <f t="shared" si="1"/>
        <v>1.2371781212607975</v>
      </c>
      <c r="P35" s="9"/>
    </row>
    <row r="36" spans="1:16">
      <c r="A36" s="12"/>
      <c r="B36" s="25">
        <v>334.2</v>
      </c>
      <c r="C36" s="20" t="s">
        <v>35</v>
      </c>
      <c r="D36" s="46">
        <v>12000</v>
      </c>
      <c r="E36" s="46">
        <v>0</v>
      </c>
      <c r="F36" s="46">
        <v>0</v>
      </c>
      <c r="G36" s="46">
        <v>0</v>
      </c>
      <c r="H36" s="46">
        <v>0</v>
      </c>
      <c r="I36" s="46">
        <v>377899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389899</v>
      </c>
      <c r="O36" s="47">
        <f t="shared" si="1"/>
        <v>6.3908439738399254</v>
      </c>
      <c r="P36" s="9"/>
    </row>
    <row r="37" spans="1:16">
      <c r="A37" s="12"/>
      <c r="B37" s="25">
        <v>334.49</v>
      </c>
      <c r="C37" s="20" t="s">
        <v>104</v>
      </c>
      <c r="D37" s="46">
        <v>0</v>
      </c>
      <c r="E37" s="46">
        <v>0</v>
      </c>
      <c r="F37" s="46">
        <v>0</v>
      </c>
      <c r="G37" s="46">
        <v>698896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7">SUM(D37:M37)</f>
        <v>698896</v>
      </c>
      <c r="O37" s="47">
        <f t="shared" ref="O37:O68" si="8">(N37/O$87)</f>
        <v>11.455621301775148</v>
      </c>
      <c r="P37" s="9"/>
    </row>
    <row r="38" spans="1:16">
      <c r="A38" s="12"/>
      <c r="B38" s="25">
        <v>334.5</v>
      </c>
      <c r="C38" s="20" t="s">
        <v>130</v>
      </c>
      <c r="D38" s="46">
        <v>20207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20207</v>
      </c>
      <c r="O38" s="47">
        <f t="shared" si="8"/>
        <v>0.33121342752708616</v>
      </c>
      <c r="P38" s="9"/>
    </row>
    <row r="39" spans="1:16">
      <c r="A39" s="12"/>
      <c r="B39" s="25">
        <v>334.69</v>
      </c>
      <c r="C39" s="20" t="s">
        <v>163</v>
      </c>
      <c r="D39" s="46">
        <v>0</v>
      </c>
      <c r="E39" s="46">
        <v>92804</v>
      </c>
      <c r="F39" s="46">
        <v>0</v>
      </c>
      <c r="G39" s="46">
        <v>250000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342804</v>
      </c>
      <c r="O39" s="47">
        <f t="shared" si="8"/>
        <v>5.6189086856037633</v>
      </c>
      <c r="P39" s="9"/>
    </row>
    <row r="40" spans="1:16">
      <c r="A40" s="12"/>
      <c r="B40" s="25">
        <v>335.12</v>
      </c>
      <c r="C40" s="20" t="s">
        <v>137</v>
      </c>
      <c r="D40" s="46">
        <v>2154520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2154520</v>
      </c>
      <c r="O40" s="47">
        <f t="shared" si="8"/>
        <v>35.314789621203431</v>
      </c>
      <c r="P40" s="9"/>
    </row>
    <row r="41" spans="1:16">
      <c r="A41" s="12"/>
      <c r="B41" s="25">
        <v>335.14</v>
      </c>
      <c r="C41" s="20" t="s">
        <v>138</v>
      </c>
      <c r="D41" s="46">
        <v>155874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155874</v>
      </c>
      <c r="O41" s="47">
        <f t="shared" si="8"/>
        <v>2.5549345178580207</v>
      </c>
      <c r="P41" s="9"/>
    </row>
    <row r="42" spans="1:16">
      <c r="A42" s="12"/>
      <c r="B42" s="25">
        <v>335.15</v>
      </c>
      <c r="C42" s="20" t="s">
        <v>139</v>
      </c>
      <c r="D42" s="46">
        <v>38922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38922</v>
      </c>
      <c r="O42" s="47">
        <f t="shared" si="8"/>
        <v>0.63797144683571272</v>
      </c>
      <c r="P42" s="9"/>
    </row>
    <row r="43" spans="1:16">
      <c r="A43" s="12"/>
      <c r="B43" s="25">
        <v>335.18</v>
      </c>
      <c r="C43" s="20" t="s">
        <v>140</v>
      </c>
      <c r="D43" s="46">
        <v>3449978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3449978</v>
      </c>
      <c r="O43" s="47">
        <f t="shared" si="8"/>
        <v>56.548673146584932</v>
      </c>
      <c r="P43" s="9"/>
    </row>
    <row r="44" spans="1:16">
      <c r="A44" s="12"/>
      <c r="B44" s="25">
        <v>335.21</v>
      </c>
      <c r="C44" s="20" t="s">
        <v>44</v>
      </c>
      <c r="D44" s="46">
        <v>24407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24407</v>
      </c>
      <c r="O44" s="47">
        <f t="shared" si="8"/>
        <v>0.40005572948253537</v>
      </c>
      <c r="P44" s="9"/>
    </row>
    <row r="45" spans="1:16">
      <c r="A45" s="12"/>
      <c r="B45" s="25">
        <v>335.49</v>
      </c>
      <c r="C45" s="20" t="s">
        <v>45</v>
      </c>
      <c r="D45" s="46">
        <v>29848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29848</v>
      </c>
      <c r="O45" s="47">
        <f t="shared" si="8"/>
        <v>0.48923929256339227</v>
      </c>
      <c r="P45" s="9"/>
    </row>
    <row r="46" spans="1:16">
      <c r="A46" s="12"/>
      <c r="B46" s="25">
        <v>337.2</v>
      </c>
      <c r="C46" s="20" t="s">
        <v>47</v>
      </c>
      <c r="D46" s="46">
        <v>3000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3000</v>
      </c>
      <c r="O46" s="47">
        <f t="shared" si="8"/>
        <v>4.9173072825320852E-2</v>
      </c>
      <c r="P46" s="9"/>
    </row>
    <row r="47" spans="1:16">
      <c r="A47" s="12"/>
      <c r="B47" s="25">
        <v>337.7</v>
      </c>
      <c r="C47" s="20" t="s">
        <v>49</v>
      </c>
      <c r="D47" s="46">
        <v>0</v>
      </c>
      <c r="E47" s="46">
        <v>2057</v>
      </c>
      <c r="F47" s="46">
        <v>0</v>
      </c>
      <c r="G47" s="46">
        <v>10289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12346</v>
      </c>
      <c r="O47" s="47">
        <f t="shared" si="8"/>
        <v>0.20236358570047042</v>
      </c>
      <c r="P47" s="9"/>
    </row>
    <row r="48" spans="1:16">
      <c r="A48" s="12"/>
      <c r="B48" s="25">
        <v>338</v>
      </c>
      <c r="C48" s="20" t="s">
        <v>50</v>
      </c>
      <c r="D48" s="46">
        <v>56081</v>
      </c>
      <c r="E48" s="46">
        <v>207885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263966</v>
      </c>
      <c r="O48" s="47">
        <f t="shared" si="8"/>
        <v>4.3266731138028813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SUM(D50:D65)</f>
        <v>2869850</v>
      </c>
      <c r="E49" s="32">
        <f t="shared" si="9"/>
        <v>33750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35503107</v>
      </c>
      <c r="J49" s="32">
        <f t="shared" si="9"/>
        <v>8976972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47383679</v>
      </c>
      <c r="O49" s="45">
        <f t="shared" si="8"/>
        <v>776.66703273287544</v>
      </c>
      <c r="P49" s="10"/>
    </row>
    <row r="50" spans="1:16">
      <c r="A50" s="12"/>
      <c r="B50" s="25">
        <v>341.2</v>
      </c>
      <c r="C50" s="20" t="s">
        <v>141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8976972</v>
      </c>
      <c r="K50" s="46">
        <v>0</v>
      </c>
      <c r="L50" s="46">
        <v>0</v>
      </c>
      <c r="M50" s="46">
        <v>0</v>
      </c>
      <c r="N50" s="46">
        <f t="shared" ref="N50:N65" si="10">SUM(D50:M50)</f>
        <v>8976972</v>
      </c>
      <c r="O50" s="47">
        <f t="shared" si="8"/>
        <v>147.14176596895541</v>
      </c>
      <c r="P50" s="9"/>
    </row>
    <row r="51" spans="1:16">
      <c r="A51" s="12"/>
      <c r="B51" s="25">
        <v>341.3</v>
      </c>
      <c r="C51" s="20" t="s">
        <v>142</v>
      </c>
      <c r="D51" s="46">
        <v>1711543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1711543</v>
      </c>
      <c r="O51" s="47">
        <f t="shared" si="8"/>
        <v>28.053942860889379</v>
      </c>
      <c r="P51" s="9"/>
    </row>
    <row r="52" spans="1:16">
      <c r="A52" s="12"/>
      <c r="B52" s="25">
        <v>341.9</v>
      </c>
      <c r="C52" s="20" t="s">
        <v>143</v>
      </c>
      <c r="D52" s="46">
        <v>401225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401225</v>
      </c>
      <c r="O52" s="47">
        <f t="shared" si="8"/>
        <v>6.5764887147797868</v>
      </c>
      <c r="P52" s="9"/>
    </row>
    <row r="53" spans="1:16">
      <c r="A53" s="12"/>
      <c r="B53" s="25">
        <v>342.2</v>
      </c>
      <c r="C53" s="20" t="s">
        <v>59</v>
      </c>
      <c r="D53" s="46">
        <v>50000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50000</v>
      </c>
      <c r="O53" s="47">
        <f t="shared" si="8"/>
        <v>0.81955121375534756</v>
      </c>
      <c r="P53" s="9"/>
    </row>
    <row r="54" spans="1:16">
      <c r="A54" s="12"/>
      <c r="B54" s="25">
        <v>342.9</v>
      </c>
      <c r="C54" s="20" t="s">
        <v>109</v>
      </c>
      <c r="D54" s="46">
        <v>117383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117383</v>
      </c>
      <c r="O54" s="47">
        <f t="shared" si="8"/>
        <v>1.9240276024848793</v>
      </c>
      <c r="P54" s="9"/>
    </row>
    <row r="55" spans="1:16">
      <c r="A55" s="12"/>
      <c r="B55" s="25">
        <v>343.3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11418256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11418256</v>
      </c>
      <c r="O55" s="47">
        <f t="shared" si="8"/>
        <v>187.1569112753856</v>
      </c>
      <c r="P55" s="9"/>
    </row>
    <row r="56" spans="1:16">
      <c r="A56" s="12"/>
      <c r="B56" s="25">
        <v>343.4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7250053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7250053</v>
      </c>
      <c r="O56" s="47">
        <f t="shared" si="8"/>
        <v>118.83579471881198</v>
      </c>
      <c r="P56" s="9"/>
    </row>
    <row r="57" spans="1:16">
      <c r="A57" s="12"/>
      <c r="B57" s="25">
        <v>343.5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14418847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14418847</v>
      </c>
      <c r="O57" s="47">
        <f t="shared" si="8"/>
        <v>236.33967119605305</v>
      </c>
      <c r="P57" s="9"/>
    </row>
    <row r="58" spans="1:16">
      <c r="A58" s="12"/>
      <c r="B58" s="25">
        <v>343.6</v>
      </c>
      <c r="C58" s="20" t="s">
        <v>63</v>
      </c>
      <c r="D58" s="46">
        <v>-112607</v>
      </c>
      <c r="E58" s="46">
        <v>0</v>
      </c>
      <c r="F58" s="46">
        <v>0</v>
      </c>
      <c r="G58" s="46">
        <v>0</v>
      </c>
      <c r="H58" s="46">
        <v>0</v>
      </c>
      <c r="I58" s="46">
        <v>920034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807427</v>
      </c>
      <c r="O58" s="47">
        <f t="shared" si="8"/>
        <v>13.23455555737678</v>
      </c>
      <c r="P58" s="9"/>
    </row>
    <row r="59" spans="1:16">
      <c r="A59" s="12"/>
      <c r="B59" s="25">
        <v>343.7</v>
      </c>
      <c r="C59" s="20" t="s">
        <v>173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100019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100019</v>
      </c>
      <c r="O59" s="47">
        <f t="shared" si="8"/>
        <v>1.6394138569719221</v>
      </c>
      <c r="P59" s="9"/>
    </row>
    <row r="60" spans="1:16">
      <c r="A60" s="12"/>
      <c r="B60" s="25">
        <v>344.9</v>
      </c>
      <c r="C60" s="20" t="s">
        <v>144</v>
      </c>
      <c r="D60" s="46">
        <v>164825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164825</v>
      </c>
      <c r="O60" s="47">
        <f t="shared" si="8"/>
        <v>2.7016505761445031</v>
      </c>
      <c r="P60" s="9"/>
    </row>
    <row r="61" spans="1:16">
      <c r="A61" s="12"/>
      <c r="B61" s="25">
        <v>347.2</v>
      </c>
      <c r="C61" s="20" t="s">
        <v>67</v>
      </c>
      <c r="D61" s="46">
        <v>8586</v>
      </c>
      <c r="E61" s="46">
        <v>0</v>
      </c>
      <c r="F61" s="46">
        <v>0</v>
      </c>
      <c r="G61" s="46">
        <v>0</v>
      </c>
      <c r="H61" s="46">
        <v>0</v>
      </c>
      <c r="I61" s="46">
        <v>6750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15336</v>
      </c>
      <c r="O61" s="47">
        <f t="shared" si="8"/>
        <v>0.25137274828304018</v>
      </c>
      <c r="P61" s="9"/>
    </row>
    <row r="62" spans="1:16">
      <c r="A62" s="12"/>
      <c r="B62" s="25">
        <v>347.3</v>
      </c>
      <c r="C62" s="20" t="s">
        <v>68</v>
      </c>
      <c r="D62" s="46">
        <v>7420</v>
      </c>
      <c r="E62" s="46">
        <v>0</v>
      </c>
      <c r="F62" s="46">
        <v>0</v>
      </c>
      <c r="G62" s="46">
        <v>0</v>
      </c>
      <c r="H62" s="46">
        <v>0</v>
      </c>
      <c r="I62" s="46">
        <v>122055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129475</v>
      </c>
      <c r="O62" s="47">
        <f t="shared" si="8"/>
        <v>2.1222278680194724</v>
      </c>
      <c r="P62" s="9"/>
    </row>
    <row r="63" spans="1:16">
      <c r="A63" s="12"/>
      <c r="B63" s="25">
        <v>347.5</v>
      </c>
      <c r="C63" s="20" t="s">
        <v>69</v>
      </c>
      <c r="D63" s="46">
        <v>249625</v>
      </c>
      <c r="E63" s="46">
        <v>33750</v>
      </c>
      <c r="F63" s="46">
        <v>0</v>
      </c>
      <c r="G63" s="46">
        <v>0</v>
      </c>
      <c r="H63" s="46">
        <v>0</v>
      </c>
      <c r="I63" s="46">
        <v>1267073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1550448</v>
      </c>
      <c r="O63" s="47">
        <f t="shared" si="8"/>
        <v>25.413430805291021</v>
      </c>
      <c r="P63" s="9"/>
    </row>
    <row r="64" spans="1:16">
      <c r="A64" s="12"/>
      <c r="B64" s="25">
        <v>347.9</v>
      </c>
      <c r="C64" s="20" t="s">
        <v>70</v>
      </c>
      <c r="D64" s="46">
        <v>265924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265924</v>
      </c>
      <c r="O64" s="47">
        <f t="shared" si="8"/>
        <v>4.3587667393335412</v>
      </c>
      <c r="P64" s="9"/>
    </row>
    <row r="65" spans="1:16">
      <c r="A65" s="12"/>
      <c r="B65" s="25">
        <v>349</v>
      </c>
      <c r="C65" s="20" t="s">
        <v>1</v>
      </c>
      <c r="D65" s="46">
        <v>5926</v>
      </c>
      <c r="E65" s="46">
        <v>0</v>
      </c>
      <c r="F65" s="46">
        <v>0</v>
      </c>
      <c r="G65" s="46">
        <v>0</v>
      </c>
      <c r="H65" s="46">
        <v>0</v>
      </c>
      <c r="I65" s="46">
        <v>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5946</v>
      </c>
      <c r="O65" s="47">
        <f t="shared" si="8"/>
        <v>9.746103033978594E-2</v>
      </c>
      <c r="P65" s="9"/>
    </row>
    <row r="66" spans="1:16" ht="15.75">
      <c r="A66" s="29" t="s">
        <v>56</v>
      </c>
      <c r="B66" s="30"/>
      <c r="C66" s="31"/>
      <c r="D66" s="32">
        <f t="shared" ref="D66:M66" si="11">SUM(D67:D70)</f>
        <v>486959</v>
      </c>
      <c r="E66" s="32">
        <f t="shared" si="11"/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2" si="12">SUM(D66:M66)</f>
        <v>486959</v>
      </c>
      <c r="O66" s="45">
        <f t="shared" si="8"/>
        <v>7.981756789981806</v>
      </c>
      <c r="P66" s="10"/>
    </row>
    <row r="67" spans="1:16">
      <c r="A67" s="13"/>
      <c r="B67" s="39">
        <v>351.1</v>
      </c>
      <c r="C67" s="21" t="s">
        <v>124</v>
      </c>
      <c r="D67" s="46">
        <v>176065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176065</v>
      </c>
      <c r="O67" s="47">
        <f t="shared" si="8"/>
        <v>2.8858856889967055</v>
      </c>
      <c r="P67" s="9"/>
    </row>
    <row r="68" spans="1:16">
      <c r="A68" s="13"/>
      <c r="B68" s="39">
        <v>351.3</v>
      </c>
      <c r="C68" s="21" t="s">
        <v>125</v>
      </c>
      <c r="D68" s="46">
        <v>10723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10723</v>
      </c>
      <c r="O68" s="47">
        <f t="shared" si="8"/>
        <v>0.17576095330197183</v>
      </c>
      <c r="P68" s="9"/>
    </row>
    <row r="69" spans="1:16">
      <c r="A69" s="13"/>
      <c r="B69" s="39">
        <v>354</v>
      </c>
      <c r="C69" s="21" t="s">
        <v>111</v>
      </c>
      <c r="D69" s="46">
        <v>297935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297935</v>
      </c>
      <c r="O69" s="47">
        <f t="shared" ref="O69:O85" si="13">(N69/O$87)</f>
        <v>4.8834598174039892</v>
      </c>
      <c r="P69" s="9"/>
    </row>
    <row r="70" spans="1:16">
      <c r="A70" s="13"/>
      <c r="B70" s="39">
        <v>359</v>
      </c>
      <c r="C70" s="21" t="s">
        <v>74</v>
      </c>
      <c r="D70" s="46">
        <v>2236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2236</v>
      </c>
      <c r="O70" s="47">
        <f t="shared" si="13"/>
        <v>3.6650330279139144E-2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SUM(D72:D80)</f>
        <v>900328</v>
      </c>
      <c r="E71" s="32">
        <f t="shared" si="14"/>
        <v>196845</v>
      </c>
      <c r="F71" s="32">
        <f t="shared" si="14"/>
        <v>6443</v>
      </c>
      <c r="G71" s="32">
        <f t="shared" si="14"/>
        <v>76568</v>
      </c>
      <c r="H71" s="32">
        <f t="shared" si="14"/>
        <v>0</v>
      </c>
      <c r="I71" s="32">
        <f t="shared" si="14"/>
        <v>386673</v>
      </c>
      <c r="J71" s="32">
        <f t="shared" si="14"/>
        <v>495197</v>
      </c>
      <c r="K71" s="32">
        <f t="shared" si="14"/>
        <v>16750478</v>
      </c>
      <c r="L71" s="32">
        <f t="shared" si="14"/>
        <v>0</v>
      </c>
      <c r="M71" s="32">
        <f t="shared" si="14"/>
        <v>0</v>
      </c>
      <c r="N71" s="32">
        <f t="shared" si="12"/>
        <v>18812532</v>
      </c>
      <c r="O71" s="45">
        <f t="shared" si="13"/>
        <v>308.35666868822631</v>
      </c>
      <c r="P71" s="10"/>
    </row>
    <row r="72" spans="1:16">
      <c r="A72" s="12"/>
      <c r="B72" s="25">
        <v>361.1</v>
      </c>
      <c r="C72" s="20" t="s">
        <v>75</v>
      </c>
      <c r="D72" s="46">
        <v>32102</v>
      </c>
      <c r="E72" s="46">
        <v>18179</v>
      </c>
      <c r="F72" s="46">
        <v>6443</v>
      </c>
      <c r="G72" s="46">
        <v>76318</v>
      </c>
      <c r="H72" s="46">
        <v>0</v>
      </c>
      <c r="I72" s="46">
        <v>194328</v>
      </c>
      <c r="J72" s="46">
        <v>91539</v>
      </c>
      <c r="K72" s="46">
        <v>2403560</v>
      </c>
      <c r="L72" s="46">
        <v>0</v>
      </c>
      <c r="M72" s="46">
        <v>0</v>
      </c>
      <c r="N72" s="46">
        <f t="shared" si="12"/>
        <v>2822469</v>
      </c>
      <c r="O72" s="47">
        <f t="shared" si="13"/>
        <v>46.263157894736842</v>
      </c>
      <c r="P72" s="9"/>
    </row>
    <row r="73" spans="1:16">
      <c r="A73" s="12"/>
      <c r="B73" s="25">
        <v>361.3</v>
      </c>
      <c r="C73" s="20" t="s">
        <v>114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6455749</v>
      </c>
      <c r="L73" s="46">
        <v>0</v>
      </c>
      <c r="M73" s="46">
        <v>0</v>
      </c>
      <c r="N73" s="46">
        <f t="shared" ref="N73:N80" si="15">SUM(D73:M73)</f>
        <v>6455749</v>
      </c>
      <c r="O73" s="47">
        <f t="shared" si="13"/>
        <v>105.81633857299742</v>
      </c>
      <c r="P73" s="9"/>
    </row>
    <row r="74" spans="1:16">
      <c r="A74" s="12"/>
      <c r="B74" s="25">
        <v>362</v>
      </c>
      <c r="C74" s="20" t="s">
        <v>76</v>
      </c>
      <c r="D74" s="46">
        <v>602141</v>
      </c>
      <c r="E74" s="46">
        <v>178386</v>
      </c>
      <c r="F74" s="46">
        <v>0</v>
      </c>
      <c r="G74" s="46">
        <v>0</v>
      </c>
      <c r="H74" s="46">
        <v>0</v>
      </c>
      <c r="I74" s="46">
        <v>122697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903224</v>
      </c>
      <c r="O74" s="47">
        <f t="shared" si="13"/>
        <v>14.804766509859201</v>
      </c>
      <c r="P74" s="9"/>
    </row>
    <row r="75" spans="1:16">
      <c r="A75" s="12"/>
      <c r="B75" s="25">
        <v>364</v>
      </c>
      <c r="C75" s="20" t="s">
        <v>146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246536</v>
      </c>
      <c r="K75" s="46">
        <v>0</v>
      </c>
      <c r="L75" s="46">
        <v>0</v>
      </c>
      <c r="M75" s="46">
        <v>0</v>
      </c>
      <c r="N75" s="46">
        <f t="shared" si="15"/>
        <v>246536</v>
      </c>
      <c r="O75" s="47">
        <f t="shared" si="13"/>
        <v>4.0409775606877671</v>
      </c>
      <c r="P75" s="9"/>
    </row>
    <row r="76" spans="1:16">
      <c r="A76" s="12"/>
      <c r="B76" s="25">
        <v>365</v>
      </c>
      <c r="C76" s="20" t="s">
        <v>147</v>
      </c>
      <c r="D76" s="46">
        <v>5950</v>
      </c>
      <c r="E76" s="46">
        <v>0</v>
      </c>
      <c r="F76" s="46">
        <v>0</v>
      </c>
      <c r="G76" s="46">
        <v>0</v>
      </c>
      <c r="H76" s="46">
        <v>0</v>
      </c>
      <c r="I76" s="46">
        <v>32158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38108</v>
      </c>
      <c r="O76" s="47">
        <f t="shared" si="13"/>
        <v>0.62462915307577571</v>
      </c>
      <c r="P76" s="9"/>
    </row>
    <row r="77" spans="1:16">
      <c r="A77" s="12"/>
      <c r="B77" s="25">
        <v>366</v>
      </c>
      <c r="C77" s="20" t="s">
        <v>79</v>
      </c>
      <c r="D77" s="46">
        <v>20070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20070</v>
      </c>
      <c r="O77" s="47">
        <f t="shared" si="13"/>
        <v>0.32896785720139654</v>
      </c>
      <c r="P77" s="9"/>
    </row>
    <row r="78" spans="1:16">
      <c r="A78" s="12"/>
      <c r="B78" s="25">
        <v>368</v>
      </c>
      <c r="C78" s="20" t="s">
        <v>80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7875881</v>
      </c>
      <c r="L78" s="46">
        <v>0</v>
      </c>
      <c r="M78" s="46">
        <v>0</v>
      </c>
      <c r="N78" s="46">
        <f t="shared" si="15"/>
        <v>7875881</v>
      </c>
      <c r="O78" s="47">
        <f t="shared" si="13"/>
        <v>129.09375665885361</v>
      </c>
      <c r="P78" s="9"/>
    </row>
    <row r="79" spans="1:16">
      <c r="A79" s="12"/>
      <c r="B79" s="25">
        <v>369.3</v>
      </c>
      <c r="C79" s="20" t="s">
        <v>81</v>
      </c>
      <c r="D79" s="46">
        <v>42563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111777</v>
      </c>
      <c r="K79" s="46">
        <v>0</v>
      </c>
      <c r="L79" s="46">
        <v>0</v>
      </c>
      <c r="M79" s="46">
        <v>0</v>
      </c>
      <c r="N79" s="46">
        <f t="shared" si="15"/>
        <v>154340</v>
      </c>
      <c r="O79" s="47">
        <f t="shared" si="13"/>
        <v>2.5297906866200068</v>
      </c>
      <c r="P79" s="9"/>
    </row>
    <row r="80" spans="1:16">
      <c r="A80" s="12"/>
      <c r="B80" s="25">
        <v>369.9</v>
      </c>
      <c r="C80" s="20" t="s">
        <v>82</v>
      </c>
      <c r="D80" s="46">
        <v>197502</v>
      </c>
      <c r="E80" s="46">
        <v>280</v>
      </c>
      <c r="F80" s="46">
        <v>0</v>
      </c>
      <c r="G80" s="46">
        <v>250</v>
      </c>
      <c r="H80" s="46">
        <v>0</v>
      </c>
      <c r="I80" s="46">
        <v>37490</v>
      </c>
      <c r="J80" s="46">
        <v>45345</v>
      </c>
      <c r="K80" s="46">
        <v>15288</v>
      </c>
      <c r="L80" s="46">
        <v>0</v>
      </c>
      <c r="M80" s="46">
        <v>0</v>
      </c>
      <c r="N80" s="46">
        <f t="shared" si="15"/>
        <v>296155</v>
      </c>
      <c r="O80" s="47">
        <f t="shared" si="13"/>
        <v>4.8542837941942993</v>
      </c>
      <c r="P80" s="9"/>
    </row>
    <row r="81" spans="1:119" ht="15.75">
      <c r="A81" s="29" t="s">
        <v>57</v>
      </c>
      <c r="B81" s="30"/>
      <c r="C81" s="31"/>
      <c r="D81" s="32">
        <f t="shared" ref="D81:M81" si="16">SUM(D82:D84)</f>
        <v>2309420</v>
      </c>
      <c r="E81" s="32">
        <f t="shared" si="16"/>
        <v>0</v>
      </c>
      <c r="F81" s="32">
        <f t="shared" si="16"/>
        <v>1286102</v>
      </c>
      <c r="G81" s="32">
        <f t="shared" si="16"/>
        <v>903222</v>
      </c>
      <c r="H81" s="32">
        <f t="shared" si="16"/>
        <v>0</v>
      </c>
      <c r="I81" s="32">
        <f t="shared" si="16"/>
        <v>3329640</v>
      </c>
      <c r="J81" s="32">
        <f t="shared" si="16"/>
        <v>450000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8278384</v>
      </c>
      <c r="O81" s="45">
        <f t="shared" si="13"/>
        <v>135.691193102657</v>
      </c>
      <c r="P81" s="9"/>
    </row>
    <row r="82" spans="1:119">
      <c r="A82" s="12"/>
      <c r="B82" s="25">
        <v>381</v>
      </c>
      <c r="C82" s="20" t="s">
        <v>83</v>
      </c>
      <c r="D82" s="46">
        <v>653007</v>
      </c>
      <c r="E82" s="46">
        <v>0</v>
      </c>
      <c r="F82" s="46">
        <v>1286102</v>
      </c>
      <c r="G82" s="46">
        <v>903222</v>
      </c>
      <c r="H82" s="46">
        <v>0</v>
      </c>
      <c r="I82" s="46">
        <v>1739491</v>
      </c>
      <c r="J82" s="46">
        <v>450000</v>
      </c>
      <c r="K82" s="46">
        <v>0</v>
      </c>
      <c r="L82" s="46">
        <v>0</v>
      </c>
      <c r="M82" s="46">
        <v>0</v>
      </c>
      <c r="N82" s="46">
        <f>SUM(D82:M82)</f>
        <v>5031822</v>
      </c>
      <c r="O82" s="47">
        <f t="shared" si="13"/>
        <v>82.476716550017215</v>
      </c>
      <c r="P82" s="9"/>
    </row>
    <row r="83" spans="1:119">
      <c r="A83" s="12"/>
      <c r="B83" s="25">
        <v>382</v>
      </c>
      <c r="C83" s="20" t="s">
        <v>94</v>
      </c>
      <c r="D83" s="46">
        <v>1656413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1656413</v>
      </c>
      <c r="O83" s="47">
        <f t="shared" si="13"/>
        <v>27.150305692602732</v>
      </c>
      <c r="P83" s="9"/>
    </row>
    <row r="84" spans="1:119" ht="15.75" thickBot="1">
      <c r="A84" s="12"/>
      <c r="B84" s="25">
        <v>389.8</v>
      </c>
      <c r="C84" s="20" t="s">
        <v>148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1590149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1590149</v>
      </c>
      <c r="O84" s="47">
        <f t="shared" si="13"/>
        <v>26.064170860037045</v>
      </c>
      <c r="P84" s="9"/>
    </row>
    <row r="85" spans="1:119" ht="16.5" thickBot="1">
      <c r="A85" s="14" t="s">
        <v>71</v>
      </c>
      <c r="B85" s="23"/>
      <c r="C85" s="22"/>
      <c r="D85" s="15">
        <f t="shared" ref="D85:M85" si="17">SUM(D5,D16,D32,D49,D66,D71,D81)</f>
        <v>37261265</v>
      </c>
      <c r="E85" s="15">
        <f t="shared" si="17"/>
        <v>3156218</v>
      </c>
      <c r="F85" s="15">
        <f t="shared" si="17"/>
        <v>2214416</v>
      </c>
      <c r="G85" s="15">
        <f t="shared" si="17"/>
        <v>4155663</v>
      </c>
      <c r="H85" s="15">
        <f t="shared" si="17"/>
        <v>0</v>
      </c>
      <c r="I85" s="15">
        <f t="shared" si="17"/>
        <v>46112125</v>
      </c>
      <c r="J85" s="15">
        <f t="shared" si="17"/>
        <v>9922169</v>
      </c>
      <c r="K85" s="15">
        <f t="shared" si="17"/>
        <v>16750478</v>
      </c>
      <c r="L85" s="15">
        <f t="shared" si="17"/>
        <v>0</v>
      </c>
      <c r="M85" s="15">
        <f t="shared" si="17"/>
        <v>0</v>
      </c>
      <c r="N85" s="15">
        <f>SUM(D85:M85)</f>
        <v>119572334</v>
      </c>
      <c r="O85" s="38">
        <f t="shared" si="13"/>
        <v>1959.9130292251962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176</v>
      </c>
      <c r="M87" s="48"/>
      <c r="N87" s="48"/>
      <c r="O87" s="43">
        <v>61009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117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19777353</v>
      </c>
      <c r="E5" s="27">
        <f t="shared" si="0"/>
        <v>114781</v>
      </c>
      <c r="F5" s="27">
        <f t="shared" si="0"/>
        <v>920037</v>
      </c>
      <c r="G5" s="27">
        <f t="shared" si="0"/>
        <v>1314490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22126661</v>
      </c>
      <c r="O5" s="33">
        <f t="shared" ref="O5:O36" si="1">(N5/O$91)</f>
        <v>371.09703983228513</v>
      </c>
      <c r="P5" s="6"/>
    </row>
    <row r="6" spans="1:133">
      <c r="A6" s="12"/>
      <c r="B6" s="25">
        <v>311</v>
      </c>
      <c r="C6" s="20" t="s">
        <v>3</v>
      </c>
      <c r="D6" s="46">
        <v>11919198</v>
      </c>
      <c r="E6" s="46">
        <v>114781</v>
      </c>
      <c r="F6" s="46">
        <v>920037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12954016</v>
      </c>
      <c r="O6" s="47">
        <f t="shared" si="1"/>
        <v>217.25812997903563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749335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749335</v>
      </c>
      <c r="O7" s="47">
        <f t="shared" si="1"/>
        <v>12.567463312368973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565155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565155</v>
      </c>
      <c r="O8" s="47">
        <f t="shared" si="1"/>
        <v>9.4784905660377365</v>
      </c>
      <c r="P8" s="9"/>
    </row>
    <row r="9" spans="1:133">
      <c r="A9" s="12"/>
      <c r="B9" s="25">
        <v>312.51</v>
      </c>
      <c r="C9" s="20" t="s">
        <v>92</v>
      </c>
      <c r="D9" s="46">
        <v>351038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351038</v>
      </c>
      <c r="O9" s="47">
        <f t="shared" si="1"/>
        <v>5.8874297693920337</v>
      </c>
      <c r="P9" s="9"/>
    </row>
    <row r="10" spans="1:133">
      <c r="A10" s="12"/>
      <c r="B10" s="25">
        <v>312.52</v>
      </c>
      <c r="C10" s="20" t="s">
        <v>134</v>
      </c>
      <c r="D10" s="46">
        <v>397680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397680</v>
      </c>
      <c r="O10" s="47">
        <f t="shared" si="1"/>
        <v>6.6696855345911947</v>
      </c>
      <c r="P10" s="9"/>
    </row>
    <row r="11" spans="1:133">
      <c r="A11" s="12"/>
      <c r="B11" s="25">
        <v>314.10000000000002</v>
      </c>
      <c r="C11" s="20" t="s">
        <v>13</v>
      </c>
      <c r="D11" s="46">
        <v>4255511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4255511</v>
      </c>
      <c r="O11" s="47">
        <f t="shared" si="1"/>
        <v>71.371253668763103</v>
      </c>
      <c r="P11" s="9"/>
    </row>
    <row r="12" spans="1:133">
      <c r="A12" s="12"/>
      <c r="B12" s="25">
        <v>314.3</v>
      </c>
      <c r="C12" s="20" t="s">
        <v>14</v>
      </c>
      <c r="D12" s="46">
        <v>951314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951314</v>
      </c>
      <c r="O12" s="47">
        <f t="shared" si="1"/>
        <v>15.954951781970649</v>
      </c>
      <c r="P12" s="9"/>
    </row>
    <row r="13" spans="1:133">
      <c r="A13" s="12"/>
      <c r="B13" s="25">
        <v>314.39999999999998</v>
      </c>
      <c r="C13" s="20" t="s">
        <v>15</v>
      </c>
      <c r="D13" s="46">
        <v>126059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126059</v>
      </c>
      <c r="O13" s="47">
        <f t="shared" si="1"/>
        <v>2.1141970649895176</v>
      </c>
      <c r="P13" s="9"/>
    </row>
    <row r="14" spans="1:133">
      <c r="A14" s="12"/>
      <c r="B14" s="25">
        <v>315</v>
      </c>
      <c r="C14" s="20" t="s">
        <v>135</v>
      </c>
      <c r="D14" s="46">
        <v>1656402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1656402</v>
      </c>
      <c r="O14" s="47">
        <f t="shared" si="1"/>
        <v>27.780327044025157</v>
      </c>
      <c r="P14" s="9"/>
    </row>
    <row r="15" spans="1:133">
      <c r="A15" s="12"/>
      <c r="B15" s="25">
        <v>316</v>
      </c>
      <c r="C15" s="20" t="s">
        <v>136</v>
      </c>
      <c r="D15" s="46">
        <v>120151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120151</v>
      </c>
      <c r="O15" s="47">
        <f t="shared" si="1"/>
        <v>2.0151111111111111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3276565</v>
      </c>
      <c r="E16" s="32">
        <f t="shared" si="3"/>
        <v>1875511</v>
      </c>
      <c r="F16" s="32">
        <f t="shared" si="3"/>
        <v>0</v>
      </c>
      <c r="G16" s="32">
        <f t="shared" si="3"/>
        <v>1299185</v>
      </c>
      <c r="H16" s="32">
        <f t="shared" si="3"/>
        <v>0</v>
      </c>
      <c r="I16" s="32">
        <f t="shared" si="3"/>
        <v>5833244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12284505</v>
      </c>
      <c r="O16" s="45">
        <f t="shared" si="1"/>
        <v>206.02943396226416</v>
      </c>
      <c r="P16" s="10"/>
    </row>
    <row r="17" spans="1:16">
      <c r="A17" s="12"/>
      <c r="B17" s="25">
        <v>322</v>
      </c>
      <c r="C17" s="20" t="s">
        <v>0</v>
      </c>
      <c r="D17" s="46">
        <v>20</v>
      </c>
      <c r="E17" s="46">
        <v>1796900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1796920</v>
      </c>
      <c r="O17" s="47">
        <f t="shared" si="1"/>
        <v>30.137023060796647</v>
      </c>
      <c r="P17" s="9"/>
    </row>
    <row r="18" spans="1:16">
      <c r="A18" s="12"/>
      <c r="B18" s="25">
        <v>323.10000000000002</v>
      </c>
      <c r="C18" s="20" t="s">
        <v>19</v>
      </c>
      <c r="D18" s="46">
        <v>3207131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3207131</v>
      </c>
      <c r="O18" s="47">
        <f t="shared" si="1"/>
        <v>53.788360587002096</v>
      </c>
      <c r="P18" s="9"/>
    </row>
    <row r="19" spans="1:16">
      <c r="A19" s="12"/>
      <c r="B19" s="25">
        <v>323.39999999999998</v>
      </c>
      <c r="C19" s="20" t="s">
        <v>20</v>
      </c>
      <c r="D19" s="46">
        <v>19187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19187</v>
      </c>
      <c r="O19" s="47">
        <f t="shared" si="1"/>
        <v>0.3217945492662474</v>
      </c>
      <c r="P19" s="9"/>
    </row>
    <row r="20" spans="1:16">
      <c r="A20" s="12"/>
      <c r="B20" s="25">
        <v>323.7</v>
      </c>
      <c r="C20" s="20" t="s">
        <v>21</v>
      </c>
      <c r="D20" s="46">
        <v>4050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4050</v>
      </c>
      <c r="O20" s="47">
        <f t="shared" si="1"/>
        <v>6.7924528301886791E-2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48060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48060</v>
      </c>
      <c r="O21" s="47">
        <f t="shared" si="1"/>
        <v>0.80603773584905658</v>
      </c>
      <c r="P21" s="9"/>
    </row>
    <row r="22" spans="1:16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105062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105062</v>
      </c>
      <c r="O22" s="47">
        <f t="shared" si="1"/>
        <v>1.7620461215932914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539363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539363</v>
      </c>
      <c r="O23" s="47">
        <f t="shared" si="1"/>
        <v>9.0459203354297699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1228978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1228978</v>
      </c>
      <c r="O24" s="47">
        <f t="shared" si="1"/>
        <v>20.611790356394131</v>
      </c>
      <c r="P24" s="9"/>
    </row>
    <row r="25" spans="1:16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283289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283289</v>
      </c>
      <c r="O25" s="47">
        <f t="shared" si="1"/>
        <v>4.7511781970649896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105324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105324</v>
      </c>
      <c r="O26" s="47">
        <f t="shared" si="1"/>
        <v>1.766440251572327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757450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757450</v>
      </c>
      <c r="O27" s="47">
        <f t="shared" si="1"/>
        <v>12.703563941299791</v>
      </c>
      <c r="P27" s="9"/>
    </row>
    <row r="28" spans="1:16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3341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3341</v>
      </c>
      <c r="O28" s="47">
        <f t="shared" si="1"/>
        <v>5.6033542976939202E-2</v>
      </c>
      <c r="P28" s="9"/>
    </row>
    <row r="29" spans="1:16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3920262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3920262</v>
      </c>
      <c r="O29" s="47">
        <f t="shared" si="1"/>
        <v>65.748628930817617</v>
      </c>
      <c r="P29" s="9"/>
    </row>
    <row r="30" spans="1:16">
      <c r="A30" s="12"/>
      <c r="B30" s="25">
        <v>329</v>
      </c>
      <c r="C30" s="20" t="s">
        <v>29</v>
      </c>
      <c r="D30" s="46">
        <v>34105</v>
      </c>
      <c r="E30" s="46">
        <v>77011</v>
      </c>
      <c r="F30" s="46">
        <v>0</v>
      </c>
      <c r="G30" s="46">
        <v>0</v>
      </c>
      <c r="H30" s="46">
        <v>0</v>
      </c>
      <c r="I30" s="46">
        <v>141300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5">SUM(D30:M30)</f>
        <v>252416</v>
      </c>
      <c r="O30" s="47">
        <f t="shared" si="1"/>
        <v>4.2333920335429767</v>
      </c>
      <c r="P30" s="9"/>
    </row>
    <row r="31" spans="1:16">
      <c r="A31" s="12"/>
      <c r="B31" s="25">
        <v>367</v>
      </c>
      <c r="C31" s="20" t="s">
        <v>100</v>
      </c>
      <c r="D31" s="46">
        <v>12072</v>
      </c>
      <c r="E31" s="46">
        <v>1600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13672</v>
      </c>
      <c r="O31" s="47">
        <f t="shared" si="1"/>
        <v>0.22929979035639414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SUM(D33:D52)</f>
        <v>12215897</v>
      </c>
      <c r="E32" s="32">
        <f t="shared" si="6"/>
        <v>946703</v>
      </c>
      <c r="F32" s="32">
        <f t="shared" si="6"/>
        <v>0</v>
      </c>
      <c r="G32" s="32">
        <f t="shared" si="6"/>
        <v>245181</v>
      </c>
      <c r="H32" s="32">
        <f t="shared" si="6"/>
        <v>0</v>
      </c>
      <c r="I32" s="32">
        <f t="shared" si="6"/>
        <v>840143</v>
      </c>
      <c r="J32" s="32">
        <f t="shared" si="6"/>
        <v>43011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14290935</v>
      </c>
      <c r="O32" s="45">
        <f t="shared" si="1"/>
        <v>239.68025157232705</v>
      </c>
      <c r="P32" s="10"/>
    </row>
    <row r="33" spans="1:16">
      <c r="A33" s="12"/>
      <c r="B33" s="25">
        <v>331.1</v>
      </c>
      <c r="C33" s="20" t="s">
        <v>30</v>
      </c>
      <c r="D33" s="46">
        <v>0</v>
      </c>
      <c r="E33" s="46">
        <v>253223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253223</v>
      </c>
      <c r="O33" s="47">
        <f t="shared" si="1"/>
        <v>4.2469266247379451</v>
      </c>
      <c r="P33" s="9"/>
    </row>
    <row r="34" spans="1:16">
      <c r="A34" s="12"/>
      <c r="B34" s="25">
        <v>331.2</v>
      </c>
      <c r="C34" s="20" t="s">
        <v>31</v>
      </c>
      <c r="D34" s="46">
        <v>23464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23464</v>
      </c>
      <c r="O34" s="47">
        <f t="shared" si="1"/>
        <v>0.39352620545073375</v>
      </c>
      <c r="P34" s="9"/>
    </row>
    <row r="35" spans="1:16">
      <c r="A35" s="12"/>
      <c r="B35" s="25">
        <v>331.5</v>
      </c>
      <c r="C35" s="20" t="s">
        <v>33</v>
      </c>
      <c r="D35" s="46">
        <v>5828425</v>
      </c>
      <c r="E35" s="46">
        <v>0</v>
      </c>
      <c r="F35" s="46">
        <v>0</v>
      </c>
      <c r="G35" s="46">
        <v>0</v>
      </c>
      <c r="H35" s="46">
        <v>0</v>
      </c>
      <c r="I35" s="46">
        <v>137679</v>
      </c>
      <c r="J35" s="46">
        <v>37567</v>
      </c>
      <c r="K35" s="46">
        <v>0</v>
      </c>
      <c r="L35" s="46">
        <v>0</v>
      </c>
      <c r="M35" s="46">
        <v>0</v>
      </c>
      <c r="N35" s="46">
        <f t="shared" si="5"/>
        <v>6003671</v>
      </c>
      <c r="O35" s="47">
        <f t="shared" si="1"/>
        <v>100.69049895178198</v>
      </c>
      <c r="P35" s="9"/>
    </row>
    <row r="36" spans="1:16">
      <c r="A36" s="12"/>
      <c r="B36" s="25">
        <v>334.1</v>
      </c>
      <c r="C36" s="20" t="s">
        <v>34</v>
      </c>
      <c r="D36" s="46">
        <v>83832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83832</v>
      </c>
      <c r="O36" s="47">
        <f t="shared" si="1"/>
        <v>1.4059874213836479</v>
      </c>
      <c r="P36" s="9"/>
    </row>
    <row r="37" spans="1:16">
      <c r="A37" s="12"/>
      <c r="B37" s="25">
        <v>334.2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27773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27773</v>
      </c>
      <c r="O37" s="47">
        <f t="shared" ref="O37:O68" si="7">(N37/O$91)</f>
        <v>0.46579454926624736</v>
      </c>
      <c r="P37" s="9"/>
    </row>
    <row r="38" spans="1:16">
      <c r="A38" s="12"/>
      <c r="B38" s="25">
        <v>334.36</v>
      </c>
      <c r="C38" s="20" t="s">
        <v>122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439786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8">SUM(D38:M38)</f>
        <v>439786</v>
      </c>
      <c r="O38" s="47">
        <f t="shared" si="7"/>
        <v>7.3758658280922429</v>
      </c>
      <c r="P38" s="9"/>
    </row>
    <row r="39" spans="1:16">
      <c r="A39" s="12"/>
      <c r="B39" s="25">
        <v>334.39</v>
      </c>
      <c r="C39" s="20" t="s">
        <v>129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-5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-5</v>
      </c>
      <c r="O39" s="47">
        <f t="shared" si="7"/>
        <v>-8.3857442348008382E-5</v>
      </c>
      <c r="P39" s="9"/>
    </row>
    <row r="40" spans="1:16">
      <c r="A40" s="12"/>
      <c r="B40" s="25">
        <v>334.49</v>
      </c>
      <c r="C40" s="20" t="s">
        <v>104</v>
      </c>
      <c r="D40" s="46">
        <v>0</v>
      </c>
      <c r="E40" s="46">
        <v>0</v>
      </c>
      <c r="F40" s="46">
        <v>0</v>
      </c>
      <c r="G40" s="46">
        <v>202644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202644</v>
      </c>
      <c r="O40" s="47">
        <f t="shared" si="7"/>
        <v>3.3986415094339621</v>
      </c>
      <c r="P40" s="9"/>
    </row>
    <row r="41" spans="1:16">
      <c r="A41" s="12"/>
      <c r="B41" s="25">
        <v>334.5</v>
      </c>
      <c r="C41" s="20" t="s">
        <v>130</v>
      </c>
      <c r="D41" s="46">
        <v>644866</v>
      </c>
      <c r="E41" s="46">
        <v>0</v>
      </c>
      <c r="F41" s="46">
        <v>0</v>
      </c>
      <c r="G41" s="46">
        <v>0</v>
      </c>
      <c r="H41" s="46">
        <v>0</v>
      </c>
      <c r="I41" s="46">
        <v>18299</v>
      </c>
      <c r="J41" s="46">
        <v>5444</v>
      </c>
      <c r="K41" s="46">
        <v>0</v>
      </c>
      <c r="L41" s="46">
        <v>0</v>
      </c>
      <c r="M41" s="46">
        <v>0</v>
      </c>
      <c r="N41" s="46">
        <f t="shared" si="8"/>
        <v>668609</v>
      </c>
      <c r="O41" s="47">
        <f t="shared" si="7"/>
        <v>11.213568134171908</v>
      </c>
      <c r="P41" s="9"/>
    </row>
    <row r="42" spans="1:16">
      <c r="A42" s="12"/>
      <c r="B42" s="25">
        <v>334.69</v>
      </c>
      <c r="C42" s="20" t="s">
        <v>163</v>
      </c>
      <c r="D42" s="46">
        <v>0</v>
      </c>
      <c r="E42" s="46">
        <v>145369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145369</v>
      </c>
      <c r="O42" s="47">
        <f t="shared" si="7"/>
        <v>2.4380545073375264</v>
      </c>
      <c r="P42" s="9"/>
    </row>
    <row r="43" spans="1:16">
      <c r="A43" s="12"/>
      <c r="B43" s="25">
        <v>335.12</v>
      </c>
      <c r="C43" s="20" t="s">
        <v>137</v>
      </c>
      <c r="D43" s="46">
        <v>2065484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2065484</v>
      </c>
      <c r="O43" s="47">
        <f t="shared" si="7"/>
        <v>34.64124109014675</v>
      </c>
      <c r="P43" s="9"/>
    </row>
    <row r="44" spans="1:16">
      <c r="A44" s="12"/>
      <c r="B44" s="25">
        <v>335.14</v>
      </c>
      <c r="C44" s="20" t="s">
        <v>138</v>
      </c>
      <c r="D44" s="46">
        <v>150038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150038</v>
      </c>
      <c r="O44" s="47">
        <f t="shared" si="7"/>
        <v>2.5163605870020964</v>
      </c>
      <c r="P44" s="9"/>
    </row>
    <row r="45" spans="1:16">
      <c r="A45" s="12"/>
      <c r="B45" s="25">
        <v>335.15</v>
      </c>
      <c r="C45" s="20" t="s">
        <v>139</v>
      </c>
      <c r="D45" s="46">
        <v>37275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37275</v>
      </c>
      <c r="O45" s="47">
        <f t="shared" si="7"/>
        <v>0.62515723270440249</v>
      </c>
      <c r="P45" s="9"/>
    </row>
    <row r="46" spans="1:16">
      <c r="A46" s="12"/>
      <c r="B46" s="25">
        <v>335.18</v>
      </c>
      <c r="C46" s="20" t="s">
        <v>140</v>
      </c>
      <c r="D46" s="46">
        <v>3266628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3266628</v>
      </c>
      <c r="O46" s="47">
        <f t="shared" si="7"/>
        <v>54.786213836477991</v>
      </c>
      <c r="P46" s="9"/>
    </row>
    <row r="47" spans="1:16">
      <c r="A47" s="12"/>
      <c r="B47" s="25">
        <v>335.21</v>
      </c>
      <c r="C47" s="20" t="s">
        <v>44</v>
      </c>
      <c r="D47" s="46">
        <v>23228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23228</v>
      </c>
      <c r="O47" s="47">
        <f t="shared" si="7"/>
        <v>0.38956813417190778</v>
      </c>
      <c r="P47" s="9"/>
    </row>
    <row r="48" spans="1:16">
      <c r="A48" s="12"/>
      <c r="B48" s="25">
        <v>335.49</v>
      </c>
      <c r="C48" s="20" t="s">
        <v>45</v>
      </c>
      <c r="D48" s="46">
        <v>28903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28903</v>
      </c>
      <c r="O48" s="47">
        <f t="shared" si="7"/>
        <v>0.48474633123689725</v>
      </c>
      <c r="P48" s="9"/>
    </row>
    <row r="49" spans="1:16">
      <c r="A49" s="12"/>
      <c r="B49" s="25">
        <v>337.2</v>
      </c>
      <c r="C49" s="20" t="s">
        <v>47</v>
      </c>
      <c r="D49" s="46">
        <v>3000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3000</v>
      </c>
      <c r="O49" s="47">
        <f t="shared" si="7"/>
        <v>5.0314465408805034E-2</v>
      </c>
      <c r="P49" s="9"/>
    </row>
    <row r="50" spans="1:16">
      <c r="A50" s="12"/>
      <c r="B50" s="25">
        <v>337.7</v>
      </c>
      <c r="C50" s="20" t="s">
        <v>49</v>
      </c>
      <c r="D50" s="46">
        <v>7000</v>
      </c>
      <c r="E50" s="46">
        <v>356646</v>
      </c>
      <c r="F50" s="46">
        <v>0</v>
      </c>
      <c r="G50" s="46">
        <v>42537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406183</v>
      </c>
      <c r="O50" s="47">
        <f t="shared" si="7"/>
        <v>6.8122935010482184</v>
      </c>
      <c r="P50" s="9"/>
    </row>
    <row r="51" spans="1:16">
      <c r="A51" s="12"/>
      <c r="B51" s="25">
        <v>337.9</v>
      </c>
      <c r="C51" s="20" t="s">
        <v>123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216611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216611</v>
      </c>
      <c r="O51" s="47">
        <f t="shared" si="7"/>
        <v>3.6328888888888891</v>
      </c>
      <c r="P51" s="9"/>
    </row>
    <row r="52" spans="1:16">
      <c r="A52" s="12"/>
      <c r="B52" s="25">
        <v>338</v>
      </c>
      <c r="C52" s="20" t="s">
        <v>50</v>
      </c>
      <c r="D52" s="46">
        <v>53754</v>
      </c>
      <c r="E52" s="46">
        <v>191465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245219</v>
      </c>
      <c r="O52" s="47">
        <f t="shared" si="7"/>
        <v>4.1126876310272538</v>
      </c>
      <c r="P52" s="9"/>
    </row>
    <row r="53" spans="1:16" ht="15.75">
      <c r="A53" s="29" t="s">
        <v>55</v>
      </c>
      <c r="B53" s="30"/>
      <c r="C53" s="31"/>
      <c r="D53" s="32">
        <f t="shared" ref="D53:M53" si="9">SUM(D54:D68)</f>
        <v>2965409</v>
      </c>
      <c r="E53" s="32">
        <f t="shared" si="9"/>
        <v>0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35343062</v>
      </c>
      <c r="J53" s="32">
        <f t="shared" si="9"/>
        <v>8155609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46464080</v>
      </c>
      <c r="O53" s="45">
        <f t="shared" si="7"/>
        <v>779.27178197064984</v>
      </c>
      <c r="P53" s="10"/>
    </row>
    <row r="54" spans="1:16">
      <c r="A54" s="12"/>
      <c r="B54" s="25">
        <v>341.2</v>
      </c>
      <c r="C54" s="20" t="s">
        <v>141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8155609</v>
      </c>
      <c r="K54" s="46">
        <v>0</v>
      </c>
      <c r="L54" s="46">
        <v>0</v>
      </c>
      <c r="M54" s="46">
        <v>0</v>
      </c>
      <c r="N54" s="46">
        <f t="shared" ref="N54:N68" si="10">SUM(D54:M54)</f>
        <v>8155609</v>
      </c>
      <c r="O54" s="47">
        <f t="shared" si="7"/>
        <v>136.78170230607967</v>
      </c>
      <c r="P54" s="9"/>
    </row>
    <row r="55" spans="1:16">
      <c r="A55" s="12"/>
      <c r="B55" s="25">
        <v>341.3</v>
      </c>
      <c r="C55" s="20" t="s">
        <v>142</v>
      </c>
      <c r="D55" s="46">
        <v>1623593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1623593</v>
      </c>
      <c r="O55" s="47">
        <f t="shared" si="7"/>
        <v>27.230071278825996</v>
      </c>
      <c r="P55" s="9"/>
    </row>
    <row r="56" spans="1:16">
      <c r="A56" s="12"/>
      <c r="B56" s="25">
        <v>341.9</v>
      </c>
      <c r="C56" s="20" t="s">
        <v>143</v>
      </c>
      <c r="D56" s="46">
        <v>457382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457382</v>
      </c>
      <c r="O56" s="47">
        <f t="shared" si="7"/>
        <v>7.6709769392033547</v>
      </c>
      <c r="P56" s="9"/>
    </row>
    <row r="57" spans="1:16">
      <c r="A57" s="12"/>
      <c r="B57" s="25">
        <v>342.2</v>
      </c>
      <c r="C57" s="20" t="s">
        <v>59</v>
      </c>
      <c r="D57" s="46">
        <v>50000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50000</v>
      </c>
      <c r="O57" s="47">
        <f t="shared" si="7"/>
        <v>0.83857442348008382</v>
      </c>
      <c r="P57" s="9"/>
    </row>
    <row r="58" spans="1:16">
      <c r="A58" s="12"/>
      <c r="B58" s="25">
        <v>342.9</v>
      </c>
      <c r="C58" s="20" t="s">
        <v>109</v>
      </c>
      <c r="D58" s="46">
        <v>118739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118739</v>
      </c>
      <c r="O58" s="47">
        <f t="shared" si="7"/>
        <v>1.9914297693920335</v>
      </c>
      <c r="P58" s="9"/>
    </row>
    <row r="59" spans="1:16">
      <c r="A59" s="12"/>
      <c r="B59" s="25">
        <v>343.3</v>
      </c>
      <c r="C59" s="20" t="s">
        <v>60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11569803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11569803</v>
      </c>
      <c r="O59" s="47">
        <f t="shared" si="7"/>
        <v>194.04281761006288</v>
      </c>
      <c r="P59" s="9"/>
    </row>
    <row r="60" spans="1:16">
      <c r="A60" s="12"/>
      <c r="B60" s="25">
        <v>343.4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7094612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7094612</v>
      </c>
      <c r="O60" s="47">
        <f t="shared" si="7"/>
        <v>118.98720335429769</v>
      </c>
      <c r="P60" s="9"/>
    </row>
    <row r="61" spans="1:16">
      <c r="A61" s="12"/>
      <c r="B61" s="25">
        <v>343.5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14319634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14319634</v>
      </c>
      <c r="O61" s="47">
        <f t="shared" si="7"/>
        <v>240.16157651991614</v>
      </c>
      <c r="P61" s="9"/>
    </row>
    <row r="62" spans="1:16">
      <c r="A62" s="12"/>
      <c r="B62" s="25">
        <v>343.6</v>
      </c>
      <c r="C62" s="20" t="s">
        <v>63</v>
      </c>
      <c r="D62" s="46">
        <v>43185</v>
      </c>
      <c r="E62" s="46">
        <v>0</v>
      </c>
      <c r="F62" s="46">
        <v>0</v>
      </c>
      <c r="G62" s="46">
        <v>0</v>
      </c>
      <c r="H62" s="46">
        <v>0</v>
      </c>
      <c r="I62" s="46">
        <v>941828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985013</v>
      </c>
      <c r="O62" s="47">
        <f t="shared" si="7"/>
        <v>16.520134171907756</v>
      </c>
      <c r="P62" s="9"/>
    </row>
    <row r="63" spans="1:16">
      <c r="A63" s="12"/>
      <c r="B63" s="25">
        <v>343.7</v>
      </c>
      <c r="C63" s="20" t="s">
        <v>173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81468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81468</v>
      </c>
      <c r="O63" s="47">
        <f t="shared" si="7"/>
        <v>1.3663396226415094</v>
      </c>
      <c r="P63" s="9"/>
    </row>
    <row r="64" spans="1:16">
      <c r="A64" s="12"/>
      <c r="B64" s="25">
        <v>344.9</v>
      </c>
      <c r="C64" s="20" t="s">
        <v>144</v>
      </c>
      <c r="D64" s="46">
        <v>160140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160140</v>
      </c>
      <c r="O64" s="47">
        <f t="shared" si="7"/>
        <v>2.6857861635220126</v>
      </c>
      <c r="P64" s="9"/>
    </row>
    <row r="65" spans="1:16">
      <c r="A65" s="12"/>
      <c r="B65" s="25">
        <v>347.3</v>
      </c>
      <c r="C65" s="20" t="s">
        <v>68</v>
      </c>
      <c r="D65" s="46">
        <v>14723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14723</v>
      </c>
      <c r="O65" s="47">
        <f t="shared" si="7"/>
        <v>0.24692662473794549</v>
      </c>
      <c r="P65" s="9"/>
    </row>
    <row r="66" spans="1:16">
      <c r="A66" s="12"/>
      <c r="B66" s="25">
        <v>347.5</v>
      </c>
      <c r="C66" s="20" t="s">
        <v>69</v>
      </c>
      <c r="D66" s="46">
        <v>9240</v>
      </c>
      <c r="E66" s="46">
        <v>0</v>
      </c>
      <c r="F66" s="46">
        <v>0</v>
      </c>
      <c r="G66" s="46">
        <v>0</v>
      </c>
      <c r="H66" s="46">
        <v>0</v>
      </c>
      <c r="I66" s="46">
        <v>36180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45420</v>
      </c>
      <c r="O66" s="47">
        <f t="shared" si="7"/>
        <v>0.76176100628930821</v>
      </c>
      <c r="P66" s="9"/>
    </row>
    <row r="67" spans="1:16">
      <c r="A67" s="12"/>
      <c r="B67" s="25">
        <v>347.9</v>
      </c>
      <c r="C67" s="20" t="s">
        <v>70</v>
      </c>
      <c r="D67" s="46">
        <v>243156</v>
      </c>
      <c r="E67" s="46">
        <v>0</v>
      </c>
      <c r="F67" s="46">
        <v>0</v>
      </c>
      <c r="G67" s="46">
        <v>0</v>
      </c>
      <c r="H67" s="46">
        <v>0</v>
      </c>
      <c r="I67" s="46">
        <v>1299537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1542693</v>
      </c>
      <c r="O67" s="47">
        <f t="shared" si="7"/>
        <v>25.873257861635221</v>
      </c>
      <c r="P67" s="9"/>
    </row>
    <row r="68" spans="1:16">
      <c r="A68" s="12"/>
      <c r="B68" s="25">
        <v>349</v>
      </c>
      <c r="C68" s="20" t="s">
        <v>1</v>
      </c>
      <c r="D68" s="46">
        <v>245251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245251</v>
      </c>
      <c r="O68" s="47">
        <f t="shared" si="7"/>
        <v>4.1132243186582809</v>
      </c>
      <c r="P68" s="9"/>
    </row>
    <row r="69" spans="1:16" ht="15.75">
      <c r="A69" s="29" t="s">
        <v>56</v>
      </c>
      <c r="B69" s="30"/>
      <c r="C69" s="31"/>
      <c r="D69" s="32">
        <f t="shared" ref="D69:M69" si="11">SUM(D70:D74)</f>
        <v>57972</v>
      </c>
      <c r="E69" s="32">
        <f t="shared" si="11"/>
        <v>3129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ref="N69:N76" si="12">SUM(D69:M69)</f>
        <v>61101</v>
      </c>
      <c r="O69" s="45">
        <f t="shared" ref="O69:O89" si="13">(N69/O$91)</f>
        <v>1.0247547169811322</v>
      </c>
      <c r="P69" s="10"/>
    </row>
    <row r="70" spans="1:16">
      <c r="A70" s="13"/>
      <c r="B70" s="39">
        <v>351.1</v>
      </c>
      <c r="C70" s="21" t="s">
        <v>124</v>
      </c>
      <c r="D70" s="46">
        <v>10273</v>
      </c>
      <c r="E70" s="46">
        <v>3129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13402</v>
      </c>
      <c r="O70" s="47">
        <f t="shared" si="13"/>
        <v>0.22477148846960168</v>
      </c>
      <c r="P70" s="9"/>
    </row>
    <row r="71" spans="1:16">
      <c r="A71" s="13"/>
      <c r="B71" s="39">
        <v>351.3</v>
      </c>
      <c r="C71" s="21" t="s">
        <v>125</v>
      </c>
      <c r="D71" s="46">
        <v>103394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103394</v>
      </c>
      <c r="O71" s="47">
        <f t="shared" si="13"/>
        <v>1.7340712788259958</v>
      </c>
      <c r="P71" s="9"/>
    </row>
    <row r="72" spans="1:16">
      <c r="A72" s="13"/>
      <c r="B72" s="39">
        <v>354</v>
      </c>
      <c r="C72" s="21" t="s">
        <v>111</v>
      </c>
      <c r="D72" s="46">
        <v>9836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9836</v>
      </c>
      <c r="O72" s="47">
        <f t="shared" si="13"/>
        <v>0.16496436058700209</v>
      </c>
      <c r="P72" s="9"/>
    </row>
    <row r="73" spans="1:16">
      <c r="A73" s="13"/>
      <c r="B73" s="39">
        <v>358.2</v>
      </c>
      <c r="C73" s="21" t="s">
        <v>167</v>
      </c>
      <c r="D73" s="46">
        <v>-67685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-67685</v>
      </c>
      <c r="O73" s="47">
        <f t="shared" si="13"/>
        <v>-1.1351781970649895</v>
      </c>
      <c r="P73" s="9"/>
    </row>
    <row r="74" spans="1:16">
      <c r="A74" s="13"/>
      <c r="B74" s="39">
        <v>359</v>
      </c>
      <c r="C74" s="21" t="s">
        <v>74</v>
      </c>
      <c r="D74" s="46">
        <v>2154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2154</v>
      </c>
      <c r="O74" s="47">
        <f t="shared" si="13"/>
        <v>3.6125786163522015E-2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SUM(D76:D84)</f>
        <v>2761880</v>
      </c>
      <c r="E75" s="32">
        <f t="shared" si="14"/>
        <v>100704</v>
      </c>
      <c r="F75" s="32">
        <f t="shared" si="14"/>
        <v>5315</v>
      </c>
      <c r="G75" s="32">
        <f t="shared" si="14"/>
        <v>72273</v>
      </c>
      <c r="H75" s="32">
        <f t="shared" si="14"/>
        <v>0</v>
      </c>
      <c r="I75" s="32">
        <f t="shared" si="14"/>
        <v>444164</v>
      </c>
      <c r="J75" s="32">
        <f t="shared" si="14"/>
        <v>298514</v>
      </c>
      <c r="K75" s="32">
        <f t="shared" si="14"/>
        <v>17350160</v>
      </c>
      <c r="L75" s="32">
        <f t="shared" si="14"/>
        <v>0</v>
      </c>
      <c r="M75" s="32">
        <f t="shared" si="14"/>
        <v>0</v>
      </c>
      <c r="N75" s="32">
        <f t="shared" si="12"/>
        <v>21033010</v>
      </c>
      <c r="O75" s="45">
        <f t="shared" si="13"/>
        <v>352.75488469601675</v>
      </c>
      <c r="P75" s="10"/>
    </row>
    <row r="76" spans="1:16">
      <c r="A76" s="12"/>
      <c r="B76" s="25">
        <v>361.1</v>
      </c>
      <c r="C76" s="20" t="s">
        <v>75</v>
      </c>
      <c r="D76" s="46">
        <v>56871</v>
      </c>
      <c r="E76" s="46">
        <v>17001</v>
      </c>
      <c r="F76" s="46">
        <v>5315</v>
      </c>
      <c r="G76" s="46">
        <v>62018</v>
      </c>
      <c r="H76" s="46">
        <v>0</v>
      </c>
      <c r="I76" s="46">
        <v>153026</v>
      </c>
      <c r="J76" s="46">
        <v>99150</v>
      </c>
      <c r="K76" s="46">
        <v>1772625</v>
      </c>
      <c r="L76" s="46">
        <v>0</v>
      </c>
      <c r="M76" s="46">
        <v>0</v>
      </c>
      <c r="N76" s="46">
        <f t="shared" si="12"/>
        <v>2166006</v>
      </c>
      <c r="O76" s="47">
        <f t="shared" si="13"/>
        <v>36.327144654088052</v>
      </c>
      <c r="P76" s="9"/>
    </row>
    <row r="77" spans="1:16">
      <c r="A77" s="12"/>
      <c r="B77" s="25">
        <v>361.3</v>
      </c>
      <c r="C77" s="20" t="s">
        <v>114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7805874</v>
      </c>
      <c r="L77" s="46">
        <v>0</v>
      </c>
      <c r="M77" s="46">
        <v>0</v>
      </c>
      <c r="N77" s="46">
        <f t="shared" ref="N77:N84" si="15">SUM(D77:M77)</f>
        <v>7805874</v>
      </c>
      <c r="O77" s="47">
        <f t="shared" si="13"/>
        <v>130.91612578616352</v>
      </c>
      <c r="P77" s="9"/>
    </row>
    <row r="78" spans="1:16">
      <c r="A78" s="12"/>
      <c r="B78" s="25">
        <v>362</v>
      </c>
      <c r="C78" s="20" t="s">
        <v>76</v>
      </c>
      <c r="D78" s="46">
        <v>731327</v>
      </c>
      <c r="E78" s="46">
        <v>72740</v>
      </c>
      <c r="F78" s="46">
        <v>0</v>
      </c>
      <c r="G78" s="46">
        <v>0</v>
      </c>
      <c r="H78" s="46">
        <v>0</v>
      </c>
      <c r="I78" s="46">
        <v>114892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918959</v>
      </c>
      <c r="O78" s="47">
        <f t="shared" si="13"/>
        <v>15.412310272536688</v>
      </c>
      <c r="P78" s="9"/>
    </row>
    <row r="79" spans="1:16">
      <c r="A79" s="12"/>
      <c r="B79" s="25">
        <v>364</v>
      </c>
      <c r="C79" s="20" t="s">
        <v>146</v>
      </c>
      <c r="D79" s="46">
        <v>1242144</v>
      </c>
      <c r="E79" s="46">
        <v>0</v>
      </c>
      <c r="F79" s="46">
        <v>0</v>
      </c>
      <c r="G79" s="46">
        <v>0</v>
      </c>
      <c r="H79" s="46">
        <v>0</v>
      </c>
      <c r="I79" s="46">
        <v>-74249</v>
      </c>
      <c r="J79" s="46">
        <v>122909</v>
      </c>
      <c r="K79" s="46">
        <v>0</v>
      </c>
      <c r="L79" s="46">
        <v>0</v>
      </c>
      <c r="M79" s="46">
        <v>0</v>
      </c>
      <c r="N79" s="46">
        <f t="shared" si="15"/>
        <v>1290804</v>
      </c>
      <c r="O79" s="47">
        <f t="shared" si="13"/>
        <v>21.648704402515722</v>
      </c>
      <c r="P79" s="9"/>
    </row>
    <row r="80" spans="1:16">
      <c r="A80" s="12"/>
      <c r="B80" s="25">
        <v>365</v>
      </c>
      <c r="C80" s="20" t="s">
        <v>147</v>
      </c>
      <c r="D80" s="46">
        <v>1247</v>
      </c>
      <c r="E80" s="46">
        <v>0</v>
      </c>
      <c r="F80" s="46">
        <v>0</v>
      </c>
      <c r="G80" s="46">
        <v>0</v>
      </c>
      <c r="H80" s="46">
        <v>0</v>
      </c>
      <c r="I80" s="46">
        <v>69833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71080</v>
      </c>
      <c r="O80" s="47">
        <f t="shared" si="13"/>
        <v>1.1921174004192872</v>
      </c>
      <c r="P80" s="9"/>
    </row>
    <row r="81" spans="1:119">
      <c r="A81" s="12"/>
      <c r="B81" s="25">
        <v>366</v>
      </c>
      <c r="C81" s="20" t="s">
        <v>79</v>
      </c>
      <c r="D81" s="46">
        <v>13781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13781</v>
      </c>
      <c r="O81" s="47">
        <f t="shared" si="13"/>
        <v>0.23112788259958073</v>
      </c>
      <c r="P81" s="9"/>
    </row>
    <row r="82" spans="1:119">
      <c r="A82" s="12"/>
      <c r="B82" s="25">
        <v>368</v>
      </c>
      <c r="C82" s="20" t="s">
        <v>80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7770172</v>
      </c>
      <c r="L82" s="46">
        <v>0</v>
      </c>
      <c r="M82" s="46">
        <v>0</v>
      </c>
      <c r="N82" s="46">
        <f t="shared" si="15"/>
        <v>7770172</v>
      </c>
      <c r="O82" s="47">
        <f t="shared" si="13"/>
        <v>130.3173501048218</v>
      </c>
      <c r="P82" s="9"/>
    </row>
    <row r="83" spans="1:119">
      <c r="A83" s="12"/>
      <c r="B83" s="25">
        <v>369.3</v>
      </c>
      <c r="C83" s="20" t="s">
        <v>81</v>
      </c>
      <c r="D83" s="46">
        <v>374578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72022</v>
      </c>
      <c r="K83" s="46">
        <v>0</v>
      </c>
      <c r="L83" s="46">
        <v>0</v>
      </c>
      <c r="M83" s="46">
        <v>0</v>
      </c>
      <c r="N83" s="46">
        <f t="shared" si="15"/>
        <v>446600</v>
      </c>
      <c r="O83" s="47">
        <f t="shared" si="13"/>
        <v>7.4901467505241088</v>
      </c>
      <c r="P83" s="9"/>
    </row>
    <row r="84" spans="1:119">
      <c r="A84" s="12"/>
      <c r="B84" s="25">
        <v>369.9</v>
      </c>
      <c r="C84" s="20" t="s">
        <v>82</v>
      </c>
      <c r="D84" s="46">
        <v>341932</v>
      </c>
      <c r="E84" s="46">
        <v>10963</v>
      </c>
      <c r="F84" s="46">
        <v>0</v>
      </c>
      <c r="G84" s="46">
        <v>10255</v>
      </c>
      <c r="H84" s="46">
        <v>0</v>
      </c>
      <c r="I84" s="46">
        <v>180662</v>
      </c>
      <c r="J84" s="46">
        <v>4433</v>
      </c>
      <c r="K84" s="46">
        <v>1489</v>
      </c>
      <c r="L84" s="46">
        <v>0</v>
      </c>
      <c r="M84" s="46">
        <v>0</v>
      </c>
      <c r="N84" s="46">
        <f t="shared" si="15"/>
        <v>549734</v>
      </c>
      <c r="O84" s="47">
        <f t="shared" si="13"/>
        <v>9.2198574423480082</v>
      </c>
      <c r="P84" s="9"/>
    </row>
    <row r="85" spans="1:119" ht="15.75">
      <c r="A85" s="29" t="s">
        <v>57</v>
      </c>
      <c r="B85" s="30"/>
      <c r="C85" s="31"/>
      <c r="D85" s="32">
        <f t="shared" ref="D85:M85" si="16">SUM(D86:D88)</f>
        <v>1634422</v>
      </c>
      <c r="E85" s="32">
        <f t="shared" si="16"/>
        <v>5000</v>
      </c>
      <c r="F85" s="32">
        <f t="shared" si="16"/>
        <v>1620785</v>
      </c>
      <c r="G85" s="32">
        <f t="shared" si="16"/>
        <v>2482000</v>
      </c>
      <c r="H85" s="32">
        <f t="shared" si="16"/>
        <v>0</v>
      </c>
      <c r="I85" s="32">
        <f t="shared" si="16"/>
        <v>1175303</v>
      </c>
      <c r="J85" s="32">
        <f t="shared" si="16"/>
        <v>305000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7222510</v>
      </c>
      <c r="O85" s="45">
        <f t="shared" si="13"/>
        <v>121.13224318658281</v>
      </c>
      <c r="P85" s="9"/>
    </row>
    <row r="86" spans="1:119">
      <c r="A86" s="12"/>
      <c r="B86" s="25">
        <v>381</v>
      </c>
      <c r="C86" s="20" t="s">
        <v>83</v>
      </c>
      <c r="D86" s="46">
        <v>22764</v>
      </c>
      <c r="E86" s="46">
        <v>5000</v>
      </c>
      <c r="F86" s="46">
        <v>1620785</v>
      </c>
      <c r="G86" s="46">
        <v>2482000</v>
      </c>
      <c r="H86" s="46">
        <v>0</v>
      </c>
      <c r="I86" s="46">
        <v>0</v>
      </c>
      <c r="J86" s="46">
        <v>305000</v>
      </c>
      <c r="K86" s="46">
        <v>0</v>
      </c>
      <c r="L86" s="46">
        <v>0</v>
      </c>
      <c r="M86" s="46">
        <v>0</v>
      </c>
      <c r="N86" s="46">
        <f>SUM(D86:M86)</f>
        <v>4435549</v>
      </c>
      <c r="O86" s="47">
        <f t="shared" si="13"/>
        <v>74.390758909853247</v>
      </c>
      <c r="P86" s="9"/>
    </row>
    <row r="87" spans="1:119">
      <c r="A87" s="12"/>
      <c r="B87" s="25">
        <v>382</v>
      </c>
      <c r="C87" s="20" t="s">
        <v>94</v>
      </c>
      <c r="D87" s="46">
        <v>1611658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1611658</v>
      </c>
      <c r="O87" s="47">
        <f t="shared" si="13"/>
        <v>27.0299035639413</v>
      </c>
      <c r="P87" s="9"/>
    </row>
    <row r="88" spans="1:119" ht="15.75" thickBot="1">
      <c r="A88" s="12"/>
      <c r="B88" s="25">
        <v>389.8</v>
      </c>
      <c r="C88" s="20" t="s">
        <v>148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1175303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1175303</v>
      </c>
      <c r="O88" s="47">
        <f t="shared" si="13"/>
        <v>19.711580712788258</v>
      </c>
      <c r="P88" s="9"/>
    </row>
    <row r="89" spans="1:119" ht="16.5" thickBot="1">
      <c r="A89" s="14" t="s">
        <v>71</v>
      </c>
      <c r="B89" s="23"/>
      <c r="C89" s="22"/>
      <c r="D89" s="15">
        <f t="shared" ref="D89:M89" si="17">SUM(D5,D16,D32,D53,D69,D75,D85)</f>
        <v>42689498</v>
      </c>
      <c r="E89" s="15">
        <f t="shared" si="17"/>
        <v>3045828</v>
      </c>
      <c r="F89" s="15">
        <f t="shared" si="17"/>
        <v>2546137</v>
      </c>
      <c r="G89" s="15">
        <f t="shared" si="17"/>
        <v>5413129</v>
      </c>
      <c r="H89" s="15">
        <f t="shared" si="17"/>
        <v>0</v>
      </c>
      <c r="I89" s="15">
        <f t="shared" si="17"/>
        <v>43635916</v>
      </c>
      <c r="J89" s="15">
        <f t="shared" si="17"/>
        <v>8802134</v>
      </c>
      <c r="K89" s="15">
        <f t="shared" si="17"/>
        <v>17350160</v>
      </c>
      <c r="L89" s="15">
        <f t="shared" si="17"/>
        <v>0</v>
      </c>
      <c r="M89" s="15">
        <f t="shared" si="17"/>
        <v>0</v>
      </c>
      <c r="N89" s="15">
        <f>SUM(D89:M89)</f>
        <v>123482802</v>
      </c>
      <c r="O89" s="38">
        <f t="shared" si="13"/>
        <v>2070.990389937107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48" t="s">
        <v>174</v>
      </c>
      <c r="M91" s="48"/>
      <c r="N91" s="48"/>
      <c r="O91" s="43">
        <v>59625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117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18924507</v>
      </c>
      <c r="E5" s="27">
        <f t="shared" si="0"/>
        <v>102028</v>
      </c>
      <c r="F5" s="27">
        <f t="shared" si="0"/>
        <v>1097599</v>
      </c>
      <c r="G5" s="27">
        <f t="shared" si="0"/>
        <v>1252487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21376621</v>
      </c>
      <c r="O5" s="33">
        <f t="shared" ref="O5:O36" si="1">(N5/O$90)</f>
        <v>360.39148613335584</v>
      </c>
      <c r="P5" s="6"/>
    </row>
    <row r="6" spans="1:133">
      <c r="A6" s="12"/>
      <c r="B6" s="25">
        <v>311</v>
      </c>
      <c r="C6" s="20" t="s">
        <v>3</v>
      </c>
      <c r="D6" s="46">
        <v>10979872</v>
      </c>
      <c r="E6" s="46">
        <v>102028</v>
      </c>
      <c r="F6" s="46">
        <v>1097599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12179499</v>
      </c>
      <c r="O6" s="47">
        <f t="shared" si="1"/>
        <v>205.33590154261148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718495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718495</v>
      </c>
      <c r="O7" s="47">
        <f t="shared" si="1"/>
        <v>12.113209137654893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0</v>
      </c>
      <c r="F8" s="46">
        <v>0</v>
      </c>
      <c r="G8" s="46">
        <v>533992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533992</v>
      </c>
      <c r="O8" s="47">
        <f t="shared" si="1"/>
        <v>9.0026468852735402</v>
      </c>
      <c r="P8" s="9"/>
    </row>
    <row r="9" spans="1:133">
      <c r="A9" s="12"/>
      <c r="B9" s="25">
        <v>312.51</v>
      </c>
      <c r="C9" s="20" t="s">
        <v>92</v>
      </c>
      <c r="D9" s="46">
        <v>367918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367918</v>
      </c>
      <c r="O9" s="47">
        <f t="shared" si="1"/>
        <v>6.2027817584084968</v>
      </c>
      <c r="P9" s="9"/>
    </row>
    <row r="10" spans="1:133">
      <c r="A10" s="12"/>
      <c r="B10" s="25">
        <v>312.52</v>
      </c>
      <c r="C10" s="20" t="s">
        <v>134</v>
      </c>
      <c r="D10" s="46">
        <v>373343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373343</v>
      </c>
      <c r="O10" s="47">
        <f t="shared" si="1"/>
        <v>6.2942426030515044</v>
      </c>
      <c r="P10" s="9"/>
    </row>
    <row r="11" spans="1:133">
      <c r="A11" s="12"/>
      <c r="B11" s="25">
        <v>314.10000000000002</v>
      </c>
      <c r="C11" s="20" t="s">
        <v>13</v>
      </c>
      <c r="D11" s="46">
        <v>4209725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4209725</v>
      </c>
      <c r="O11" s="47">
        <f t="shared" si="1"/>
        <v>70.972351007333728</v>
      </c>
      <c r="P11" s="9"/>
    </row>
    <row r="12" spans="1:133">
      <c r="A12" s="12"/>
      <c r="B12" s="25">
        <v>314.3</v>
      </c>
      <c r="C12" s="20" t="s">
        <v>14</v>
      </c>
      <c r="D12" s="46">
        <v>943160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943160</v>
      </c>
      <c r="O12" s="47">
        <f t="shared" si="1"/>
        <v>15.900868245806288</v>
      </c>
      <c r="P12" s="9"/>
    </row>
    <row r="13" spans="1:133">
      <c r="A13" s="12"/>
      <c r="B13" s="25">
        <v>314.39999999999998</v>
      </c>
      <c r="C13" s="20" t="s">
        <v>15</v>
      </c>
      <c r="D13" s="46">
        <v>117864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117864</v>
      </c>
      <c r="O13" s="47">
        <f t="shared" si="1"/>
        <v>1.987085897327826</v>
      </c>
      <c r="P13" s="9"/>
    </row>
    <row r="14" spans="1:133">
      <c r="A14" s="12"/>
      <c r="B14" s="25">
        <v>315</v>
      </c>
      <c r="C14" s="20" t="s">
        <v>135</v>
      </c>
      <c r="D14" s="46">
        <v>1784375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1784375</v>
      </c>
      <c r="O14" s="47">
        <f t="shared" si="1"/>
        <v>30.083031273708169</v>
      </c>
      <c r="P14" s="9"/>
    </row>
    <row r="15" spans="1:133">
      <c r="A15" s="12"/>
      <c r="B15" s="25">
        <v>316</v>
      </c>
      <c r="C15" s="20" t="s">
        <v>136</v>
      </c>
      <c r="D15" s="46">
        <v>148250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148250</v>
      </c>
      <c r="O15" s="47">
        <f t="shared" si="1"/>
        <v>2.499367782179887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3247203</v>
      </c>
      <c r="E16" s="32">
        <f t="shared" si="3"/>
        <v>961615</v>
      </c>
      <c r="F16" s="32">
        <f t="shared" si="3"/>
        <v>0</v>
      </c>
      <c r="G16" s="32">
        <f t="shared" si="3"/>
        <v>960881</v>
      </c>
      <c r="H16" s="32">
        <f t="shared" si="3"/>
        <v>0</v>
      </c>
      <c r="I16" s="32">
        <f t="shared" si="3"/>
        <v>4528679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9698378</v>
      </c>
      <c r="O16" s="45">
        <f t="shared" si="1"/>
        <v>163.50633060777207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918234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918234</v>
      </c>
      <c r="O17" s="47">
        <f t="shared" si="1"/>
        <v>15.480637275562675</v>
      </c>
      <c r="P17" s="9"/>
    </row>
    <row r="18" spans="1:16">
      <c r="A18" s="12"/>
      <c r="B18" s="25">
        <v>323.10000000000002</v>
      </c>
      <c r="C18" s="20" t="s">
        <v>19</v>
      </c>
      <c r="D18" s="46">
        <v>3171271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3171271</v>
      </c>
      <c r="O18" s="47">
        <f t="shared" si="1"/>
        <v>53.46490769619826</v>
      </c>
      <c r="P18" s="9"/>
    </row>
    <row r="19" spans="1:16">
      <c r="A19" s="12"/>
      <c r="B19" s="25">
        <v>323.39999999999998</v>
      </c>
      <c r="C19" s="20" t="s">
        <v>20</v>
      </c>
      <c r="D19" s="46">
        <v>20670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20670</v>
      </c>
      <c r="O19" s="47">
        <f t="shared" si="1"/>
        <v>0.34847846244626146</v>
      </c>
      <c r="P19" s="9"/>
    </row>
    <row r="20" spans="1:16">
      <c r="A20" s="12"/>
      <c r="B20" s="25">
        <v>323.7</v>
      </c>
      <c r="C20" s="20" t="s">
        <v>21</v>
      </c>
      <c r="D20" s="46">
        <v>3820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3820</v>
      </c>
      <c r="O20" s="47">
        <f t="shared" si="1"/>
        <v>6.4401921942173146E-2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21870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21870</v>
      </c>
      <c r="O21" s="47">
        <f t="shared" si="1"/>
        <v>0.3687094326898761</v>
      </c>
      <c r="P21" s="9"/>
    </row>
    <row r="22" spans="1:16">
      <c r="A22" s="12"/>
      <c r="B22" s="25">
        <v>324.12</v>
      </c>
      <c r="C22" s="20" t="s">
        <v>99</v>
      </c>
      <c r="D22" s="46">
        <v>0</v>
      </c>
      <c r="E22" s="46">
        <v>0</v>
      </c>
      <c r="F22" s="46">
        <v>0</v>
      </c>
      <c r="G22" s="46">
        <v>16599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16599</v>
      </c>
      <c r="O22" s="47">
        <f t="shared" si="1"/>
        <v>0.27984489589479894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443926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443926</v>
      </c>
      <c r="O23" s="47">
        <f t="shared" si="1"/>
        <v>7.4842114136390459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206721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206721</v>
      </c>
      <c r="O24" s="47">
        <f t="shared" si="1"/>
        <v>3.4851386664418782</v>
      </c>
      <c r="P24" s="9"/>
    </row>
    <row r="25" spans="1:16">
      <c r="A25" s="12"/>
      <c r="B25" s="25">
        <v>324.31</v>
      </c>
      <c r="C25" s="20" t="s">
        <v>120</v>
      </c>
      <c r="D25" s="46">
        <v>0</v>
      </c>
      <c r="E25" s="46">
        <v>0</v>
      </c>
      <c r="F25" s="46">
        <v>0</v>
      </c>
      <c r="G25" s="46">
        <v>48497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48497</v>
      </c>
      <c r="O25" s="47">
        <f t="shared" si="1"/>
        <v>0.81761780325381439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0</v>
      </c>
      <c r="F26" s="46">
        <v>0</v>
      </c>
      <c r="G26" s="46">
        <v>267641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267641</v>
      </c>
      <c r="O26" s="47">
        <f t="shared" si="1"/>
        <v>4.5121975891427129</v>
      </c>
      <c r="P26" s="9"/>
    </row>
    <row r="27" spans="1:16">
      <c r="A27" s="12"/>
      <c r="B27" s="25">
        <v>324.61</v>
      </c>
      <c r="C27" s="20" t="s">
        <v>26</v>
      </c>
      <c r="D27" s="46">
        <v>0</v>
      </c>
      <c r="E27" s="46">
        <v>0</v>
      </c>
      <c r="F27" s="46">
        <v>0</v>
      </c>
      <c r="G27" s="46">
        <v>122000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122000</v>
      </c>
      <c r="O27" s="47">
        <f t="shared" si="1"/>
        <v>2.0568153081008176</v>
      </c>
      <c r="P27" s="9"/>
    </row>
    <row r="28" spans="1:16">
      <c r="A28" s="12"/>
      <c r="B28" s="25">
        <v>325.10000000000002</v>
      </c>
      <c r="C28" s="20" t="s">
        <v>27</v>
      </c>
      <c r="D28" s="46">
        <v>0</v>
      </c>
      <c r="E28" s="46">
        <v>0</v>
      </c>
      <c r="F28" s="46">
        <v>0</v>
      </c>
      <c r="G28" s="46">
        <v>484274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484274</v>
      </c>
      <c r="O28" s="47">
        <f t="shared" si="1"/>
        <v>8.164444069796847</v>
      </c>
      <c r="P28" s="9"/>
    </row>
    <row r="29" spans="1:16">
      <c r="A29" s="12"/>
      <c r="B29" s="25">
        <v>325.2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3846382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3846382</v>
      </c>
      <c r="O29" s="47">
        <f t="shared" si="1"/>
        <v>64.846699822979005</v>
      </c>
      <c r="P29" s="9"/>
    </row>
    <row r="30" spans="1:16">
      <c r="A30" s="12"/>
      <c r="B30" s="25">
        <v>329</v>
      </c>
      <c r="C30" s="20" t="s">
        <v>29</v>
      </c>
      <c r="D30" s="46">
        <v>47460</v>
      </c>
      <c r="E30" s="46">
        <v>43181</v>
      </c>
      <c r="F30" s="46">
        <v>0</v>
      </c>
      <c r="G30" s="46">
        <v>0</v>
      </c>
      <c r="H30" s="46">
        <v>0</v>
      </c>
      <c r="I30" s="46">
        <v>31650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5">SUM(D30:M30)</f>
        <v>122291</v>
      </c>
      <c r="O30" s="47">
        <f t="shared" si="1"/>
        <v>2.0617213183848944</v>
      </c>
      <c r="P30" s="9"/>
    </row>
    <row r="31" spans="1:16">
      <c r="A31" s="12"/>
      <c r="B31" s="25">
        <v>367</v>
      </c>
      <c r="C31" s="20" t="s">
        <v>100</v>
      </c>
      <c r="D31" s="46">
        <v>3982</v>
      </c>
      <c r="E31" s="46">
        <v>200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4182</v>
      </c>
      <c r="O31" s="47">
        <f t="shared" si="1"/>
        <v>7.0504931298996876E-2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SUM(D33:D50)</f>
        <v>5379844</v>
      </c>
      <c r="E32" s="32">
        <f t="shared" si="6"/>
        <v>691665</v>
      </c>
      <c r="F32" s="32">
        <f t="shared" si="6"/>
        <v>0</v>
      </c>
      <c r="G32" s="32">
        <f t="shared" si="6"/>
        <v>377051</v>
      </c>
      <c r="H32" s="32">
        <f t="shared" si="6"/>
        <v>0</v>
      </c>
      <c r="I32" s="32">
        <f t="shared" si="6"/>
        <v>1078145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7526705</v>
      </c>
      <c r="O32" s="45">
        <f t="shared" si="1"/>
        <v>126.89378740622102</v>
      </c>
      <c r="P32" s="10"/>
    </row>
    <row r="33" spans="1:16">
      <c r="A33" s="12"/>
      <c r="B33" s="25">
        <v>331.1</v>
      </c>
      <c r="C33" s="20" t="s">
        <v>30</v>
      </c>
      <c r="D33" s="46">
        <v>0</v>
      </c>
      <c r="E33" s="46">
        <v>259193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259193</v>
      </c>
      <c r="O33" s="47">
        <f t="shared" si="1"/>
        <v>4.369771558627666</v>
      </c>
      <c r="P33" s="9"/>
    </row>
    <row r="34" spans="1:16">
      <c r="A34" s="12"/>
      <c r="B34" s="25">
        <v>331.2</v>
      </c>
      <c r="C34" s="20" t="s">
        <v>31</v>
      </c>
      <c r="D34" s="46">
        <v>4719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4719</v>
      </c>
      <c r="O34" s="47">
        <f t="shared" si="1"/>
        <v>7.955829048301441E-2</v>
      </c>
      <c r="P34" s="9"/>
    </row>
    <row r="35" spans="1:16">
      <c r="A35" s="12"/>
      <c r="B35" s="25">
        <v>334.1</v>
      </c>
      <c r="C35" s="20" t="s">
        <v>34</v>
      </c>
      <c r="D35" s="46">
        <v>59786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59786</v>
      </c>
      <c r="O35" s="47">
        <f t="shared" si="1"/>
        <v>1.0079406558206188</v>
      </c>
      <c r="P35" s="9"/>
    </row>
    <row r="36" spans="1:16">
      <c r="A36" s="12"/>
      <c r="B36" s="25">
        <v>334.2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535467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535467</v>
      </c>
      <c r="O36" s="47">
        <f t="shared" si="1"/>
        <v>9.0275141195313164</v>
      </c>
      <c r="P36" s="9"/>
    </row>
    <row r="37" spans="1:16">
      <c r="A37" s="12"/>
      <c r="B37" s="25">
        <v>334.36</v>
      </c>
      <c r="C37" s="20" t="s">
        <v>122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165391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165391</v>
      </c>
      <c r="O37" s="47">
        <f t="shared" ref="O37:O68" si="8">(N37/O$90)</f>
        <v>2.7883503329680521</v>
      </c>
      <c r="P37" s="9"/>
    </row>
    <row r="38" spans="1:16">
      <c r="A38" s="12"/>
      <c r="B38" s="25">
        <v>334.39</v>
      </c>
      <c r="C38" s="20" t="s">
        <v>129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242152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242152</v>
      </c>
      <c r="O38" s="47">
        <f t="shared" si="8"/>
        <v>4.0824749220264689</v>
      </c>
      <c r="P38" s="9"/>
    </row>
    <row r="39" spans="1:16">
      <c r="A39" s="12"/>
      <c r="B39" s="25">
        <v>334.49</v>
      </c>
      <c r="C39" s="20" t="s">
        <v>104</v>
      </c>
      <c r="D39" s="46">
        <v>0</v>
      </c>
      <c r="E39" s="46">
        <v>0</v>
      </c>
      <c r="F39" s="46">
        <v>0</v>
      </c>
      <c r="G39" s="46">
        <v>304352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304352</v>
      </c>
      <c r="O39" s="47">
        <f t="shared" si="8"/>
        <v>5.131113546320492</v>
      </c>
      <c r="P39" s="9"/>
    </row>
    <row r="40" spans="1:16">
      <c r="A40" s="12"/>
      <c r="B40" s="25">
        <v>334.69</v>
      </c>
      <c r="C40" s="20" t="s">
        <v>163</v>
      </c>
      <c r="D40" s="46">
        <v>0</v>
      </c>
      <c r="E40" s="46">
        <v>250192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250192</v>
      </c>
      <c r="O40" s="47">
        <f t="shared" si="8"/>
        <v>4.2180224226586871</v>
      </c>
      <c r="P40" s="9"/>
    </row>
    <row r="41" spans="1:16">
      <c r="A41" s="12"/>
      <c r="B41" s="25">
        <v>335.12</v>
      </c>
      <c r="C41" s="20" t="s">
        <v>137</v>
      </c>
      <c r="D41" s="46">
        <v>1907919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1907919</v>
      </c>
      <c r="O41" s="47">
        <f t="shared" si="8"/>
        <v>32.165877096855773</v>
      </c>
      <c r="P41" s="9"/>
    </row>
    <row r="42" spans="1:16">
      <c r="A42" s="12"/>
      <c r="B42" s="25">
        <v>335.14</v>
      </c>
      <c r="C42" s="20" t="s">
        <v>138</v>
      </c>
      <c r="D42" s="46">
        <v>142341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142341</v>
      </c>
      <c r="O42" s="47">
        <f t="shared" si="8"/>
        <v>2.399747112871955</v>
      </c>
      <c r="P42" s="9"/>
    </row>
    <row r="43" spans="1:16">
      <c r="A43" s="12"/>
      <c r="B43" s="25">
        <v>335.15</v>
      </c>
      <c r="C43" s="20" t="s">
        <v>139</v>
      </c>
      <c r="D43" s="46">
        <v>32815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32815</v>
      </c>
      <c r="O43" s="47">
        <f t="shared" si="8"/>
        <v>0.5532327404535109</v>
      </c>
      <c r="P43" s="9"/>
    </row>
    <row r="44" spans="1:16">
      <c r="A44" s="12"/>
      <c r="B44" s="25">
        <v>335.18</v>
      </c>
      <c r="C44" s="20" t="s">
        <v>140</v>
      </c>
      <c r="D44" s="46">
        <v>3116961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3116961</v>
      </c>
      <c r="O44" s="47">
        <f t="shared" si="8"/>
        <v>52.549287701256006</v>
      </c>
      <c r="P44" s="9"/>
    </row>
    <row r="45" spans="1:16">
      <c r="A45" s="12"/>
      <c r="B45" s="25">
        <v>335.21</v>
      </c>
      <c r="C45" s="20" t="s">
        <v>44</v>
      </c>
      <c r="D45" s="46">
        <v>26113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26113</v>
      </c>
      <c r="O45" s="47">
        <f t="shared" si="8"/>
        <v>0.44024277164292336</v>
      </c>
      <c r="P45" s="9"/>
    </row>
    <row r="46" spans="1:16">
      <c r="A46" s="12"/>
      <c r="B46" s="25">
        <v>335.49</v>
      </c>
      <c r="C46" s="20" t="s">
        <v>45</v>
      </c>
      <c r="D46" s="46">
        <v>31199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31199</v>
      </c>
      <c r="O46" s="47">
        <f t="shared" si="8"/>
        <v>0.52598836719210995</v>
      </c>
      <c r="P46" s="9"/>
    </row>
    <row r="47" spans="1:16">
      <c r="A47" s="12"/>
      <c r="B47" s="25">
        <v>337.2</v>
      </c>
      <c r="C47" s="20" t="s">
        <v>47</v>
      </c>
      <c r="D47" s="46">
        <v>3000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3000</v>
      </c>
      <c r="O47" s="47">
        <f t="shared" si="8"/>
        <v>5.0577425609036497E-2</v>
      </c>
      <c r="P47" s="9"/>
    </row>
    <row r="48" spans="1:16">
      <c r="A48" s="12"/>
      <c r="B48" s="25">
        <v>337.7</v>
      </c>
      <c r="C48" s="20" t="s">
        <v>49</v>
      </c>
      <c r="D48" s="46">
        <v>0</v>
      </c>
      <c r="E48" s="46">
        <v>1198</v>
      </c>
      <c r="F48" s="46">
        <v>0</v>
      </c>
      <c r="G48" s="46">
        <v>72699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73897</v>
      </c>
      <c r="O48" s="47">
        <f t="shared" si="8"/>
        <v>1.2458400067436568</v>
      </c>
      <c r="P48" s="9"/>
    </row>
    <row r="49" spans="1:16">
      <c r="A49" s="12"/>
      <c r="B49" s="25">
        <v>337.9</v>
      </c>
      <c r="C49" s="20" t="s">
        <v>123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135135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135135</v>
      </c>
      <c r="O49" s="47">
        <f t="shared" si="8"/>
        <v>2.2782601365590494</v>
      </c>
      <c r="P49" s="9"/>
    </row>
    <row r="50" spans="1:16">
      <c r="A50" s="12"/>
      <c r="B50" s="25">
        <v>338</v>
      </c>
      <c r="C50" s="20" t="s">
        <v>50</v>
      </c>
      <c r="D50" s="46">
        <v>54991</v>
      </c>
      <c r="E50" s="46">
        <v>181082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236073</v>
      </c>
      <c r="O50" s="47">
        <f t="shared" si="8"/>
        <v>3.9799881986006911</v>
      </c>
      <c r="P50" s="9"/>
    </row>
    <row r="51" spans="1:16" ht="15.75">
      <c r="A51" s="29" t="s">
        <v>55</v>
      </c>
      <c r="B51" s="30"/>
      <c r="C51" s="31"/>
      <c r="D51" s="32">
        <f t="shared" ref="D51:M51" si="9">SUM(D52:D66)</f>
        <v>2722444</v>
      </c>
      <c r="E51" s="32">
        <f t="shared" si="9"/>
        <v>37612</v>
      </c>
      <c r="F51" s="32">
        <f t="shared" si="9"/>
        <v>0</v>
      </c>
      <c r="G51" s="32">
        <f t="shared" si="9"/>
        <v>5000</v>
      </c>
      <c r="H51" s="32">
        <f t="shared" si="9"/>
        <v>0</v>
      </c>
      <c r="I51" s="32">
        <f t="shared" si="9"/>
        <v>35125533</v>
      </c>
      <c r="J51" s="32">
        <f t="shared" si="9"/>
        <v>7770857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45661446</v>
      </c>
      <c r="O51" s="45">
        <f t="shared" si="8"/>
        <v>769.81279608867908</v>
      </c>
      <c r="P51" s="10"/>
    </row>
    <row r="52" spans="1:16">
      <c r="A52" s="12"/>
      <c r="B52" s="25">
        <v>341.2</v>
      </c>
      <c r="C52" s="20" t="s">
        <v>141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7770857</v>
      </c>
      <c r="K52" s="46">
        <v>0</v>
      </c>
      <c r="L52" s="46">
        <v>0</v>
      </c>
      <c r="M52" s="46">
        <v>0</v>
      </c>
      <c r="N52" s="46">
        <f t="shared" ref="N52:N66" si="10">SUM(D52:M52)</f>
        <v>7770857</v>
      </c>
      <c r="O52" s="47">
        <f t="shared" si="8"/>
        <v>131.00998061198686</v>
      </c>
      <c r="P52" s="9"/>
    </row>
    <row r="53" spans="1:16">
      <c r="A53" s="12"/>
      <c r="B53" s="25">
        <v>341.3</v>
      </c>
      <c r="C53" s="20" t="s">
        <v>142</v>
      </c>
      <c r="D53" s="46">
        <v>1384554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1384554</v>
      </c>
      <c r="O53" s="47">
        <f t="shared" si="8"/>
        <v>23.342392312231308</v>
      </c>
      <c r="P53" s="9"/>
    </row>
    <row r="54" spans="1:16">
      <c r="A54" s="12"/>
      <c r="B54" s="25">
        <v>341.9</v>
      </c>
      <c r="C54" s="20" t="s">
        <v>143</v>
      </c>
      <c r="D54" s="46">
        <v>538733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538733</v>
      </c>
      <c r="O54" s="47">
        <f t="shared" si="8"/>
        <v>9.0825760768776878</v>
      </c>
      <c r="P54" s="9"/>
    </row>
    <row r="55" spans="1:16">
      <c r="A55" s="12"/>
      <c r="B55" s="25">
        <v>342.2</v>
      </c>
      <c r="C55" s="20" t="s">
        <v>59</v>
      </c>
      <c r="D55" s="46">
        <v>50000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50000</v>
      </c>
      <c r="O55" s="47">
        <f t="shared" si="8"/>
        <v>0.84295709348394166</v>
      </c>
      <c r="P55" s="9"/>
    </row>
    <row r="56" spans="1:16">
      <c r="A56" s="12"/>
      <c r="B56" s="25">
        <v>342.9</v>
      </c>
      <c r="C56" s="20" t="s">
        <v>109</v>
      </c>
      <c r="D56" s="46">
        <v>78802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78802</v>
      </c>
      <c r="O56" s="47">
        <f t="shared" si="8"/>
        <v>1.3285340976144315</v>
      </c>
      <c r="P56" s="9"/>
    </row>
    <row r="57" spans="1:16">
      <c r="A57" s="12"/>
      <c r="B57" s="25">
        <v>343.3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11646608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11646608</v>
      </c>
      <c r="O57" s="47">
        <f t="shared" si="8"/>
        <v>196.35181657253645</v>
      </c>
      <c r="P57" s="9"/>
    </row>
    <row r="58" spans="1:16">
      <c r="A58" s="12"/>
      <c r="B58" s="25">
        <v>343.4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7150420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7150420</v>
      </c>
      <c r="O58" s="47">
        <f t="shared" si="8"/>
        <v>120.54994520778892</v>
      </c>
      <c r="P58" s="9"/>
    </row>
    <row r="59" spans="1:16">
      <c r="A59" s="12"/>
      <c r="B59" s="25">
        <v>343.5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14346973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14346973</v>
      </c>
      <c r="O59" s="47">
        <f t="shared" si="8"/>
        <v>241.87765320745174</v>
      </c>
      <c r="P59" s="9"/>
    </row>
    <row r="60" spans="1:16">
      <c r="A60" s="12"/>
      <c r="B60" s="25">
        <v>343.6</v>
      </c>
      <c r="C60" s="20" t="s">
        <v>63</v>
      </c>
      <c r="D60" s="46">
        <v>-17612</v>
      </c>
      <c r="E60" s="46">
        <v>0</v>
      </c>
      <c r="F60" s="46">
        <v>0</v>
      </c>
      <c r="G60" s="46">
        <v>0</v>
      </c>
      <c r="H60" s="46">
        <v>0</v>
      </c>
      <c r="I60" s="46">
        <v>736660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719048</v>
      </c>
      <c r="O60" s="47">
        <f t="shared" si="8"/>
        <v>12.122532243108825</v>
      </c>
      <c r="P60" s="9"/>
    </row>
    <row r="61" spans="1:16">
      <c r="A61" s="12"/>
      <c r="B61" s="25">
        <v>344.9</v>
      </c>
      <c r="C61" s="20" t="s">
        <v>144</v>
      </c>
      <c r="D61" s="46">
        <v>143513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143513</v>
      </c>
      <c r="O61" s="47">
        <f t="shared" si="8"/>
        <v>2.4195060271432185</v>
      </c>
      <c r="P61" s="9"/>
    </row>
    <row r="62" spans="1:16">
      <c r="A62" s="12"/>
      <c r="B62" s="25">
        <v>347.2</v>
      </c>
      <c r="C62" s="20" t="s">
        <v>67</v>
      </c>
      <c r="D62" s="46">
        <v>16931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16931</v>
      </c>
      <c r="O62" s="47">
        <f t="shared" si="8"/>
        <v>0.28544213099553234</v>
      </c>
      <c r="P62" s="9"/>
    </row>
    <row r="63" spans="1:16">
      <c r="A63" s="12"/>
      <c r="B63" s="25">
        <v>347.3</v>
      </c>
      <c r="C63" s="20" t="s">
        <v>68</v>
      </c>
      <c r="D63" s="46">
        <v>9030</v>
      </c>
      <c r="E63" s="46">
        <v>0</v>
      </c>
      <c r="F63" s="46">
        <v>0</v>
      </c>
      <c r="G63" s="46">
        <v>0</v>
      </c>
      <c r="H63" s="46">
        <v>0</v>
      </c>
      <c r="I63" s="46">
        <v>27000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36030</v>
      </c>
      <c r="O63" s="47">
        <f t="shared" si="8"/>
        <v>0.60743488156452841</v>
      </c>
      <c r="P63" s="9"/>
    </row>
    <row r="64" spans="1:16">
      <c r="A64" s="12"/>
      <c r="B64" s="25">
        <v>347.5</v>
      </c>
      <c r="C64" s="20" t="s">
        <v>69</v>
      </c>
      <c r="D64" s="46">
        <v>255583</v>
      </c>
      <c r="E64" s="46">
        <v>33750</v>
      </c>
      <c r="F64" s="46">
        <v>0</v>
      </c>
      <c r="G64" s="46">
        <v>5000</v>
      </c>
      <c r="H64" s="46">
        <v>0</v>
      </c>
      <c r="I64" s="46">
        <v>1217872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1512205</v>
      </c>
      <c r="O64" s="47">
        <f t="shared" si="8"/>
        <v>25.49447863103768</v>
      </c>
      <c r="P64" s="9"/>
    </row>
    <row r="65" spans="1:16">
      <c r="A65" s="12"/>
      <c r="B65" s="25">
        <v>347.9</v>
      </c>
      <c r="C65" s="20" t="s">
        <v>70</v>
      </c>
      <c r="D65" s="46">
        <v>252863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252863</v>
      </c>
      <c r="O65" s="47">
        <f t="shared" si="8"/>
        <v>4.2630531905925988</v>
      </c>
      <c r="P65" s="9"/>
    </row>
    <row r="66" spans="1:16">
      <c r="A66" s="12"/>
      <c r="B66" s="25">
        <v>349</v>
      </c>
      <c r="C66" s="20" t="s">
        <v>1</v>
      </c>
      <c r="D66" s="46">
        <v>10047</v>
      </c>
      <c r="E66" s="46">
        <v>3862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13909</v>
      </c>
      <c r="O66" s="47">
        <f t="shared" si="8"/>
        <v>0.2344938042653629</v>
      </c>
      <c r="P66" s="9"/>
    </row>
    <row r="67" spans="1:16" ht="15.75">
      <c r="A67" s="29" t="s">
        <v>56</v>
      </c>
      <c r="B67" s="30"/>
      <c r="C67" s="31"/>
      <c r="D67" s="32">
        <f t="shared" ref="D67:M67" si="11">SUM(D68:D72)</f>
        <v>928580</v>
      </c>
      <c r="E67" s="32">
        <f t="shared" si="11"/>
        <v>0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4" si="12">SUM(D67:M67)</f>
        <v>928580</v>
      </c>
      <c r="O67" s="45">
        <f t="shared" si="8"/>
        <v>15.655061957346371</v>
      </c>
      <c r="P67" s="10"/>
    </row>
    <row r="68" spans="1:16">
      <c r="A68" s="13"/>
      <c r="B68" s="39">
        <v>351.1</v>
      </c>
      <c r="C68" s="21" t="s">
        <v>124</v>
      </c>
      <c r="D68" s="46">
        <v>799120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799120</v>
      </c>
      <c r="O68" s="47">
        <f t="shared" si="8"/>
        <v>13.472477450897749</v>
      </c>
      <c r="P68" s="9"/>
    </row>
    <row r="69" spans="1:16">
      <c r="A69" s="13"/>
      <c r="B69" s="39">
        <v>351.3</v>
      </c>
      <c r="C69" s="21" t="s">
        <v>125</v>
      </c>
      <c r="D69" s="46">
        <v>11089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11089</v>
      </c>
      <c r="O69" s="47">
        <f t="shared" ref="O69:O88" si="13">(N69/O$90)</f>
        <v>0.18695102419286858</v>
      </c>
      <c r="P69" s="9"/>
    </row>
    <row r="70" spans="1:16">
      <c r="A70" s="13"/>
      <c r="B70" s="39">
        <v>354</v>
      </c>
      <c r="C70" s="21" t="s">
        <v>111</v>
      </c>
      <c r="D70" s="46">
        <v>115752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115752</v>
      </c>
      <c r="O70" s="47">
        <f t="shared" si="13"/>
        <v>1.9514793896990643</v>
      </c>
      <c r="P70" s="9"/>
    </row>
    <row r="71" spans="1:16">
      <c r="A71" s="13"/>
      <c r="B71" s="39">
        <v>358.2</v>
      </c>
      <c r="C71" s="21" t="s">
        <v>167</v>
      </c>
      <c r="D71" s="46">
        <v>519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519</v>
      </c>
      <c r="O71" s="47">
        <f t="shared" si="13"/>
        <v>8.7498946303633147E-3</v>
      </c>
      <c r="P71" s="9"/>
    </row>
    <row r="72" spans="1:16">
      <c r="A72" s="13"/>
      <c r="B72" s="39">
        <v>359</v>
      </c>
      <c r="C72" s="21" t="s">
        <v>74</v>
      </c>
      <c r="D72" s="46">
        <v>2100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2100</v>
      </c>
      <c r="O72" s="47">
        <f t="shared" si="13"/>
        <v>3.5404197926325549E-2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SUM(D74:D82)</f>
        <v>2562497</v>
      </c>
      <c r="E73" s="32">
        <f t="shared" si="14"/>
        <v>119660</v>
      </c>
      <c r="F73" s="32">
        <f t="shared" si="14"/>
        <v>5580</v>
      </c>
      <c r="G73" s="32">
        <f t="shared" si="14"/>
        <v>77840</v>
      </c>
      <c r="H73" s="32">
        <f t="shared" si="14"/>
        <v>0</v>
      </c>
      <c r="I73" s="32">
        <f t="shared" si="14"/>
        <v>508254</v>
      </c>
      <c r="J73" s="32">
        <f t="shared" si="14"/>
        <v>154476</v>
      </c>
      <c r="K73" s="32">
        <f t="shared" si="14"/>
        <v>15017703</v>
      </c>
      <c r="L73" s="32">
        <f t="shared" si="14"/>
        <v>0</v>
      </c>
      <c r="M73" s="32">
        <f t="shared" si="14"/>
        <v>0</v>
      </c>
      <c r="N73" s="32">
        <f t="shared" si="12"/>
        <v>18446010</v>
      </c>
      <c r="O73" s="45">
        <f t="shared" si="13"/>
        <v>310.98389951951447</v>
      </c>
      <c r="P73" s="10"/>
    </row>
    <row r="74" spans="1:16">
      <c r="A74" s="12"/>
      <c r="B74" s="25">
        <v>361.1</v>
      </c>
      <c r="C74" s="20" t="s">
        <v>75</v>
      </c>
      <c r="D74" s="46">
        <v>88573</v>
      </c>
      <c r="E74" s="46">
        <v>24774</v>
      </c>
      <c r="F74" s="46">
        <v>5580</v>
      </c>
      <c r="G74" s="46">
        <v>77694</v>
      </c>
      <c r="H74" s="46">
        <v>0</v>
      </c>
      <c r="I74" s="46">
        <v>233546</v>
      </c>
      <c r="J74" s="46">
        <v>125716</v>
      </c>
      <c r="K74" s="46">
        <v>1675991</v>
      </c>
      <c r="L74" s="46">
        <v>0</v>
      </c>
      <c r="M74" s="46">
        <v>0</v>
      </c>
      <c r="N74" s="46">
        <f t="shared" si="12"/>
        <v>2231874</v>
      </c>
      <c r="O74" s="47">
        <f t="shared" si="13"/>
        <v>37.627480401247574</v>
      </c>
      <c r="P74" s="9"/>
    </row>
    <row r="75" spans="1:16">
      <c r="A75" s="12"/>
      <c r="B75" s="25">
        <v>361.3</v>
      </c>
      <c r="C75" s="20" t="s">
        <v>114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5479960</v>
      </c>
      <c r="L75" s="46">
        <v>0</v>
      </c>
      <c r="M75" s="46">
        <v>0</v>
      </c>
      <c r="N75" s="46">
        <f t="shared" ref="N75:N82" si="15">SUM(D75:M75)</f>
        <v>5479960</v>
      </c>
      <c r="O75" s="47">
        <f t="shared" si="13"/>
        <v>92.38742308016522</v>
      </c>
      <c r="P75" s="9"/>
    </row>
    <row r="76" spans="1:16">
      <c r="A76" s="12"/>
      <c r="B76" s="25">
        <v>362</v>
      </c>
      <c r="C76" s="20" t="s">
        <v>76</v>
      </c>
      <c r="D76" s="46">
        <v>693210</v>
      </c>
      <c r="E76" s="46">
        <v>94740</v>
      </c>
      <c r="F76" s="46">
        <v>0</v>
      </c>
      <c r="G76" s="46">
        <v>0</v>
      </c>
      <c r="H76" s="46">
        <v>0</v>
      </c>
      <c r="I76" s="46">
        <v>112430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900380</v>
      </c>
      <c r="O76" s="47">
        <f t="shared" si="13"/>
        <v>15.179634156621429</v>
      </c>
      <c r="P76" s="9"/>
    </row>
    <row r="77" spans="1:16">
      <c r="A77" s="12"/>
      <c r="B77" s="25">
        <v>364</v>
      </c>
      <c r="C77" s="20" t="s">
        <v>146</v>
      </c>
      <c r="D77" s="46">
        <v>1403203</v>
      </c>
      <c r="E77" s="46">
        <v>0</v>
      </c>
      <c r="F77" s="46">
        <v>0</v>
      </c>
      <c r="G77" s="46">
        <v>0</v>
      </c>
      <c r="H77" s="46">
        <v>0</v>
      </c>
      <c r="I77" s="46">
        <v>32301</v>
      </c>
      <c r="J77" s="46">
        <v>-60891</v>
      </c>
      <c r="K77" s="46">
        <v>0</v>
      </c>
      <c r="L77" s="46">
        <v>0</v>
      </c>
      <c r="M77" s="46">
        <v>0</v>
      </c>
      <c r="N77" s="46">
        <f t="shared" si="15"/>
        <v>1374613</v>
      </c>
      <c r="O77" s="47">
        <f t="shared" si="13"/>
        <v>23.174795582904832</v>
      </c>
      <c r="P77" s="9"/>
    </row>
    <row r="78" spans="1:16">
      <c r="A78" s="12"/>
      <c r="B78" s="25">
        <v>365</v>
      </c>
      <c r="C78" s="20" t="s">
        <v>147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61661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61661</v>
      </c>
      <c r="O78" s="47">
        <f t="shared" si="13"/>
        <v>1.0395515468262666</v>
      </c>
      <c r="P78" s="9"/>
    </row>
    <row r="79" spans="1:16">
      <c r="A79" s="12"/>
      <c r="B79" s="25">
        <v>366</v>
      </c>
      <c r="C79" s="20" t="s">
        <v>79</v>
      </c>
      <c r="D79" s="46">
        <v>10302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10302</v>
      </c>
      <c r="O79" s="47">
        <f t="shared" si="13"/>
        <v>0.17368287954143133</v>
      </c>
      <c r="P79" s="9"/>
    </row>
    <row r="80" spans="1:16">
      <c r="A80" s="12"/>
      <c r="B80" s="25">
        <v>368</v>
      </c>
      <c r="C80" s="20" t="s">
        <v>80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7861752</v>
      </c>
      <c r="L80" s="46">
        <v>0</v>
      </c>
      <c r="M80" s="46">
        <v>0</v>
      </c>
      <c r="N80" s="46">
        <f t="shared" si="15"/>
        <v>7861752</v>
      </c>
      <c r="O80" s="47">
        <f t="shared" si="13"/>
        <v>132.5423923122313</v>
      </c>
      <c r="P80" s="9"/>
    </row>
    <row r="81" spans="1:119">
      <c r="A81" s="12"/>
      <c r="B81" s="25">
        <v>369.3</v>
      </c>
      <c r="C81" s="20" t="s">
        <v>81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82338</v>
      </c>
      <c r="K81" s="46">
        <v>0</v>
      </c>
      <c r="L81" s="46">
        <v>0</v>
      </c>
      <c r="M81" s="46">
        <v>0</v>
      </c>
      <c r="N81" s="46">
        <f t="shared" si="15"/>
        <v>82338</v>
      </c>
      <c r="O81" s="47">
        <f t="shared" si="13"/>
        <v>1.3881480232656158</v>
      </c>
      <c r="P81" s="9"/>
    </row>
    <row r="82" spans="1:119">
      <c r="A82" s="12"/>
      <c r="B82" s="25">
        <v>369.9</v>
      </c>
      <c r="C82" s="20" t="s">
        <v>82</v>
      </c>
      <c r="D82" s="46">
        <v>367209</v>
      </c>
      <c r="E82" s="46">
        <v>146</v>
      </c>
      <c r="F82" s="46">
        <v>0</v>
      </c>
      <c r="G82" s="46">
        <v>146</v>
      </c>
      <c r="H82" s="46">
        <v>0</v>
      </c>
      <c r="I82" s="46">
        <v>68316</v>
      </c>
      <c r="J82" s="46">
        <v>7313</v>
      </c>
      <c r="K82" s="46">
        <v>0</v>
      </c>
      <c r="L82" s="46">
        <v>0</v>
      </c>
      <c r="M82" s="46">
        <v>0</v>
      </c>
      <c r="N82" s="46">
        <f t="shared" si="15"/>
        <v>443130</v>
      </c>
      <c r="O82" s="47">
        <f t="shared" si="13"/>
        <v>7.4707915367107818</v>
      </c>
      <c r="P82" s="9"/>
    </row>
    <row r="83" spans="1:119" ht="15.75">
      <c r="A83" s="29" t="s">
        <v>57</v>
      </c>
      <c r="B83" s="30"/>
      <c r="C83" s="31"/>
      <c r="D83" s="32">
        <f t="shared" ref="D83:M83" si="16">SUM(D84:D87)</f>
        <v>1862773</v>
      </c>
      <c r="E83" s="32">
        <f t="shared" si="16"/>
        <v>0</v>
      </c>
      <c r="F83" s="32">
        <f t="shared" si="16"/>
        <v>15252990</v>
      </c>
      <c r="G83" s="32">
        <f t="shared" si="16"/>
        <v>1800482</v>
      </c>
      <c r="H83" s="32">
        <f t="shared" si="16"/>
        <v>0</v>
      </c>
      <c r="I83" s="32">
        <f t="shared" si="16"/>
        <v>961163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ref="N83:N88" si="17">SUM(D83:M83)</f>
        <v>19877408</v>
      </c>
      <c r="O83" s="45">
        <f t="shared" si="13"/>
        <v>335.11604147348902</v>
      </c>
      <c r="P83" s="9"/>
    </row>
    <row r="84" spans="1:119">
      <c r="A84" s="12"/>
      <c r="B84" s="25">
        <v>381</v>
      </c>
      <c r="C84" s="20" t="s">
        <v>83</v>
      </c>
      <c r="D84" s="46">
        <v>248372</v>
      </c>
      <c r="E84" s="46">
        <v>0</v>
      </c>
      <c r="F84" s="46">
        <v>1294637</v>
      </c>
      <c r="G84" s="46">
        <v>1800482</v>
      </c>
      <c r="H84" s="46">
        <v>0</v>
      </c>
      <c r="I84" s="46">
        <v>687000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4030491</v>
      </c>
      <c r="O84" s="47">
        <f t="shared" si="13"/>
        <v>67.950619573463712</v>
      </c>
      <c r="P84" s="9"/>
    </row>
    <row r="85" spans="1:119">
      <c r="A85" s="12"/>
      <c r="B85" s="25">
        <v>382</v>
      </c>
      <c r="C85" s="20" t="s">
        <v>94</v>
      </c>
      <c r="D85" s="46">
        <v>1614401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1614401</v>
      </c>
      <c r="O85" s="47">
        <f t="shared" si="13"/>
        <v>27.217415493551378</v>
      </c>
      <c r="P85" s="9"/>
    </row>
    <row r="86" spans="1:119">
      <c r="A86" s="12"/>
      <c r="B86" s="25">
        <v>385</v>
      </c>
      <c r="C86" s="20" t="s">
        <v>164</v>
      </c>
      <c r="D86" s="46">
        <v>0</v>
      </c>
      <c r="E86" s="46">
        <v>0</v>
      </c>
      <c r="F86" s="46">
        <v>13958353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13958353</v>
      </c>
      <c r="O86" s="47">
        <f t="shared" si="13"/>
        <v>235.32585349405716</v>
      </c>
      <c r="P86" s="9"/>
    </row>
    <row r="87" spans="1:119" ht="15.75" thickBot="1">
      <c r="A87" s="12"/>
      <c r="B87" s="25">
        <v>389.8</v>
      </c>
      <c r="C87" s="20" t="s">
        <v>148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274163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274163</v>
      </c>
      <c r="O87" s="47">
        <f t="shared" si="13"/>
        <v>4.622152912416758</v>
      </c>
      <c r="P87" s="9"/>
    </row>
    <row r="88" spans="1:119" ht="16.5" thickBot="1">
      <c r="A88" s="14" t="s">
        <v>71</v>
      </c>
      <c r="B88" s="23"/>
      <c r="C88" s="22"/>
      <c r="D88" s="15">
        <f t="shared" ref="D88:M88" si="18">SUM(D5,D16,D32,D51,D67,D73,D83)</f>
        <v>35627848</v>
      </c>
      <c r="E88" s="15">
        <f t="shared" si="18"/>
        <v>1912580</v>
      </c>
      <c r="F88" s="15">
        <f t="shared" si="18"/>
        <v>16356169</v>
      </c>
      <c r="G88" s="15">
        <f t="shared" si="18"/>
        <v>4473741</v>
      </c>
      <c r="H88" s="15">
        <f t="shared" si="18"/>
        <v>0</v>
      </c>
      <c r="I88" s="15">
        <f t="shared" si="18"/>
        <v>42201774</v>
      </c>
      <c r="J88" s="15">
        <f t="shared" si="18"/>
        <v>7925333</v>
      </c>
      <c r="K88" s="15">
        <f t="shared" si="18"/>
        <v>15017703</v>
      </c>
      <c r="L88" s="15">
        <f t="shared" si="18"/>
        <v>0</v>
      </c>
      <c r="M88" s="15">
        <f t="shared" si="18"/>
        <v>0</v>
      </c>
      <c r="N88" s="15">
        <f t="shared" si="17"/>
        <v>123515148</v>
      </c>
      <c r="O88" s="38">
        <f t="shared" si="13"/>
        <v>2082.3594031863777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171</v>
      </c>
      <c r="M90" s="48"/>
      <c r="N90" s="48"/>
      <c r="O90" s="43">
        <v>59315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117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85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18334039</v>
      </c>
      <c r="E5" s="27">
        <f t="shared" si="0"/>
        <v>98613</v>
      </c>
      <c r="F5" s="27">
        <f t="shared" si="0"/>
        <v>1091869</v>
      </c>
      <c r="G5" s="27">
        <f t="shared" si="0"/>
        <v>1150176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20674697</v>
      </c>
      <c r="O5" s="33">
        <f t="shared" ref="O5:O36" si="1">(N5/O$83)</f>
        <v>352.47369408074195</v>
      </c>
      <c r="P5" s="6"/>
    </row>
    <row r="6" spans="1:133">
      <c r="A6" s="12"/>
      <c r="B6" s="25">
        <v>311</v>
      </c>
      <c r="C6" s="20" t="s">
        <v>3</v>
      </c>
      <c r="D6" s="46">
        <v>10443031</v>
      </c>
      <c r="E6" s="46">
        <v>98613</v>
      </c>
      <c r="F6" s="46">
        <v>1091869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11633513</v>
      </c>
      <c r="O6" s="47">
        <f t="shared" si="1"/>
        <v>198.33457787779597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1150176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1150176</v>
      </c>
      <c r="O7" s="47">
        <f t="shared" si="1"/>
        <v>19.608837970540097</v>
      </c>
      <c r="P7" s="9"/>
    </row>
    <row r="8" spans="1:133">
      <c r="A8" s="12"/>
      <c r="B8" s="25">
        <v>312.51</v>
      </c>
      <c r="C8" s="20" t="s">
        <v>92</v>
      </c>
      <c r="D8" s="46">
        <v>391117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391117</v>
      </c>
      <c r="O8" s="47">
        <f t="shared" si="1"/>
        <v>6.6679794053464265</v>
      </c>
      <c r="P8" s="9"/>
    </row>
    <row r="9" spans="1:133">
      <c r="A9" s="12"/>
      <c r="B9" s="25">
        <v>312.52</v>
      </c>
      <c r="C9" s="20" t="s">
        <v>134</v>
      </c>
      <c r="D9" s="46">
        <v>345822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345822</v>
      </c>
      <c r="O9" s="47">
        <f t="shared" si="1"/>
        <v>5.8957651391162029</v>
      </c>
      <c r="P9" s="9"/>
    </row>
    <row r="10" spans="1:133">
      <c r="A10" s="12"/>
      <c r="B10" s="25">
        <v>314.10000000000002</v>
      </c>
      <c r="C10" s="20" t="s">
        <v>13</v>
      </c>
      <c r="D10" s="46">
        <v>4103884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4103884</v>
      </c>
      <c r="O10" s="47">
        <f t="shared" si="1"/>
        <v>69.965289143480632</v>
      </c>
      <c r="P10" s="9"/>
    </row>
    <row r="11" spans="1:133">
      <c r="A11" s="12"/>
      <c r="B11" s="25">
        <v>314.3</v>
      </c>
      <c r="C11" s="20" t="s">
        <v>14</v>
      </c>
      <c r="D11" s="46">
        <v>914901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914901</v>
      </c>
      <c r="O11" s="47">
        <f t="shared" si="1"/>
        <v>15.597739361702128</v>
      </c>
      <c r="P11" s="9"/>
    </row>
    <row r="12" spans="1:133">
      <c r="A12" s="12"/>
      <c r="B12" s="25">
        <v>314.39999999999998</v>
      </c>
      <c r="C12" s="20" t="s">
        <v>15</v>
      </c>
      <c r="D12" s="46">
        <v>135137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135137</v>
      </c>
      <c r="O12" s="47">
        <f t="shared" si="1"/>
        <v>2.3038904800872886</v>
      </c>
      <c r="P12" s="9"/>
    </row>
    <row r="13" spans="1:133">
      <c r="A13" s="12"/>
      <c r="B13" s="25">
        <v>315</v>
      </c>
      <c r="C13" s="20" t="s">
        <v>135</v>
      </c>
      <c r="D13" s="46">
        <v>1886648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1886648</v>
      </c>
      <c r="O13" s="47">
        <f t="shared" si="1"/>
        <v>32.164620840152757</v>
      </c>
      <c r="P13" s="9"/>
    </row>
    <row r="14" spans="1:133">
      <c r="A14" s="12"/>
      <c r="B14" s="25">
        <v>316</v>
      </c>
      <c r="C14" s="20" t="s">
        <v>136</v>
      </c>
      <c r="D14" s="46">
        <v>113499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113499</v>
      </c>
      <c r="O14" s="47">
        <f t="shared" si="1"/>
        <v>1.9349938625204584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SUM(D16:D29)</f>
        <v>3333346</v>
      </c>
      <c r="E15" s="32">
        <f t="shared" si="3"/>
        <v>1250379</v>
      </c>
      <c r="F15" s="32">
        <f t="shared" si="3"/>
        <v>0</v>
      </c>
      <c r="G15" s="32">
        <f t="shared" si="3"/>
        <v>517580</v>
      </c>
      <c r="H15" s="32">
        <f t="shared" si="3"/>
        <v>0</v>
      </c>
      <c r="I15" s="32">
        <f t="shared" si="3"/>
        <v>4675835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9777140</v>
      </c>
      <c r="O15" s="45">
        <f t="shared" si="1"/>
        <v>166.68610201854884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1201737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1201737</v>
      </c>
      <c r="O16" s="47">
        <f t="shared" si="1"/>
        <v>20.487878477905074</v>
      </c>
      <c r="P16" s="9"/>
    </row>
    <row r="17" spans="1:16">
      <c r="A17" s="12"/>
      <c r="B17" s="25">
        <v>323.10000000000002</v>
      </c>
      <c r="C17" s="20" t="s">
        <v>19</v>
      </c>
      <c r="D17" s="46">
        <v>3230972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3230972</v>
      </c>
      <c r="O17" s="47">
        <f t="shared" si="1"/>
        <v>55.083401527550464</v>
      </c>
      <c r="P17" s="9"/>
    </row>
    <row r="18" spans="1:16">
      <c r="A18" s="12"/>
      <c r="B18" s="25">
        <v>323.39999999999998</v>
      </c>
      <c r="C18" s="20" t="s">
        <v>20</v>
      </c>
      <c r="D18" s="46">
        <v>20870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20870</v>
      </c>
      <c r="O18" s="47">
        <f t="shared" si="1"/>
        <v>0.35580332787779595</v>
      </c>
      <c r="P18" s="9"/>
    </row>
    <row r="19" spans="1:16">
      <c r="A19" s="12"/>
      <c r="B19" s="25">
        <v>323.7</v>
      </c>
      <c r="C19" s="20" t="s">
        <v>21</v>
      </c>
      <c r="D19" s="46">
        <v>4250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4250</v>
      </c>
      <c r="O19" s="47">
        <f t="shared" si="1"/>
        <v>7.2456355701036548E-2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0</v>
      </c>
      <c r="G20" s="46">
        <v>32670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32670</v>
      </c>
      <c r="O20" s="47">
        <f t="shared" si="1"/>
        <v>0.55697626841243864</v>
      </c>
      <c r="P20" s="9"/>
    </row>
    <row r="21" spans="1:16">
      <c r="A21" s="12"/>
      <c r="B21" s="25">
        <v>324.12</v>
      </c>
      <c r="C21" s="20" t="s">
        <v>99</v>
      </c>
      <c r="D21" s="46">
        <v>0</v>
      </c>
      <c r="E21" s="46">
        <v>0</v>
      </c>
      <c r="F21" s="46">
        <v>0</v>
      </c>
      <c r="G21" s="46">
        <v>19890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19890</v>
      </c>
      <c r="O21" s="47">
        <f t="shared" si="1"/>
        <v>0.33909574468085107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462091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462091</v>
      </c>
      <c r="O22" s="47">
        <f t="shared" si="1"/>
        <v>7.8779834969994544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349488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349488</v>
      </c>
      <c r="O23" s="47">
        <f t="shared" si="1"/>
        <v>5.9582651391162029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0</v>
      </c>
      <c r="F24" s="46">
        <v>0</v>
      </c>
      <c r="G24" s="46">
        <v>114736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114736</v>
      </c>
      <c r="O24" s="47">
        <f t="shared" si="1"/>
        <v>1.9560829241680306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168809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168809</v>
      </c>
      <c r="O25" s="47">
        <f t="shared" si="1"/>
        <v>2.8779493998908894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0</v>
      </c>
      <c r="F26" s="46">
        <v>0</v>
      </c>
      <c r="G26" s="46">
        <v>181475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181475</v>
      </c>
      <c r="O26" s="47">
        <f t="shared" si="1"/>
        <v>3.0938863884342607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3860256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3860256</v>
      </c>
      <c r="O27" s="47">
        <f t="shared" si="1"/>
        <v>65.811783960720135</v>
      </c>
      <c r="P27" s="9"/>
    </row>
    <row r="28" spans="1:16">
      <c r="A28" s="12"/>
      <c r="B28" s="25">
        <v>329</v>
      </c>
      <c r="C28" s="20" t="s">
        <v>29</v>
      </c>
      <c r="D28" s="46">
        <v>62330</v>
      </c>
      <c r="E28" s="46">
        <v>48642</v>
      </c>
      <c r="F28" s="46">
        <v>0</v>
      </c>
      <c r="G28" s="46">
        <v>0</v>
      </c>
      <c r="H28" s="46">
        <v>0</v>
      </c>
      <c r="I28" s="46">
        <v>3250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5">SUM(D28:M28)</f>
        <v>114222</v>
      </c>
      <c r="O28" s="47">
        <f t="shared" si="1"/>
        <v>1.9473199672667758</v>
      </c>
      <c r="P28" s="9"/>
    </row>
    <row r="29" spans="1:16">
      <c r="A29" s="12"/>
      <c r="B29" s="25">
        <v>367</v>
      </c>
      <c r="C29" s="20" t="s">
        <v>100</v>
      </c>
      <c r="D29" s="46">
        <v>14924</v>
      </c>
      <c r="E29" s="46">
        <v>0</v>
      </c>
      <c r="F29" s="46">
        <v>0</v>
      </c>
      <c r="G29" s="46">
        <v>0</v>
      </c>
      <c r="H29" s="46">
        <v>0</v>
      </c>
      <c r="I29" s="46">
        <v>750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15674</v>
      </c>
      <c r="O29" s="47">
        <f t="shared" si="1"/>
        <v>0.26721903982542278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SUM(D31:D44)</f>
        <v>5152710</v>
      </c>
      <c r="E30" s="32">
        <f t="shared" si="6"/>
        <v>486039</v>
      </c>
      <c r="F30" s="32">
        <f t="shared" si="6"/>
        <v>0</v>
      </c>
      <c r="G30" s="32">
        <f t="shared" si="6"/>
        <v>426970</v>
      </c>
      <c r="H30" s="32">
        <f t="shared" si="6"/>
        <v>0</v>
      </c>
      <c r="I30" s="32">
        <f t="shared" si="6"/>
        <v>255496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6321215</v>
      </c>
      <c r="O30" s="45">
        <f t="shared" si="1"/>
        <v>107.76757705946535</v>
      </c>
      <c r="P30" s="10"/>
    </row>
    <row r="31" spans="1:16">
      <c r="A31" s="12"/>
      <c r="B31" s="25">
        <v>331.1</v>
      </c>
      <c r="C31" s="20" t="s">
        <v>30</v>
      </c>
      <c r="D31" s="46">
        <v>0</v>
      </c>
      <c r="E31" s="46">
        <v>196373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196373</v>
      </c>
      <c r="O31" s="47">
        <f t="shared" si="1"/>
        <v>3.3478757501363883</v>
      </c>
      <c r="P31" s="9"/>
    </row>
    <row r="32" spans="1:16">
      <c r="A32" s="12"/>
      <c r="B32" s="25">
        <v>331.2</v>
      </c>
      <c r="C32" s="20" t="s">
        <v>31</v>
      </c>
      <c r="D32" s="46">
        <v>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10000</v>
      </c>
      <c r="O32" s="47">
        <f t="shared" si="1"/>
        <v>0.17048554282596837</v>
      </c>
      <c r="P32" s="9"/>
    </row>
    <row r="33" spans="1:16">
      <c r="A33" s="12"/>
      <c r="B33" s="25">
        <v>334.1</v>
      </c>
      <c r="C33" s="20" t="s">
        <v>34</v>
      </c>
      <c r="D33" s="46">
        <v>59719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59719</v>
      </c>
      <c r="O33" s="47">
        <f t="shared" si="1"/>
        <v>1.0181226132024004</v>
      </c>
      <c r="P33" s="9"/>
    </row>
    <row r="34" spans="1:16">
      <c r="A34" s="12"/>
      <c r="B34" s="25">
        <v>334.2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255496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255496</v>
      </c>
      <c r="O34" s="47">
        <f t="shared" si="1"/>
        <v>4.355837424986361</v>
      </c>
      <c r="P34" s="9"/>
    </row>
    <row r="35" spans="1:16">
      <c r="A35" s="12"/>
      <c r="B35" s="25">
        <v>334.49</v>
      </c>
      <c r="C35" s="20" t="s">
        <v>104</v>
      </c>
      <c r="D35" s="46">
        <v>0</v>
      </c>
      <c r="E35" s="46">
        <v>0</v>
      </c>
      <c r="F35" s="46">
        <v>0</v>
      </c>
      <c r="G35" s="46">
        <v>283393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7">SUM(D35:M35)</f>
        <v>283393</v>
      </c>
      <c r="O35" s="47">
        <f t="shared" si="1"/>
        <v>4.8314409438079648</v>
      </c>
      <c r="P35" s="9"/>
    </row>
    <row r="36" spans="1:16">
      <c r="A36" s="12"/>
      <c r="B36" s="25">
        <v>334.69</v>
      </c>
      <c r="C36" s="20" t="s">
        <v>163</v>
      </c>
      <c r="D36" s="46">
        <v>0</v>
      </c>
      <c r="E36" s="46">
        <v>81513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81513</v>
      </c>
      <c r="O36" s="47">
        <f t="shared" si="1"/>
        <v>1.3896788052373159</v>
      </c>
      <c r="P36" s="9"/>
    </row>
    <row r="37" spans="1:16">
      <c r="A37" s="12"/>
      <c r="B37" s="25">
        <v>335.12</v>
      </c>
      <c r="C37" s="20" t="s">
        <v>137</v>
      </c>
      <c r="D37" s="46">
        <v>1838434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1838434</v>
      </c>
      <c r="O37" s="47">
        <f t="shared" ref="O37:O68" si="8">(N37/O$83)</f>
        <v>31.342641843971631</v>
      </c>
      <c r="P37" s="9"/>
    </row>
    <row r="38" spans="1:16">
      <c r="A38" s="12"/>
      <c r="B38" s="25">
        <v>335.14</v>
      </c>
      <c r="C38" s="20" t="s">
        <v>138</v>
      </c>
      <c r="D38" s="46">
        <v>148549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148549</v>
      </c>
      <c r="O38" s="47">
        <f t="shared" si="8"/>
        <v>2.5325456901254775</v>
      </c>
      <c r="P38" s="9"/>
    </row>
    <row r="39" spans="1:16">
      <c r="A39" s="12"/>
      <c r="B39" s="25">
        <v>335.15</v>
      </c>
      <c r="C39" s="20" t="s">
        <v>139</v>
      </c>
      <c r="D39" s="46">
        <v>34593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34593</v>
      </c>
      <c r="O39" s="47">
        <f t="shared" si="8"/>
        <v>0.58976063829787229</v>
      </c>
      <c r="P39" s="9"/>
    </row>
    <row r="40" spans="1:16">
      <c r="A40" s="12"/>
      <c r="B40" s="25">
        <v>335.18</v>
      </c>
      <c r="C40" s="20" t="s">
        <v>140</v>
      </c>
      <c r="D40" s="46">
        <v>2956303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2956303</v>
      </c>
      <c r="O40" s="47">
        <f t="shared" si="8"/>
        <v>50.400692171303874</v>
      </c>
      <c r="P40" s="9"/>
    </row>
    <row r="41" spans="1:16">
      <c r="A41" s="12"/>
      <c r="B41" s="25">
        <v>335.21</v>
      </c>
      <c r="C41" s="20" t="s">
        <v>44</v>
      </c>
      <c r="D41" s="46">
        <v>26412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26412</v>
      </c>
      <c r="O41" s="47">
        <f t="shared" si="8"/>
        <v>0.45028641571194761</v>
      </c>
      <c r="P41" s="9"/>
    </row>
    <row r="42" spans="1:16">
      <c r="A42" s="12"/>
      <c r="B42" s="25">
        <v>335.49</v>
      </c>
      <c r="C42" s="20" t="s">
        <v>45</v>
      </c>
      <c r="D42" s="46">
        <v>23659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23659</v>
      </c>
      <c r="O42" s="47">
        <f t="shared" si="8"/>
        <v>0.40335174577195854</v>
      </c>
      <c r="P42" s="9"/>
    </row>
    <row r="43" spans="1:16">
      <c r="A43" s="12"/>
      <c r="B43" s="25">
        <v>337.7</v>
      </c>
      <c r="C43" s="20" t="s">
        <v>49</v>
      </c>
      <c r="D43" s="46">
        <v>0</v>
      </c>
      <c r="E43" s="46">
        <v>39600</v>
      </c>
      <c r="F43" s="46">
        <v>0</v>
      </c>
      <c r="G43" s="46">
        <v>143577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183177</v>
      </c>
      <c r="O43" s="47">
        <f t="shared" si="8"/>
        <v>3.1229030278232406</v>
      </c>
      <c r="P43" s="9"/>
    </row>
    <row r="44" spans="1:16">
      <c r="A44" s="12"/>
      <c r="B44" s="25">
        <v>338</v>
      </c>
      <c r="C44" s="20" t="s">
        <v>50</v>
      </c>
      <c r="D44" s="46">
        <v>55041</v>
      </c>
      <c r="E44" s="46">
        <v>168553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223594</v>
      </c>
      <c r="O44" s="47">
        <f t="shared" si="8"/>
        <v>3.8119544462629569</v>
      </c>
      <c r="P44" s="9"/>
    </row>
    <row r="45" spans="1:16" ht="15.75">
      <c r="A45" s="29" t="s">
        <v>55</v>
      </c>
      <c r="B45" s="30"/>
      <c r="C45" s="31"/>
      <c r="D45" s="32">
        <f t="shared" ref="D45:M45" si="9">SUM(D46:D60)</f>
        <v>1826191</v>
      </c>
      <c r="E45" s="32">
        <f t="shared" si="9"/>
        <v>37553</v>
      </c>
      <c r="F45" s="32">
        <f t="shared" si="9"/>
        <v>0</v>
      </c>
      <c r="G45" s="32">
        <f t="shared" si="9"/>
        <v>5000</v>
      </c>
      <c r="H45" s="32">
        <f t="shared" si="9"/>
        <v>0</v>
      </c>
      <c r="I45" s="32">
        <f t="shared" si="9"/>
        <v>33788720</v>
      </c>
      <c r="J45" s="32">
        <f t="shared" si="9"/>
        <v>7935591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43593055</v>
      </c>
      <c r="O45" s="45">
        <f t="shared" si="8"/>
        <v>743.19856451172939</v>
      </c>
      <c r="P45" s="10"/>
    </row>
    <row r="46" spans="1:16">
      <c r="A46" s="12"/>
      <c r="B46" s="25">
        <v>341.2</v>
      </c>
      <c r="C46" s="20" t="s">
        <v>141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7935591</v>
      </c>
      <c r="K46" s="46">
        <v>0</v>
      </c>
      <c r="L46" s="46">
        <v>0</v>
      </c>
      <c r="M46" s="46">
        <v>0</v>
      </c>
      <c r="N46" s="46">
        <f t="shared" ref="N46:N60" si="10">SUM(D46:M46)</f>
        <v>7935591</v>
      </c>
      <c r="O46" s="47">
        <f t="shared" si="8"/>
        <v>135.2903539279869</v>
      </c>
      <c r="P46" s="9"/>
    </row>
    <row r="47" spans="1:16">
      <c r="A47" s="12"/>
      <c r="B47" s="25">
        <v>341.3</v>
      </c>
      <c r="C47" s="20" t="s">
        <v>142</v>
      </c>
      <c r="D47" s="46">
        <v>1427412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1427412</v>
      </c>
      <c r="O47" s="47">
        <f t="shared" si="8"/>
        <v>24.335310965630114</v>
      </c>
      <c r="P47" s="9"/>
    </row>
    <row r="48" spans="1:16">
      <c r="A48" s="12"/>
      <c r="B48" s="25">
        <v>341.9</v>
      </c>
      <c r="C48" s="20" t="s">
        <v>143</v>
      </c>
      <c r="D48" s="46">
        <v>300895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300895</v>
      </c>
      <c r="O48" s="47">
        <f t="shared" si="8"/>
        <v>5.1298247408619746</v>
      </c>
      <c r="P48" s="9"/>
    </row>
    <row r="49" spans="1:16">
      <c r="A49" s="12"/>
      <c r="B49" s="25">
        <v>342.2</v>
      </c>
      <c r="C49" s="20" t="s">
        <v>59</v>
      </c>
      <c r="D49" s="46">
        <v>50000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50000</v>
      </c>
      <c r="O49" s="47">
        <f t="shared" si="8"/>
        <v>0.85242771412984175</v>
      </c>
      <c r="P49" s="9"/>
    </row>
    <row r="50" spans="1:16">
      <c r="A50" s="12"/>
      <c r="B50" s="25">
        <v>342.9</v>
      </c>
      <c r="C50" s="20" t="s">
        <v>109</v>
      </c>
      <c r="D50" s="46">
        <v>106909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106909</v>
      </c>
      <c r="O50" s="47">
        <f t="shared" si="8"/>
        <v>1.8226438897981452</v>
      </c>
      <c r="P50" s="9"/>
    </row>
    <row r="51" spans="1:16">
      <c r="A51" s="12"/>
      <c r="B51" s="25">
        <v>343.3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11310842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11310842</v>
      </c>
      <c r="O51" s="47">
        <f t="shared" si="8"/>
        <v>192.83350381887615</v>
      </c>
      <c r="P51" s="9"/>
    </row>
    <row r="52" spans="1:16">
      <c r="A52" s="12"/>
      <c r="B52" s="25">
        <v>343.4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7037066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7037066</v>
      </c>
      <c r="O52" s="47">
        <f t="shared" si="8"/>
        <v>119.97180169121658</v>
      </c>
      <c r="P52" s="9"/>
    </row>
    <row r="53" spans="1:16">
      <c r="A53" s="12"/>
      <c r="B53" s="25">
        <v>343.5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13639841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13639841</v>
      </c>
      <c r="O53" s="47">
        <f t="shared" si="8"/>
        <v>232.5395696944899</v>
      </c>
      <c r="P53" s="9"/>
    </row>
    <row r="54" spans="1:16">
      <c r="A54" s="12"/>
      <c r="B54" s="25">
        <v>343.6</v>
      </c>
      <c r="C54" s="20" t="s">
        <v>63</v>
      </c>
      <c r="D54" s="46">
        <v>-771910</v>
      </c>
      <c r="E54" s="46">
        <v>0</v>
      </c>
      <c r="F54" s="46">
        <v>0</v>
      </c>
      <c r="G54" s="46">
        <v>0</v>
      </c>
      <c r="H54" s="46">
        <v>0</v>
      </c>
      <c r="I54" s="46">
        <v>796701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24791</v>
      </c>
      <c r="O54" s="47">
        <f t="shared" si="8"/>
        <v>0.42265070921985815</v>
      </c>
      <c r="P54" s="9"/>
    </row>
    <row r="55" spans="1:16">
      <c r="A55" s="12"/>
      <c r="B55" s="25">
        <v>344.9</v>
      </c>
      <c r="C55" s="20" t="s">
        <v>144</v>
      </c>
      <c r="D55" s="46">
        <v>208492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208492</v>
      </c>
      <c r="O55" s="47">
        <f t="shared" si="8"/>
        <v>3.5544871794871793</v>
      </c>
      <c r="P55" s="9"/>
    </row>
    <row r="56" spans="1:16">
      <c r="A56" s="12"/>
      <c r="B56" s="25">
        <v>347.2</v>
      </c>
      <c r="C56" s="20" t="s">
        <v>67</v>
      </c>
      <c r="D56" s="46">
        <v>16715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16715</v>
      </c>
      <c r="O56" s="47">
        <f t="shared" si="8"/>
        <v>0.2849665848336061</v>
      </c>
      <c r="P56" s="9"/>
    </row>
    <row r="57" spans="1:16">
      <c r="A57" s="12"/>
      <c r="B57" s="25">
        <v>347.3</v>
      </c>
      <c r="C57" s="20" t="s">
        <v>68</v>
      </c>
      <c r="D57" s="46">
        <v>7423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7423</v>
      </c>
      <c r="O57" s="47">
        <f t="shared" si="8"/>
        <v>0.12655141843971632</v>
      </c>
      <c r="P57" s="9"/>
    </row>
    <row r="58" spans="1:16">
      <c r="A58" s="12"/>
      <c r="B58" s="25">
        <v>347.5</v>
      </c>
      <c r="C58" s="20" t="s">
        <v>69</v>
      </c>
      <c r="D58" s="46">
        <v>252773</v>
      </c>
      <c r="E58" s="46">
        <v>33750</v>
      </c>
      <c r="F58" s="46">
        <v>0</v>
      </c>
      <c r="G58" s="46">
        <v>5000</v>
      </c>
      <c r="H58" s="46">
        <v>0</v>
      </c>
      <c r="I58" s="46">
        <v>1004270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1295793</v>
      </c>
      <c r="O58" s="47">
        <f t="shared" si="8"/>
        <v>22.091397299509001</v>
      </c>
      <c r="P58" s="9"/>
    </row>
    <row r="59" spans="1:16">
      <c r="A59" s="12"/>
      <c r="B59" s="25">
        <v>347.9</v>
      </c>
      <c r="C59" s="20" t="s">
        <v>70</v>
      </c>
      <c r="D59" s="46">
        <v>220627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220627</v>
      </c>
      <c r="O59" s="47">
        <f t="shared" si="8"/>
        <v>3.7613713857064921</v>
      </c>
      <c r="P59" s="9"/>
    </row>
    <row r="60" spans="1:16">
      <c r="A60" s="12"/>
      <c r="B60" s="25">
        <v>349</v>
      </c>
      <c r="C60" s="20" t="s">
        <v>1</v>
      </c>
      <c r="D60" s="46">
        <v>6855</v>
      </c>
      <c r="E60" s="46">
        <v>3803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10658</v>
      </c>
      <c r="O60" s="47">
        <f t="shared" si="8"/>
        <v>0.18170349154391707</v>
      </c>
      <c r="P60" s="9"/>
    </row>
    <row r="61" spans="1:16" ht="15.75">
      <c r="A61" s="29" t="s">
        <v>56</v>
      </c>
      <c r="B61" s="30"/>
      <c r="C61" s="31"/>
      <c r="D61" s="32">
        <f t="shared" ref="D61:M61" si="11">SUM(D62:D66)</f>
        <v>903683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8" si="12">SUM(D61:M61)</f>
        <v>903683</v>
      </c>
      <c r="O61" s="45">
        <f t="shared" si="8"/>
        <v>15.406488679759956</v>
      </c>
      <c r="P61" s="10"/>
    </row>
    <row r="62" spans="1:16">
      <c r="A62" s="13"/>
      <c r="B62" s="39">
        <v>351.1</v>
      </c>
      <c r="C62" s="21" t="s">
        <v>124</v>
      </c>
      <c r="D62" s="46">
        <v>129077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129077</v>
      </c>
      <c r="O62" s="47">
        <f t="shared" si="8"/>
        <v>2.2005762411347516</v>
      </c>
      <c r="P62" s="9"/>
    </row>
    <row r="63" spans="1:16">
      <c r="A63" s="13"/>
      <c r="B63" s="39">
        <v>351.3</v>
      </c>
      <c r="C63" s="21" t="s">
        <v>125</v>
      </c>
      <c r="D63" s="46">
        <v>11788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11788</v>
      </c>
      <c r="O63" s="47">
        <f t="shared" si="8"/>
        <v>0.20096835788325151</v>
      </c>
      <c r="P63" s="9"/>
    </row>
    <row r="64" spans="1:16">
      <c r="A64" s="13"/>
      <c r="B64" s="39">
        <v>354</v>
      </c>
      <c r="C64" s="21" t="s">
        <v>111</v>
      </c>
      <c r="D64" s="46">
        <v>750100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750100</v>
      </c>
      <c r="O64" s="47">
        <f t="shared" si="8"/>
        <v>12.788120567375886</v>
      </c>
      <c r="P64" s="9"/>
    </row>
    <row r="65" spans="1:16">
      <c r="A65" s="13"/>
      <c r="B65" s="39">
        <v>358.2</v>
      </c>
      <c r="C65" s="21" t="s">
        <v>167</v>
      </c>
      <c r="D65" s="46">
        <v>10868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10868</v>
      </c>
      <c r="O65" s="47">
        <f t="shared" si="8"/>
        <v>0.18528368794326242</v>
      </c>
      <c r="P65" s="9"/>
    </row>
    <row r="66" spans="1:16">
      <c r="A66" s="13"/>
      <c r="B66" s="39">
        <v>359</v>
      </c>
      <c r="C66" s="21" t="s">
        <v>74</v>
      </c>
      <c r="D66" s="46">
        <v>1850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1850</v>
      </c>
      <c r="O66" s="47">
        <f t="shared" si="8"/>
        <v>3.1539825422804146E-2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SUM(D68:D75)</f>
        <v>1221490</v>
      </c>
      <c r="E67" s="32">
        <f t="shared" si="13"/>
        <v>113150</v>
      </c>
      <c r="F67" s="32">
        <f t="shared" si="13"/>
        <v>13273</v>
      </c>
      <c r="G67" s="32">
        <f t="shared" si="13"/>
        <v>64588</v>
      </c>
      <c r="H67" s="32">
        <f t="shared" si="13"/>
        <v>0</v>
      </c>
      <c r="I67" s="32">
        <f t="shared" si="13"/>
        <v>356087</v>
      </c>
      <c r="J67" s="32">
        <f t="shared" si="13"/>
        <v>465653</v>
      </c>
      <c r="K67" s="32">
        <f t="shared" si="13"/>
        <v>8801012</v>
      </c>
      <c r="L67" s="32">
        <f t="shared" si="13"/>
        <v>0</v>
      </c>
      <c r="M67" s="32">
        <f t="shared" si="13"/>
        <v>0</v>
      </c>
      <c r="N67" s="32">
        <f t="shared" si="12"/>
        <v>11035253</v>
      </c>
      <c r="O67" s="45">
        <f t="shared" si="8"/>
        <v>188.13510979268958</v>
      </c>
      <c r="P67" s="10"/>
    </row>
    <row r="68" spans="1:16">
      <c r="A68" s="12"/>
      <c r="B68" s="25">
        <v>361.1</v>
      </c>
      <c r="C68" s="20" t="s">
        <v>75</v>
      </c>
      <c r="D68" s="46">
        <v>98651</v>
      </c>
      <c r="E68" s="46">
        <v>18235</v>
      </c>
      <c r="F68" s="46">
        <v>13273</v>
      </c>
      <c r="G68" s="46">
        <v>64588</v>
      </c>
      <c r="H68" s="46">
        <v>0</v>
      </c>
      <c r="I68" s="46">
        <v>171959</v>
      </c>
      <c r="J68" s="46">
        <v>140412</v>
      </c>
      <c r="K68" s="46">
        <v>1390256</v>
      </c>
      <c r="L68" s="46">
        <v>0</v>
      </c>
      <c r="M68" s="46">
        <v>0</v>
      </c>
      <c r="N68" s="46">
        <f t="shared" si="12"/>
        <v>1897374</v>
      </c>
      <c r="O68" s="47">
        <f t="shared" si="8"/>
        <v>32.347483633387888</v>
      </c>
      <c r="P68" s="9"/>
    </row>
    <row r="69" spans="1:16">
      <c r="A69" s="12"/>
      <c r="B69" s="25">
        <v>362</v>
      </c>
      <c r="C69" s="20" t="s">
        <v>76</v>
      </c>
      <c r="D69" s="46">
        <v>684437</v>
      </c>
      <c r="E69" s="46">
        <v>94740</v>
      </c>
      <c r="F69" s="46">
        <v>0</v>
      </c>
      <c r="G69" s="46">
        <v>0</v>
      </c>
      <c r="H69" s="46">
        <v>0</v>
      </c>
      <c r="I69" s="46">
        <v>101622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5" si="14">SUM(D69:M69)</f>
        <v>880799</v>
      </c>
      <c r="O69" s="47">
        <f t="shared" ref="O69:O81" si="15">(N69/O$83)</f>
        <v>15.016349563557011</v>
      </c>
      <c r="P69" s="9"/>
    </row>
    <row r="70" spans="1:16">
      <c r="A70" s="12"/>
      <c r="B70" s="25">
        <v>364</v>
      </c>
      <c r="C70" s="20" t="s">
        <v>146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132021</v>
      </c>
      <c r="K70" s="46">
        <v>0</v>
      </c>
      <c r="L70" s="46">
        <v>0</v>
      </c>
      <c r="M70" s="46">
        <v>0</v>
      </c>
      <c r="N70" s="46">
        <f t="shared" si="14"/>
        <v>132021</v>
      </c>
      <c r="O70" s="47">
        <f t="shared" si="15"/>
        <v>2.2507671849427169</v>
      </c>
      <c r="P70" s="9"/>
    </row>
    <row r="71" spans="1:16">
      <c r="A71" s="12"/>
      <c r="B71" s="25">
        <v>365</v>
      </c>
      <c r="C71" s="20" t="s">
        <v>147</v>
      </c>
      <c r="D71" s="46">
        <v>2021</v>
      </c>
      <c r="E71" s="46">
        <v>0</v>
      </c>
      <c r="F71" s="46">
        <v>0</v>
      </c>
      <c r="G71" s="46">
        <v>0</v>
      </c>
      <c r="H71" s="46">
        <v>0</v>
      </c>
      <c r="I71" s="46">
        <v>20620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22641</v>
      </c>
      <c r="O71" s="47">
        <f t="shared" si="15"/>
        <v>0.38599631751227498</v>
      </c>
      <c r="P71" s="9"/>
    </row>
    <row r="72" spans="1:16">
      <c r="A72" s="12"/>
      <c r="B72" s="25">
        <v>366</v>
      </c>
      <c r="C72" s="20" t="s">
        <v>79</v>
      </c>
      <c r="D72" s="46">
        <v>16381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16381</v>
      </c>
      <c r="O72" s="47">
        <f t="shared" si="15"/>
        <v>0.27927236770321878</v>
      </c>
      <c r="P72" s="9"/>
    </row>
    <row r="73" spans="1:16">
      <c r="A73" s="12"/>
      <c r="B73" s="25">
        <v>368</v>
      </c>
      <c r="C73" s="20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7410756</v>
      </c>
      <c r="L73" s="46">
        <v>0</v>
      </c>
      <c r="M73" s="46">
        <v>0</v>
      </c>
      <c r="N73" s="46">
        <f t="shared" si="14"/>
        <v>7410756</v>
      </c>
      <c r="O73" s="47">
        <f t="shared" si="15"/>
        <v>126.3426759410802</v>
      </c>
      <c r="P73" s="9"/>
    </row>
    <row r="74" spans="1:16">
      <c r="A74" s="12"/>
      <c r="B74" s="25">
        <v>369.3</v>
      </c>
      <c r="C74" s="20" t="s">
        <v>81</v>
      </c>
      <c r="D74" s="46">
        <v>59071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82264</v>
      </c>
      <c r="K74" s="46">
        <v>0</v>
      </c>
      <c r="L74" s="46">
        <v>0</v>
      </c>
      <c r="M74" s="46">
        <v>0</v>
      </c>
      <c r="N74" s="46">
        <f t="shared" si="14"/>
        <v>141335</v>
      </c>
      <c r="O74" s="47">
        <f t="shared" si="15"/>
        <v>2.4095574195308238</v>
      </c>
      <c r="P74" s="9"/>
    </row>
    <row r="75" spans="1:16">
      <c r="A75" s="12"/>
      <c r="B75" s="25">
        <v>369.9</v>
      </c>
      <c r="C75" s="20" t="s">
        <v>82</v>
      </c>
      <c r="D75" s="46">
        <v>360929</v>
      </c>
      <c r="E75" s="46">
        <v>175</v>
      </c>
      <c r="F75" s="46">
        <v>0</v>
      </c>
      <c r="G75" s="46">
        <v>0</v>
      </c>
      <c r="H75" s="46">
        <v>0</v>
      </c>
      <c r="I75" s="46">
        <v>61886</v>
      </c>
      <c r="J75" s="46">
        <v>110956</v>
      </c>
      <c r="K75" s="46">
        <v>0</v>
      </c>
      <c r="L75" s="46">
        <v>0</v>
      </c>
      <c r="M75" s="46">
        <v>0</v>
      </c>
      <c r="N75" s="46">
        <f t="shared" si="14"/>
        <v>533946</v>
      </c>
      <c r="O75" s="47">
        <f t="shared" si="15"/>
        <v>9.1030073649754506</v>
      </c>
      <c r="P75" s="9"/>
    </row>
    <row r="76" spans="1:16" ht="15.75">
      <c r="A76" s="29" t="s">
        <v>57</v>
      </c>
      <c r="B76" s="30"/>
      <c r="C76" s="31"/>
      <c r="D76" s="32">
        <f t="shared" ref="D76:M76" si="16">SUM(D77:D80)</f>
        <v>1709908</v>
      </c>
      <c r="E76" s="32">
        <f t="shared" si="16"/>
        <v>2613</v>
      </c>
      <c r="F76" s="32">
        <f t="shared" si="16"/>
        <v>1242071</v>
      </c>
      <c r="G76" s="32">
        <f t="shared" si="16"/>
        <v>596000</v>
      </c>
      <c r="H76" s="32">
        <f t="shared" si="16"/>
        <v>0</v>
      </c>
      <c r="I76" s="32">
        <f t="shared" si="16"/>
        <v>1979248</v>
      </c>
      <c r="J76" s="32">
        <f t="shared" si="16"/>
        <v>6015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1" si="17">SUM(D76:M76)</f>
        <v>5535855</v>
      </c>
      <c r="O76" s="45">
        <f t="shared" si="15"/>
        <v>94.378324468085111</v>
      </c>
      <c r="P76" s="9"/>
    </row>
    <row r="77" spans="1:16">
      <c r="A77" s="12"/>
      <c r="B77" s="25">
        <v>381</v>
      </c>
      <c r="C77" s="20" t="s">
        <v>83</v>
      </c>
      <c r="D77" s="46">
        <v>63649</v>
      </c>
      <c r="E77" s="46">
        <v>2613</v>
      </c>
      <c r="F77" s="46">
        <v>1242071</v>
      </c>
      <c r="G77" s="46">
        <v>596000</v>
      </c>
      <c r="H77" s="46">
        <v>0</v>
      </c>
      <c r="I77" s="46">
        <v>857967</v>
      </c>
      <c r="J77" s="46">
        <v>6015</v>
      </c>
      <c r="K77" s="46">
        <v>0</v>
      </c>
      <c r="L77" s="46">
        <v>0</v>
      </c>
      <c r="M77" s="46">
        <v>0</v>
      </c>
      <c r="N77" s="46">
        <f t="shared" si="17"/>
        <v>2768315</v>
      </c>
      <c r="O77" s="47">
        <f t="shared" si="15"/>
        <v>47.195768548827061</v>
      </c>
      <c r="P77" s="9"/>
    </row>
    <row r="78" spans="1:16">
      <c r="A78" s="12"/>
      <c r="B78" s="25">
        <v>382</v>
      </c>
      <c r="C78" s="20" t="s">
        <v>94</v>
      </c>
      <c r="D78" s="46">
        <v>1646259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1646259</v>
      </c>
      <c r="O78" s="47">
        <f t="shared" si="15"/>
        <v>28.066335924713584</v>
      </c>
      <c r="P78" s="9"/>
    </row>
    <row r="79" spans="1:16">
      <c r="A79" s="12"/>
      <c r="B79" s="25">
        <v>389.4</v>
      </c>
      <c r="C79" s="20" t="s">
        <v>168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6000</v>
      </c>
      <c r="O79" s="47">
        <f t="shared" si="15"/>
        <v>0.10229132569558101</v>
      </c>
      <c r="P79" s="9"/>
    </row>
    <row r="80" spans="1:16" ht="15.75" thickBot="1">
      <c r="A80" s="12"/>
      <c r="B80" s="25">
        <v>389.8</v>
      </c>
      <c r="C80" s="20" t="s">
        <v>148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1115281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1115281</v>
      </c>
      <c r="O80" s="47">
        <f t="shared" si="15"/>
        <v>19.01392866884888</v>
      </c>
      <c r="P80" s="9"/>
    </row>
    <row r="81" spans="1:119" ht="16.5" thickBot="1">
      <c r="A81" s="14" t="s">
        <v>71</v>
      </c>
      <c r="B81" s="23"/>
      <c r="C81" s="22"/>
      <c r="D81" s="15">
        <f t="shared" ref="D81:M81" si="18">SUM(D5,D15,D30,D45,D61,D67,D76)</f>
        <v>32481367</v>
      </c>
      <c r="E81" s="15">
        <f t="shared" si="18"/>
        <v>1988347</v>
      </c>
      <c r="F81" s="15">
        <f t="shared" si="18"/>
        <v>2347213</v>
      </c>
      <c r="G81" s="15">
        <f t="shared" si="18"/>
        <v>2760314</v>
      </c>
      <c r="H81" s="15">
        <f t="shared" si="18"/>
        <v>0</v>
      </c>
      <c r="I81" s="15">
        <f t="shared" si="18"/>
        <v>41055386</v>
      </c>
      <c r="J81" s="15">
        <f t="shared" si="18"/>
        <v>8407259</v>
      </c>
      <c r="K81" s="15">
        <f t="shared" si="18"/>
        <v>8801012</v>
      </c>
      <c r="L81" s="15">
        <f t="shared" si="18"/>
        <v>0</v>
      </c>
      <c r="M81" s="15">
        <f t="shared" si="18"/>
        <v>0</v>
      </c>
      <c r="N81" s="15">
        <f t="shared" si="17"/>
        <v>97840898</v>
      </c>
      <c r="O81" s="38">
        <f t="shared" si="15"/>
        <v>1668.0458606110201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8" t="s">
        <v>169</v>
      </c>
      <c r="M83" s="48"/>
      <c r="N83" s="48"/>
      <c r="O83" s="43">
        <v>58656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117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2024-08-02T20:58:07Z</cp:lastPrinted>
  <dcterms:created xsi:type="dcterms:W3CDTF">2000-08-31T21:26:31Z</dcterms:created>
  <dcterms:modified xsi:type="dcterms:W3CDTF">2024-08-02T20:58:10Z</dcterms:modified>
</cp:coreProperties>
</file>