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'2008'!$A$1:$O$57</definedName>
    <definedName name="_xlnm.Print_Area" localSheetId="14">'2009'!$A$1:$O$63</definedName>
    <definedName name="_xlnm.Print_Area" localSheetId="13">'2010'!$A$1:$O$60</definedName>
    <definedName name="_xlnm.Print_Area" localSheetId="12">'2011'!$A$1:$O$60</definedName>
    <definedName name="_xlnm.Print_Area" localSheetId="11">'2012'!$A$1:$O$58</definedName>
    <definedName name="_xlnm.Print_Area" localSheetId="10">'2013'!$A$1:$O$58</definedName>
    <definedName name="_xlnm.Print_Area" localSheetId="9">'2014'!$A$1:$O$57</definedName>
    <definedName name="_xlnm.Print_Area" localSheetId="8">'2015'!$A$1:$O$58</definedName>
    <definedName name="_xlnm.Print_Area" localSheetId="7">'2016'!$A$1:$O$55</definedName>
    <definedName name="_xlnm.Print_Area" localSheetId="6">'2017'!$A$1:$O$59</definedName>
    <definedName name="_xlnm.Print_Area" localSheetId="5">'2018'!$A$1:$O$58</definedName>
    <definedName name="_xlnm.Print_Area" localSheetId="4">'2019'!$A$1:$O$60</definedName>
    <definedName name="_xlnm.Print_Area" localSheetId="3">'2020'!$A$1:$O$60</definedName>
    <definedName name="_xlnm.Print_Area" localSheetId="2">'2021'!$A$1:$P$61</definedName>
    <definedName name="_xlnm.Print_Area" localSheetId="1">'2022'!$A$1:$P$62</definedName>
    <definedName name="_xlnm.Print_Area" localSheetId="0">'2023'!$A$1:$P$62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7" i="48" l="1"/>
  <c r="P57" i="48" s="1"/>
  <c r="O56" i="48"/>
  <c r="P56" i="48" s="1"/>
  <c r="N55" i="48"/>
  <c r="M55" i="48"/>
  <c r="L55" i="48"/>
  <c r="K55" i="48"/>
  <c r="J55" i="48"/>
  <c r="I55" i="48"/>
  <c r="H55" i="48"/>
  <c r="G55" i="48"/>
  <c r="F55" i="48"/>
  <c r="E55" i="48"/>
  <c r="D55" i="48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5" i="48" l="1"/>
  <c r="P55" i="48" s="1"/>
  <c r="O47" i="48"/>
  <c r="P47" i="48" s="1"/>
  <c r="O44" i="48"/>
  <c r="P44" i="48" s="1"/>
  <c r="O34" i="48"/>
  <c r="P34" i="48" s="1"/>
  <c r="O23" i="48"/>
  <c r="P23" i="48" s="1"/>
  <c r="D58" i="48"/>
  <c r="H58" i="48"/>
  <c r="L58" i="48"/>
  <c r="I58" i="48"/>
  <c r="O13" i="48"/>
  <c r="P13" i="48" s="1"/>
  <c r="N58" i="48"/>
  <c r="M58" i="48"/>
  <c r="E58" i="48"/>
  <c r="F58" i="48"/>
  <c r="J58" i="48"/>
  <c r="K58" i="48"/>
  <c r="G58" i="48"/>
  <c r="O5" i="48"/>
  <c r="P5" i="48" s="1"/>
  <c r="O57" i="47"/>
  <c r="P57" i="47" s="1"/>
  <c r="N56" i="47"/>
  <c r="M56" i="47"/>
  <c r="L56" i="47"/>
  <c r="K56" i="47"/>
  <c r="J56" i="47"/>
  <c r="I56" i="47"/>
  <c r="H56" i="47"/>
  <c r="G56" i="47"/>
  <c r="F56" i="47"/>
  <c r="E56" i="47"/>
  <c r="D56" i="47"/>
  <c r="O55" i="47"/>
  <c r="P55" i="47" s="1"/>
  <c r="O54" i="47"/>
  <c r="P54" i="47" s="1"/>
  <c r="O53" i="47"/>
  <c r="P53" i="47" s="1"/>
  <c r="O52" i="47"/>
  <c r="P52" i="47" s="1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8" i="48" l="1"/>
  <c r="P58" i="48" s="1"/>
  <c r="O56" i="47"/>
  <c r="P56" i="47" s="1"/>
  <c r="O50" i="47"/>
  <c r="P50" i="47" s="1"/>
  <c r="O47" i="47"/>
  <c r="P47" i="47" s="1"/>
  <c r="O35" i="47"/>
  <c r="P35" i="47" s="1"/>
  <c r="O24" i="47"/>
  <c r="P24" i="47" s="1"/>
  <c r="J58" i="47"/>
  <c r="D58" i="47"/>
  <c r="K58" i="47"/>
  <c r="M58" i="47"/>
  <c r="F58" i="47"/>
  <c r="L58" i="47"/>
  <c r="O13" i="47"/>
  <c r="P13" i="47" s="1"/>
  <c r="E58" i="47"/>
  <c r="I58" i="47"/>
  <c r="H58" i="47"/>
  <c r="N58" i="47"/>
  <c r="G58" i="47"/>
  <c r="O5" i="47"/>
  <c r="P5" i="47" s="1"/>
  <c r="O56" i="46"/>
  <c r="P56" i="46"/>
  <c r="O55" i="46"/>
  <c r="P55" i="46" s="1"/>
  <c r="N54" i="46"/>
  <c r="M54" i="46"/>
  <c r="L54" i="46"/>
  <c r="K54" i="46"/>
  <c r="J54" i="46"/>
  <c r="I54" i="46"/>
  <c r="H54" i="46"/>
  <c r="H57" i="46" s="1"/>
  <c r="G54" i="46"/>
  <c r="F54" i="46"/>
  <c r="E54" i="46"/>
  <c r="D54" i="46"/>
  <c r="O53" i="46"/>
  <c r="P53" i="46" s="1"/>
  <c r="O52" i="46"/>
  <c r="P52" i="46" s="1"/>
  <c r="O51" i="46"/>
  <c r="P51" i="46"/>
  <c r="O50" i="46"/>
  <c r="P50" i="46"/>
  <c r="O49" i="46"/>
  <c r="P49" i="46" s="1"/>
  <c r="O48" i="46"/>
  <c r="P48" i="46" s="1"/>
  <c r="N47" i="46"/>
  <c r="M47" i="46"/>
  <c r="L47" i="46"/>
  <c r="K47" i="46"/>
  <c r="J47" i="46"/>
  <c r="I47" i="46"/>
  <c r="I57" i="46" s="1"/>
  <c r="H47" i="46"/>
  <c r="G47" i="46"/>
  <c r="G57" i="46" s="1"/>
  <c r="F47" i="46"/>
  <c r="E47" i="46"/>
  <c r="D47" i="46"/>
  <c r="O46" i="46"/>
  <c r="P46" i="46"/>
  <c r="O45" i="46"/>
  <c r="P45" i="46"/>
  <c r="N44" i="46"/>
  <c r="M44" i="46"/>
  <c r="L44" i="46"/>
  <c r="K44" i="46"/>
  <c r="J44" i="46"/>
  <c r="I44" i="46"/>
  <c r="H44" i="46"/>
  <c r="G44" i="46"/>
  <c r="F44" i="46"/>
  <c r="E44" i="46"/>
  <c r="D44" i="46"/>
  <c r="O43" i="46"/>
  <c r="P43" i="46" s="1"/>
  <c r="O42" i="46"/>
  <c r="P42" i="46"/>
  <c r="O41" i="46"/>
  <c r="P41" i="46"/>
  <c r="O40" i="46"/>
  <c r="P40" i="46" s="1"/>
  <c r="O39" i="46"/>
  <c r="P39" i="46" s="1"/>
  <c r="O38" i="46"/>
  <c r="P38" i="46" s="1"/>
  <c r="O37" i="46"/>
  <c r="P37" i="46" s="1"/>
  <c r="O36" i="46"/>
  <c r="P36" i="46"/>
  <c r="O35" i="46"/>
  <c r="P35" i="46"/>
  <c r="N34" i="46"/>
  <c r="M34" i="46"/>
  <c r="L34" i="46"/>
  <c r="K34" i="46"/>
  <c r="J34" i="46"/>
  <c r="I34" i="46"/>
  <c r="H34" i="46"/>
  <c r="G34" i="46"/>
  <c r="F34" i="46"/>
  <c r="E34" i="46"/>
  <c r="O34" i="46" s="1"/>
  <c r="P34" i="46" s="1"/>
  <c r="D34" i="46"/>
  <c r="O33" i="46"/>
  <c r="P33" i="46" s="1"/>
  <c r="O32" i="46"/>
  <c r="P32" i="46"/>
  <c r="O31" i="46"/>
  <c r="P31" i="46"/>
  <c r="O30" i="46"/>
  <c r="P30" i="46"/>
  <c r="O29" i="46"/>
  <c r="P29" i="46"/>
  <c r="O28" i="46"/>
  <c r="P28" i="46" s="1"/>
  <c r="O27" i="46"/>
  <c r="P27" i="46" s="1"/>
  <c r="O26" i="46"/>
  <c r="P26" i="46"/>
  <c r="O25" i="46"/>
  <c r="P25" i="46" s="1"/>
  <c r="O24" i="46"/>
  <c r="P24" i="46"/>
  <c r="N23" i="46"/>
  <c r="M23" i="46"/>
  <c r="L23" i="46"/>
  <c r="K23" i="46"/>
  <c r="J23" i="46"/>
  <c r="O23" i="46" s="1"/>
  <c r="P23" i="46" s="1"/>
  <c r="I23" i="46"/>
  <c r="H23" i="46"/>
  <c r="G23" i="46"/>
  <c r="F23" i="46"/>
  <c r="E23" i="46"/>
  <c r="D23" i="46"/>
  <c r="O22" i="46"/>
  <c r="P22" i="46" s="1"/>
  <c r="O21" i="46"/>
  <c r="P21" i="46"/>
  <c r="O20" i="46"/>
  <c r="P20" i="46"/>
  <c r="O19" i="46"/>
  <c r="P19" i="46" s="1"/>
  <c r="O18" i="46"/>
  <c r="P18" i="46" s="1"/>
  <c r="O17" i="46"/>
  <c r="P17" i="46"/>
  <c r="O16" i="46"/>
  <c r="P16" i="46" s="1"/>
  <c r="O15" i="46"/>
  <c r="P15" i="46"/>
  <c r="O14" i="46"/>
  <c r="P14" i="46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/>
  <c r="O10" i="46"/>
  <c r="P10" i="46" s="1"/>
  <c r="O9" i="46"/>
  <c r="P9" i="46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F57" i="46" s="1"/>
  <c r="E5" i="46"/>
  <c r="D5" i="46"/>
  <c r="D57" i="46" s="1"/>
  <c r="N55" i="45"/>
  <c r="O55" i="45" s="1"/>
  <c r="N54" i="45"/>
  <c r="O54" i="45" s="1"/>
  <c r="M53" i="45"/>
  <c r="L53" i="45"/>
  <c r="K53" i="45"/>
  <c r="J53" i="45"/>
  <c r="I53" i="45"/>
  <c r="H53" i="45"/>
  <c r="G53" i="45"/>
  <c r="F53" i="45"/>
  <c r="N53" i="45" s="1"/>
  <c r="O53" i="45" s="1"/>
  <c r="E53" i="45"/>
  <c r="D53" i="45"/>
  <c r="N52" i="45"/>
  <c r="O52" i="45" s="1"/>
  <c r="N51" i="45"/>
  <c r="O51" i="45" s="1"/>
  <c r="N50" i="45"/>
  <c r="O50" i="45" s="1"/>
  <c r="N49" i="45"/>
  <c r="O49" i="45"/>
  <c r="N48" i="45"/>
  <c r="O48" i="45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N43" i="45" s="1"/>
  <c r="O43" i="45" s="1"/>
  <c r="E43" i="45"/>
  <c r="D43" i="45"/>
  <c r="N42" i="45"/>
  <c r="O42" i="45" s="1"/>
  <c r="N41" i="45"/>
  <c r="O41" i="45" s="1"/>
  <c r="N40" i="45"/>
  <c r="O40" i="45" s="1"/>
  <c r="N39" i="45"/>
  <c r="O39" i="45"/>
  <c r="N38" i="45"/>
  <c r="O38" i="45"/>
  <c r="N37" i="45"/>
  <c r="O37" i="45" s="1"/>
  <c r="N36" i="45"/>
  <c r="O36" i="45" s="1"/>
  <c r="N35" i="45"/>
  <c r="O35" i="45" s="1"/>
  <c r="N34" i="45"/>
  <c r="O34" i="45" s="1"/>
  <c r="N33" i="45"/>
  <c r="O33" i="45"/>
  <c r="N32" i="45"/>
  <c r="O32" i="45"/>
  <c r="M31" i="45"/>
  <c r="L31" i="45"/>
  <c r="K31" i="45"/>
  <c r="J31" i="45"/>
  <c r="I31" i="45"/>
  <c r="H31" i="45"/>
  <c r="G31" i="45"/>
  <c r="F31" i="45"/>
  <c r="E31" i="45"/>
  <c r="D31" i="45"/>
  <c r="D56" i="45" s="1"/>
  <c r="N30" i="45"/>
  <c r="O30" i="45"/>
  <c r="N29" i="45"/>
  <c r="O29" i="45" s="1"/>
  <c r="N28" i="45"/>
  <c r="O28" i="45" s="1"/>
  <c r="N27" i="45"/>
  <c r="O27" i="45" s="1"/>
  <c r="N26" i="45"/>
  <c r="O26" i="45" s="1"/>
  <c r="N25" i="45"/>
  <c r="O25" i="45"/>
  <c r="N24" i="45"/>
  <c r="O24" i="45"/>
  <c r="N23" i="45"/>
  <c r="O23" i="45" s="1"/>
  <c r="N22" i="45"/>
  <c r="O22" i="45" s="1"/>
  <c r="N21" i="45"/>
  <c r="O21" i="45" s="1"/>
  <c r="M20" i="45"/>
  <c r="L20" i="45"/>
  <c r="K20" i="45"/>
  <c r="J20" i="45"/>
  <c r="J56" i="45" s="1"/>
  <c r="I20" i="45"/>
  <c r="H20" i="45"/>
  <c r="G20" i="45"/>
  <c r="F20" i="45"/>
  <c r="E20" i="45"/>
  <c r="D20" i="45"/>
  <c r="N19" i="45"/>
  <c r="O19" i="45" s="1"/>
  <c r="N18" i="45"/>
  <c r="O18" i="45" s="1"/>
  <c r="N17" i="45"/>
  <c r="O17" i="45"/>
  <c r="N16" i="45"/>
  <c r="O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I5" i="45"/>
  <c r="H5" i="45"/>
  <c r="H56" i="45" s="1"/>
  <c r="G5" i="45"/>
  <c r="F5" i="45"/>
  <c r="E5" i="45"/>
  <c r="D5" i="45"/>
  <c r="N55" i="44"/>
  <c r="O55" i="44" s="1"/>
  <c r="N54" i="44"/>
  <c r="O54" i="44" s="1"/>
  <c r="M53" i="44"/>
  <c r="L53" i="44"/>
  <c r="K53" i="44"/>
  <c r="J53" i="44"/>
  <c r="I53" i="44"/>
  <c r="H53" i="44"/>
  <c r="G53" i="44"/>
  <c r="F53" i="44"/>
  <c r="E53" i="44"/>
  <c r="D53" i="44"/>
  <c r="N52" i="44"/>
  <c r="O52" i="44" s="1"/>
  <c r="N51" i="44"/>
  <c r="O51" i="44" s="1"/>
  <c r="N50" i="44"/>
  <c r="O50" i="44"/>
  <c r="N49" i="44"/>
  <c r="O49" i="44"/>
  <c r="N48" i="44"/>
  <c r="O48" i="44" s="1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5" i="44"/>
  <c r="O45" i="44" s="1"/>
  <c r="N44" i="44"/>
  <c r="O44" i="44" s="1"/>
  <c r="N43" i="44"/>
  <c r="O43" i="44" s="1"/>
  <c r="M42" i="44"/>
  <c r="L42" i="44"/>
  <c r="L56" i="44" s="1"/>
  <c r="K42" i="44"/>
  <c r="J42" i="44"/>
  <c r="N42" i="44" s="1"/>
  <c r="O42" i="44" s="1"/>
  <c r="I42" i="44"/>
  <c r="H42" i="44"/>
  <c r="G42" i="44"/>
  <c r="F42" i="44"/>
  <c r="E42" i="44"/>
  <c r="D42" i="44"/>
  <c r="N41" i="44"/>
  <c r="O41" i="44" s="1"/>
  <c r="N40" i="44"/>
  <c r="O40" i="44"/>
  <c r="N39" i="44"/>
  <c r="O39" i="44"/>
  <c r="N38" i="44"/>
  <c r="O38" i="44" s="1"/>
  <c r="N37" i="44"/>
  <c r="O37" i="44" s="1"/>
  <c r="N36" i="44"/>
  <c r="O36" i="44" s="1"/>
  <c r="N35" i="44"/>
  <c r="O35" i="44" s="1"/>
  <c r="N34" i="44"/>
  <c r="O34" i="44"/>
  <c r="N33" i="44"/>
  <c r="O33" i="44"/>
  <c r="N32" i="44"/>
  <c r="O32" i="44" s="1"/>
  <c r="M31" i="44"/>
  <c r="L31" i="44"/>
  <c r="K31" i="44"/>
  <c r="J31" i="44"/>
  <c r="I31" i="44"/>
  <c r="H31" i="44"/>
  <c r="G31" i="44"/>
  <c r="F31" i="44"/>
  <c r="F56" i="44" s="1"/>
  <c r="E31" i="44"/>
  <c r="D31" i="44"/>
  <c r="N30" i="44"/>
  <c r="O30" i="44" s="1"/>
  <c r="N29" i="44"/>
  <c r="O29" i="44" s="1"/>
  <c r="N28" i="44"/>
  <c r="O28" i="44" s="1"/>
  <c r="N27" i="44"/>
  <c r="O27" i="44" s="1"/>
  <c r="N26" i="44"/>
  <c r="O26" i="44"/>
  <c r="N25" i="44"/>
  <c r="O25" i="44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/>
  <c r="N17" i="44"/>
  <c r="O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N5" i="44" s="1"/>
  <c r="O5" i="44" s="1"/>
  <c r="G5" i="44"/>
  <c r="F5" i="44"/>
  <c r="E5" i="44"/>
  <c r="D5" i="44"/>
  <c r="N53" i="43"/>
  <c r="O53" i="43" s="1"/>
  <c r="M52" i="43"/>
  <c r="L52" i="43"/>
  <c r="K52" i="43"/>
  <c r="J52" i="43"/>
  <c r="I52" i="43"/>
  <c r="H52" i="43"/>
  <c r="N52" i="43" s="1"/>
  <c r="O52" i="43" s="1"/>
  <c r="G52" i="43"/>
  <c r="F52" i="43"/>
  <c r="E52" i="43"/>
  <c r="D52" i="43"/>
  <c r="N51" i="43"/>
  <c r="O51" i="43" s="1"/>
  <c r="N50" i="43"/>
  <c r="O50" i="43" s="1"/>
  <c r="N49" i="43"/>
  <c r="O49" i="43"/>
  <c r="N48" i="43"/>
  <c r="O48" i="43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N45" i="43" s="1"/>
  <c r="O45" i="43" s="1"/>
  <c r="E45" i="43"/>
  <c r="D45" i="43"/>
  <c r="N44" i="43"/>
  <c r="O44" i="43" s="1"/>
  <c r="N43" i="43"/>
  <c r="O43" i="43" s="1"/>
  <c r="N42" i="43"/>
  <c r="O42" i="43" s="1"/>
  <c r="M41" i="43"/>
  <c r="L41" i="43"/>
  <c r="L54" i="43" s="1"/>
  <c r="K41" i="43"/>
  <c r="J41" i="43"/>
  <c r="N41" i="43" s="1"/>
  <c r="O41" i="43" s="1"/>
  <c r="I41" i="43"/>
  <c r="H41" i="43"/>
  <c r="G41" i="43"/>
  <c r="F41" i="43"/>
  <c r="E41" i="43"/>
  <c r="D41" i="43"/>
  <c r="N40" i="43"/>
  <c r="O40" i="43" s="1"/>
  <c r="N39" i="43"/>
  <c r="O39" i="43"/>
  <c r="N38" i="43"/>
  <c r="O38" i="43"/>
  <c r="N37" i="43"/>
  <c r="O37" i="43" s="1"/>
  <c r="N36" i="43"/>
  <c r="O36" i="43" s="1"/>
  <c r="N35" i="43"/>
  <c r="O35" i="43" s="1"/>
  <c r="N34" i="43"/>
  <c r="O34" i="43" s="1"/>
  <c r="N33" i="43"/>
  <c r="O33" i="43"/>
  <c r="N32" i="43"/>
  <c r="O32" i="43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 s="1"/>
  <c r="N27" i="43"/>
  <c r="O27" i="43" s="1"/>
  <c r="N26" i="43"/>
  <c r="O26" i="43" s="1"/>
  <c r="N25" i="43"/>
  <c r="O25" i="43"/>
  <c r="N24" i="43"/>
  <c r="O24" i="43"/>
  <c r="N23" i="43"/>
  <c r="O23" i="43" s="1"/>
  <c r="N22" i="43"/>
  <c r="O22" i="43" s="1"/>
  <c r="M21" i="43"/>
  <c r="L21" i="43"/>
  <c r="K21" i="43"/>
  <c r="J21" i="43"/>
  <c r="I21" i="43"/>
  <c r="H21" i="43"/>
  <c r="G21" i="43"/>
  <c r="F21" i="43"/>
  <c r="N21" i="43" s="1"/>
  <c r="E21" i="43"/>
  <c r="D21" i="43"/>
  <c r="N20" i="43"/>
  <c r="O20" i="43" s="1"/>
  <c r="N19" i="43"/>
  <c r="O19" i="43" s="1"/>
  <c r="N18" i="43"/>
  <c r="O18" i="43" s="1"/>
  <c r="N17" i="43"/>
  <c r="O17" i="43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H54" i="43" s="1"/>
  <c r="G5" i="43"/>
  <c r="F5" i="43"/>
  <c r="F54" i="43" s="1"/>
  <c r="E5" i="43"/>
  <c r="D5" i="43"/>
  <c r="N54" i="42"/>
  <c r="O54" i="42" s="1"/>
  <c r="M53" i="42"/>
  <c r="L53" i="42"/>
  <c r="K53" i="42"/>
  <c r="J53" i="42"/>
  <c r="I53" i="42"/>
  <c r="H53" i="42"/>
  <c r="G53" i="42"/>
  <c r="F53" i="42"/>
  <c r="E53" i="42"/>
  <c r="D53" i="42"/>
  <c r="N52" i="42"/>
  <c r="O52" i="42" s="1"/>
  <c r="N51" i="42"/>
  <c r="O51" i="42"/>
  <c r="N50" i="42"/>
  <c r="O50" i="42"/>
  <c r="N49" i="42"/>
  <c r="O49" i="42" s="1"/>
  <c r="N48" i="42"/>
  <c r="O48" i="42" s="1"/>
  <c r="N47" i="42"/>
  <c r="O47" i="42" s="1"/>
  <c r="N46" i="42"/>
  <c r="O46" i="42" s="1"/>
  <c r="M45" i="42"/>
  <c r="L45" i="42"/>
  <c r="K45" i="42"/>
  <c r="J45" i="42"/>
  <c r="I45" i="42"/>
  <c r="H45" i="42"/>
  <c r="G45" i="42"/>
  <c r="F45" i="42"/>
  <c r="E45" i="42"/>
  <c r="D45" i="42"/>
  <c r="N44" i="42"/>
  <c r="O44" i="42" s="1"/>
  <c r="N43" i="42"/>
  <c r="O43" i="42"/>
  <c r="N42" i="42"/>
  <c r="O42" i="42"/>
  <c r="M41" i="42"/>
  <c r="L41" i="42"/>
  <c r="K41" i="42"/>
  <c r="K55" i="42" s="1"/>
  <c r="J41" i="42"/>
  <c r="I41" i="42"/>
  <c r="H41" i="42"/>
  <c r="G41" i="42"/>
  <c r="F41" i="42"/>
  <c r="E41" i="42"/>
  <c r="D41" i="42"/>
  <c r="N40" i="42"/>
  <c r="O40" i="42"/>
  <c r="N39" i="42"/>
  <c r="O39" i="42" s="1"/>
  <c r="N38" i="42"/>
  <c r="O38" i="42" s="1"/>
  <c r="N37" i="42"/>
  <c r="O37" i="42" s="1"/>
  <c r="N36" i="42"/>
  <c r="O36" i="42" s="1"/>
  <c r="N35" i="42"/>
  <c r="O35" i="42"/>
  <c r="N34" i="42"/>
  <c r="O34" i="42"/>
  <c r="N33" i="42"/>
  <c r="O33" i="42" s="1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N27" i="42"/>
  <c r="O27" i="42"/>
  <c r="N26" i="42"/>
  <c r="O26" i="42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/>
  <c r="N18" i="42"/>
  <c r="O18" i="42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N13" i="42" s="1"/>
  <c r="O13" i="42" s="1"/>
  <c r="F13" i="42"/>
  <c r="E13" i="42"/>
  <c r="D13" i="42"/>
  <c r="N12" i="42"/>
  <c r="O12" i="42" s="1"/>
  <c r="N11" i="42"/>
  <c r="O11" i="42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I55" i="42" s="1"/>
  <c r="H5" i="42"/>
  <c r="G5" i="42"/>
  <c r="F5" i="42"/>
  <c r="E5" i="42"/>
  <c r="D5" i="42"/>
  <c r="N50" i="41"/>
  <c r="O50" i="41" s="1"/>
  <c r="M49" i="41"/>
  <c r="L49" i="41"/>
  <c r="K49" i="41"/>
  <c r="J49" i="41"/>
  <c r="I49" i="41"/>
  <c r="I51" i="41" s="1"/>
  <c r="H49" i="41"/>
  <c r="G49" i="41"/>
  <c r="N49" i="41" s="1"/>
  <c r="O49" i="41" s="1"/>
  <c r="F49" i="41"/>
  <c r="E49" i="41"/>
  <c r="D49" i="41"/>
  <c r="N48" i="41"/>
  <c r="O48" i="41" s="1"/>
  <c r="N47" i="41"/>
  <c r="O47" i="41"/>
  <c r="N46" i="41"/>
  <c r="O46" i="41"/>
  <c r="N45" i="41"/>
  <c r="O45" i="41" s="1"/>
  <c r="M44" i="41"/>
  <c r="N44" i="41" s="1"/>
  <c r="L44" i="41"/>
  <c r="K44" i="41"/>
  <c r="J44" i="41"/>
  <c r="I44" i="41"/>
  <c r="H44" i="41"/>
  <c r="G44" i="41"/>
  <c r="F44" i="41"/>
  <c r="E44" i="41"/>
  <c r="D44" i="41"/>
  <c r="N43" i="41"/>
  <c r="O43" i="41" s="1"/>
  <c r="N42" i="41"/>
  <c r="O42" i="41" s="1"/>
  <c r="N41" i="41"/>
  <c r="O41" i="41" s="1"/>
  <c r="M40" i="41"/>
  <c r="L40" i="41"/>
  <c r="K40" i="41"/>
  <c r="J40" i="41"/>
  <c r="I40" i="41"/>
  <c r="H40" i="41"/>
  <c r="H51" i="41" s="1"/>
  <c r="G40" i="41"/>
  <c r="G51" i="41" s="1"/>
  <c r="F40" i="41"/>
  <c r="E40" i="41"/>
  <c r="D40" i="41"/>
  <c r="N39" i="41"/>
  <c r="O39" i="41" s="1"/>
  <c r="N38" i="41"/>
  <c r="O38" i="41" s="1"/>
  <c r="N37" i="41"/>
  <c r="O37" i="41"/>
  <c r="N36" i="41"/>
  <c r="O36" i="41"/>
  <c r="N35" i="41"/>
  <c r="O35" i="41" s="1"/>
  <c r="N34" i="41"/>
  <c r="O34" i="41" s="1"/>
  <c r="N33" i="41"/>
  <c r="O33" i="41" s="1"/>
  <c r="N32" i="41"/>
  <c r="O32" i="41" s="1"/>
  <c r="N31" i="41"/>
  <c r="O31" i="41"/>
  <c r="N30" i="41"/>
  <c r="O30" i="41"/>
  <c r="M29" i="41"/>
  <c r="L29" i="41"/>
  <c r="K29" i="41"/>
  <c r="N29" i="41" s="1"/>
  <c r="O29" i="41" s="1"/>
  <c r="J29" i="41"/>
  <c r="I29" i="41"/>
  <c r="H29" i="41"/>
  <c r="G29" i="41"/>
  <c r="F29" i="41"/>
  <c r="E29" i="41"/>
  <c r="D29" i="41"/>
  <c r="N28" i="41"/>
  <c r="O28" i="41"/>
  <c r="N27" i="41"/>
  <c r="O27" i="41" s="1"/>
  <c r="N26" i="41"/>
  <c r="O26" i="41" s="1"/>
  <c r="N25" i="41"/>
  <c r="O25" i="41" s="1"/>
  <c r="N24" i="41"/>
  <c r="O24" i="41" s="1"/>
  <c r="N23" i="41"/>
  <c r="O23" i="41"/>
  <c r="N22" i="41"/>
  <c r="O22" i="41"/>
  <c r="M21" i="41"/>
  <c r="L21" i="41"/>
  <c r="K21" i="41"/>
  <c r="N21" i="41" s="1"/>
  <c r="O21" i="41" s="1"/>
  <c r="J21" i="41"/>
  <c r="I21" i="41"/>
  <c r="H21" i="41"/>
  <c r="G21" i="41"/>
  <c r="F21" i="41"/>
  <c r="E21" i="41"/>
  <c r="D21" i="41"/>
  <c r="N20" i="41"/>
  <c r="O20" i="41"/>
  <c r="N19" i="41"/>
  <c r="O19" i="41" s="1"/>
  <c r="N18" i="41"/>
  <c r="O18" i="41" s="1"/>
  <c r="N17" i="41"/>
  <c r="O17" i="41" s="1"/>
  <c r="N16" i="41"/>
  <c r="O16" i="41" s="1"/>
  <c r="N15" i="41"/>
  <c r="O15" i="41"/>
  <c r="N14" i="41"/>
  <c r="O14" i="41"/>
  <c r="M13" i="41"/>
  <c r="M51" i="41" s="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N53" i="40"/>
  <c r="O53" i="40"/>
  <c r="M52" i="40"/>
  <c r="L52" i="40"/>
  <c r="K52" i="40"/>
  <c r="J52" i="40"/>
  <c r="I52" i="40"/>
  <c r="H52" i="40"/>
  <c r="G52" i="40"/>
  <c r="F52" i="40"/>
  <c r="E52" i="40"/>
  <c r="D52" i="40"/>
  <c r="N51" i="40"/>
  <c r="O51" i="40"/>
  <c r="N50" i="40"/>
  <c r="O50" i="40" s="1"/>
  <c r="N49" i="40"/>
  <c r="O49" i="40" s="1"/>
  <c r="N48" i="40"/>
  <c r="O48" i="40" s="1"/>
  <c r="M47" i="40"/>
  <c r="L47" i="40"/>
  <c r="K47" i="40"/>
  <c r="J47" i="40"/>
  <c r="I47" i="40"/>
  <c r="H47" i="40"/>
  <c r="G47" i="40"/>
  <c r="F47" i="40"/>
  <c r="E47" i="40"/>
  <c r="N47" i="40" s="1"/>
  <c r="O47" i="40" s="1"/>
  <c r="D47" i="40"/>
  <c r="N46" i="40"/>
  <c r="O46" i="40" s="1"/>
  <c r="N45" i="40"/>
  <c r="O45" i="40" s="1"/>
  <c r="N44" i="40"/>
  <c r="O44" i="40" s="1"/>
  <c r="N43" i="40"/>
  <c r="O43" i="40"/>
  <c r="M42" i="40"/>
  <c r="M54" i="40" s="1"/>
  <c r="L42" i="40"/>
  <c r="K42" i="40"/>
  <c r="N42" i="40" s="1"/>
  <c r="O42" i="40" s="1"/>
  <c r="J42" i="40"/>
  <c r="I42" i="40"/>
  <c r="H42" i="40"/>
  <c r="G42" i="40"/>
  <c r="F42" i="40"/>
  <c r="E42" i="40"/>
  <c r="D42" i="40"/>
  <c r="N41" i="40"/>
  <c r="O41" i="40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H54" i="40" s="1"/>
  <c r="G31" i="40"/>
  <c r="F31" i="40"/>
  <c r="E31" i="40"/>
  <c r="D31" i="40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 s="1"/>
  <c r="M21" i="40"/>
  <c r="L21" i="40"/>
  <c r="K21" i="40"/>
  <c r="J21" i="40"/>
  <c r="I21" i="40"/>
  <c r="N21" i="40" s="1"/>
  <c r="O21" i="40" s="1"/>
  <c r="H21" i="40"/>
  <c r="G21" i="40"/>
  <c r="F21" i="40"/>
  <c r="E21" i="40"/>
  <c r="D21" i="40"/>
  <c r="N20" i="40"/>
  <c r="O20" i="40" s="1"/>
  <c r="N19" i="40"/>
  <c r="O19" i="40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L54" i="40" s="1"/>
  <c r="K5" i="40"/>
  <c r="K54" i="40" s="1"/>
  <c r="J5" i="40"/>
  <c r="I5" i="40"/>
  <c r="H5" i="40"/>
  <c r="G5" i="40"/>
  <c r="F5" i="40"/>
  <c r="E5" i="40"/>
  <c r="D5" i="40"/>
  <c r="N52" i="39"/>
  <c r="O52" i="39" s="1"/>
  <c r="M51" i="39"/>
  <c r="L51" i="39"/>
  <c r="K51" i="39"/>
  <c r="J51" i="39"/>
  <c r="I51" i="39"/>
  <c r="N51" i="39" s="1"/>
  <c r="O51" i="39" s="1"/>
  <c r="H51" i="39"/>
  <c r="G51" i="39"/>
  <c r="F51" i="39"/>
  <c r="E51" i="39"/>
  <c r="D51" i="39"/>
  <c r="N50" i="39"/>
  <c r="O50" i="39" s="1"/>
  <c r="N49" i="39"/>
  <c r="O49" i="39"/>
  <c r="N48" i="39"/>
  <c r="O48" i="39" s="1"/>
  <c r="N47" i="39"/>
  <c r="O47" i="39" s="1"/>
  <c r="N46" i="39"/>
  <c r="O46" i="39" s="1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3" i="39"/>
  <c r="O43" i="39" s="1"/>
  <c r="N42" i="39"/>
  <c r="O42" i="39" s="1"/>
  <c r="N41" i="39"/>
  <c r="O41" i="39"/>
  <c r="M40" i="39"/>
  <c r="M53" i="39" s="1"/>
  <c r="L40" i="39"/>
  <c r="K40" i="39"/>
  <c r="J40" i="39"/>
  <c r="I40" i="39"/>
  <c r="H40" i="39"/>
  <c r="G40" i="39"/>
  <c r="F40" i="39"/>
  <c r="E40" i="39"/>
  <c r="D40" i="39"/>
  <c r="N39" i="39"/>
  <c r="O39" i="39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/>
  <c r="N32" i="39"/>
  <c r="O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N26" i="39"/>
  <c r="O26" i="39" s="1"/>
  <c r="N25" i="39"/>
  <c r="O25" i="39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N21" i="39" s="1"/>
  <c r="O21" i="39" s="1"/>
  <c r="F21" i="39"/>
  <c r="E21" i="39"/>
  <c r="D21" i="39"/>
  <c r="N20" i="39"/>
  <c r="O20" i="39" s="1"/>
  <c r="N19" i="39"/>
  <c r="O19" i="39" s="1"/>
  <c r="N18" i="39"/>
  <c r="O18" i="39" s="1"/>
  <c r="N17" i="39"/>
  <c r="O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N13" i="39" s="1"/>
  <c r="O13" i="39" s="1"/>
  <c r="D13" i="39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H53" i="39" s="1"/>
  <c r="G5" i="39"/>
  <c r="G53" i="39" s="1"/>
  <c r="F5" i="39"/>
  <c r="E5" i="39"/>
  <c r="D5" i="39"/>
  <c r="N52" i="38"/>
  <c r="O52" i="38" s="1"/>
  <c r="N51" i="38"/>
  <c r="O51" i="38" s="1"/>
  <c r="M50" i="38"/>
  <c r="L50" i="38"/>
  <c r="K50" i="38"/>
  <c r="J50" i="38"/>
  <c r="I50" i="38"/>
  <c r="H50" i="38"/>
  <c r="G50" i="38"/>
  <c r="N50" i="38" s="1"/>
  <c r="O50" i="38" s="1"/>
  <c r="F50" i="38"/>
  <c r="E50" i="38"/>
  <c r="D50" i="38"/>
  <c r="N49" i="38"/>
  <c r="O49" i="38" s="1"/>
  <c r="N48" i="38"/>
  <c r="O48" i="38"/>
  <c r="N47" i="38"/>
  <c r="O47" i="38" s="1"/>
  <c r="N46" i="38"/>
  <c r="O46" i="38" s="1"/>
  <c r="N45" i="38"/>
  <c r="O45" i="38" s="1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 s="1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39" i="38"/>
  <c r="O39" i="38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 s="1"/>
  <c r="N26" i="38"/>
  <c r="O26" i="38" s="1"/>
  <c r="N25" i="38"/>
  <c r="O25" i="38"/>
  <c r="N24" i="38"/>
  <c r="O24" i="38" s="1"/>
  <c r="N23" i="38"/>
  <c r="O23" i="38" s="1"/>
  <c r="N22" i="38"/>
  <c r="O22" i="38" s="1"/>
  <c r="N21" i="38"/>
  <c r="O21" i="38" s="1"/>
  <c r="N20" i="38"/>
  <c r="O20" i="38" s="1"/>
  <c r="M19" i="38"/>
  <c r="L19" i="38"/>
  <c r="K19" i="38"/>
  <c r="K53" i="38" s="1"/>
  <c r="J19" i="38"/>
  <c r="I19" i="38"/>
  <c r="N19" i="38" s="1"/>
  <c r="H19" i="38"/>
  <c r="G19" i="38"/>
  <c r="F19" i="38"/>
  <c r="E19" i="38"/>
  <c r="D19" i="38"/>
  <c r="N18" i="38"/>
  <c r="O18" i="38" s="1"/>
  <c r="N17" i="38"/>
  <c r="O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/>
  <c r="N11" i="38"/>
  <c r="O11" i="38" s="1"/>
  <c r="N10" i="38"/>
  <c r="O10" i="38"/>
  <c r="N9" i="38"/>
  <c r="O9" i="38"/>
  <c r="N8" i="38"/>
  <c r="O8" i="38"/>
  <c r="N7" i="38"/>
  <c r="O7" i="38" s="1"/>
  <c r="N6" i="38"/>
  <c r="O6" i="38"/>
  <c r="M5" i="38"/>
  <c r="L5" i="38"/>
  <c r="K5" i="38"/>
  <c r="J5" i="38"/>
  <c r="I5" i="38"/>
  <c r="I53" i="38" s="1"/>
  <c r="H5" i="38"/>
  <c r="H53" i="38" s="1"/>
  <c r="G5" i="38"/>
  <c r="F5" i="38"/>
  <c r="F53" i="38" s="1"/>
  <c r="E5" i="38"/>
  <c r="D5" i="38"/>
  <c r="N53" i="37"/>
  <c r="O53" i="37" s="1"/>
  <c r="M52" i="37"/>
  <c r="L52" i="37"/>
  <c r="K52" i="37"/>
  <c r="J52" i="37"/>
  <c r="I52" i="37"/>
  <c r="H52" i="37"/>
  <c r="N52" i="37" s="1"/>
  <c r="O52" i="37" s="1"/>
  <c r="G52" i="37"/>
  <c r="F52" i="37"/>
  <c r="E52" i="37"/>
  <c r="D52" i="37"/>
  <c r="N51" i="37"/>
  <c r="O51" i="37" s="1"/>
  <c r="N50" i="37"/>
  <c r="O50" i="37"/>
  <c r="N49" i="37"/>
  <c r="O49" i="37"/>
  <c r="N48" i="37"/>
  <c r="O48" i="37"/>
  <c r="N47" i="37"/>
  <c r="O47" i="37" s="1"/>
  <c r="N46" i="37"/>
  <c r="O46" i="37" s="1"/>
  <c r="M45" i="37"/>
  <c r="L45" i="37"/>
  <c r="K45" i="37"/>
  <c r="J45" i="37"/>
  <c r="I45" i="37"/>
  <c r="H45" i="37"/>
  <c r="G45" i="37"/>
  <c r="F45" i="37"/>
  <c r="E45" i="37"/>
  <c r="D45" i="37"/>
  <c r="N44" i="37"/>
  <c r="O44" i="37" s="1"/>
  <c r="N43" i="37"/>
  <c r="O43" i="37" s="1"/>
  <c r="N42" i="37"/>
  <c r="O42" i="37"/>
  <c r="M41" i="37"/>
  <c r="L41" i="37"/>
  <c r="K41" i="37"/>
  <c r="J41" i="37"/>
  <c r="I41" i="37"/>
  <c r="H41" i="37"/>
  <c r="G41" i="37"/>
  <c r="F41" i="37"/>
  <c r="E41" i="37"/>
  <c r="D41" i="37"/>
  <c r="N41" i="37" s="1"/>
  <c r="O41" i="37" s="1"/>
  <c r="N40" i="37"/>
  <c r="O40" i="37" s="1"/>
  <c r="N39" i="37"/>
  <c r="O39" i="37" s="1"/>
  <c r="N38" i="37"/>
  <c r="O38" i="37" s="1"/>
  <c r="N37" i="37"/>
  <c r="O37" i="37"/>
  <c r="N36" i="37"/>
  <c r="O36" i="37"/>
  <c r="N35" i="37"/>
  <c r="O35" i="37"/>
  <c r="N34" i="37"/>
  <c r="O34" i="37" s="1"/>
  <c r="N33" i="37"/>
  <c r="O33" i="37" s="1"/>
  <c r="N32" i="37"/>
  <c r="O32" i="37" s="1"/>
  <c r="N31" i="37"/>
  <c r="O31" i="37"/>
  <c r="M30" i="37"/>
  <c r="L30" i="37"/>
  <c r="K30" i="37"/>
  <c r="K54" i="37" s="1"/>
  <c r="J30" i="37"/>
  <c r="I30" i="37"/>
  <c r="H30" i="37"/>
  <c r="G30" i="37"/>
  <c r="F30" i="37"/>
  <c r="E30" i="37"/>
  <c r="D30" i="37"/>
  <c r="N29" i="37"/>
  <c r="O29" i="37" s="1"/>
  <c r="N28" i="37"/>
  <c r="O28" i="37"/>
  <c r="N27" i="37"/>
  <c r="O27" i="37"/>
  <c r="N26" i="37"/>
  <c r="O26" i="37"/>
  <c r="N25" i="37"/>
  <c r="O25" i="37" s="1"/>
  <c r="N24" i="37"/>
  <c r="O24" i="37" s="1"/>
  <c r="N23" i="37"/>
  <c r="O23" i="37" s="1"/>
  <c r="N22" i="37"/>
  <c r="O22" i="37"/>
  <c r="M21" i="37"/>
  <c r="L21" i="37"/>
  <c r="N21" i="37" s="1"/>
  <c r="O21" i="37" s="1"/>
  <c r="K21" i="37"/>
  <c r="J21" i="37"/>
  <c r="I21" i="37"/>
  <c r="H21" i="37"/>
  <c r="G21" i="37"/>
  <c r="F21" i="37"/>
  <c r="E21" i="37"/>
  <c r="D21" i="37"/>
  <c r="N20" i="37"/>
  <c r="O20" i="37"/>
  <c r="N19" i="37"/>
  <c r="O19" i="37"/>
  <c r="N18" i="37"/>
  <c r="O18" i="37"/>
  <c r="N17" i="37"/>
  <c r="O17" i="37" s="1"/>
  <c r="N16" i="37"/>
  <c r="O16" i="37" s="1"/>
  <c r="N15" i="37"/>
  <c r="O15" i="37" s="1"/>
  <c r="N14" i="37"/>
  <c r="O14" i="37"/>
  <c r="M13" i="37"/>
  <c r="L13" i="37"/>
  <c r="N13" i="37" s="1"/>
  <c r="O13" i="37" s="1"/>
  <c r="K13" i="37"/>
  <c r="J13" i="37"/>
  <c r="I13" i="37"/>
  <c r="H13" i="37"/>
  <c r="G13" i="37"/>
  <c r="F13" i="37"/>
  <c r="E13" i="37"/>
  <c r="D13" i="37"/>
  <c r="N12" i="37"/>
  <c r="O12" i="37"/>
  <c r="N11" i="37"/>
  <c r="O11" i="37"/>
  <c r="N10" i="37"/>
  <c r="O10" i="37"/>
  <c r="N9" i="37"/>
  <c r="O9" i="37" s="1"/>
  <c r="N8" i="37"/>
  <c r="O8" i="37" s="1"/>
  <c r="N7" i="37"/>
  <c r="O7" i="37" s="1"/>
  <c r="N6" i="37"/>
  <c r="O6" i="37"/>
  <c r="M5" i="37"/>
  <c r="M54" i="37" s="1"/>
  <c r="L5" i="37"/>
  <c r="K5" i="37"/>
  <c r="J5" i="37"/>
  <c r="J54" i="37" s="1"/>
  <c r="I5" i="37"/>
  <c r="I54" i="37" s="1"/>
  <c r="H5" i="37"/>
  <c r="H54" i="37" s="1"/>
  <c r="G5" i="37"/>
  <c r="G54" i="37" s="1"/>
  <c r="F5" i="37"/>
  <c r="E5" i="37"/>
  <c r="E54" i="37" s="1"/>
  <c r="D5" i="37"/>
  <c r="N53" i="36"/>
  <c r="O53" i="36"/>
  <c r="M52" i="36"/>
  <c r="L52" i="36"/>
  <c r="K52" i="36"/>
  <c r="J52" i="36"/>
  <c r="I52" i="36"/>
  <c r="H52" i="36"/>
  <c r="G52" i="36"/>
  <c r="F52" i="36"/>
  <c r="E52" i="36"/>
  <c r="D52" i="36"/>
  <c r="N51" i="36"/>
  <c r="O51" i="36"/>
  <c r="N50" i="36"/>
  <c r="O50" i="36" s="1"/>
  <c r="N49" i="36"/>
  <c r="O49" i="36" s="1"/>
  <c r="N48" i="36"/>
  <c r="O48" i="36" s="1"/>
  <c r="N47" i="36"/>
  <c r="O47" i="36"/>
  <c r="N46" i="36"/>
  <c r="O46" i="36"/>
  <c r="M45" i="36"/>
  <c r="L45" i="36"/>
  <c r="K45" i="36"/>
  <c r="J45" i="36"/>
  <c r="I45" i="36"/>
  <c r="H45" i="36"/>
  <c r="G45" i="36"/>
  <c r="F45" i="36"/>
  <c r="F54" i="36" s="1"/>
  <c r="E45" i="36"/>
  <c r="E54" i="36" s="1"/>
  <c r="D45" i="36"/>
  <c r="N44" i="36"/>
  <c r="O44" i="36"/>
  <c r="N43" i="36"/>
  <c r="O43" i="36" s="1"/>
  <c r="N42" i="36"/>
  <c r="O42" i="36" s="1"/>
  <c r="M41" i="36"/>
  <c r="L41" i="36"/>
  <c r="K41" i="36"/>
  <c r="J41" i="36"/>
  <c r="I41" i="36"/>
  <c r="N41" i="36" s="1"/>
  <c r="O41" i="36" s="1"/>
  <c r="H41" i="36"/>
  <c r="G41" i="36"/>
  <c r="F41" i="36"/>
  <c r="E41" i="36"/>
  <c r="D41" i="36"/>
  <c r="N40" i="36"/>
  <c r="O40" i="36"/>
  <c r="N39" i="36"/>
  <c r="O39" i="36" s="1"/>
  <c r="N38" i="36"/>
  <c r="O38" i="36" s="1"/>
  <c r="N37" i="36"/>
  <c r="O37" i="36" s="1"/>
  <c r="N36" i="36"/>
  <c r="O36" i="36"/>
  <c r="N35" i="36"/>
  <c r="O35" i="36" s="1"/>
  <c r="N34" i="36"/>
  <c r="O34" i="36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/>
  <c r="N28" i="36"/>
  <c r="O28" i="36" s="1"/>
  <c r="N27" i="36"/>
  <c r="O27" i="36"/>
  <c r="N26" i="36"/>
  <c r="O26" i="36" s="1"/>
  <c r="N25" i="36"/>
  <c r="O25" i="36" s="1"/>
  <c r="N24" i="36"/>
  <c r="O24" i="36" s="1"/>
  <c r="N23" i="36"/>
  <c r="O23" i="36"/>
  <c r="M22" i="36"/>
  <c r="L22" i="36"/>
  <c r="K22" i="36"/>
  <c r="J22" i="36"/>
  <c r="I22" i="36"/>
  <c r="I54" i="36" s="1"/>
  <c r="H22" i="36"/>
  <c r="G22" i="36"/>
  <c r="N22" i="36" s="1"/>
  <c r="O22" i="36" s="1"/>
  <c r="F22" i="36"/>
  <c r="E22" i="36"/>
  <c r="D22" i="36"/>
  <c r="N21" i="36"/>
  <c r="O21" i="36" s="1"/>
  <c r="N20" i="36"/>
  <c r="O20" i="36" s="1"/>
  <c r="N19" i="36"/>
  <c r="O19" i="36"/>
  <c r="N18" i="36"/>
  <c r="O18" i="36"/>
  <c r="N17" i="36"/>
  <c r="O17" i="36"/>
  <c r="N16" i="36"/>
  <c r="O16" i="36"/>
  <c r="N15" i="36"/>
  <c r="O15" i="36" s="1"/>
  <c r="M14" i="36"/>
  <c r="L14" i="36"/>
  <c r="K14" i="36"/>
  <c r="K54" i="36" s="1"/>
  <c r="J14" i="36"/>
  <c r="I14" i="36"/>
  <c r="H14" i="36"/>
  <c r="N14" i="36" s="1"/>
  <c r="O14" i="36" s="1"/>
  <c r="G14" i="36"/>
  <c r="F14" i="36"/>
  <c r="E14" i="36"/>
  <c r="D14" i="36"/>
  <c r="N13" i="36"/>
  <c r="O13" i="36" s="1"/>
  <c r="N12" i="36"/>
  <c r="O12" i="36" s="1"/>
  <c r="N11" i="36"/>
  <c r="O11" i="36"/>
  <c r="N10" i="36"/>
  <c r="O10" i="36"/>
  <c r="N9" i="36"/>
  <c r="O9" i="36"/>
  <c r="N8" i="36"/>
  <c r="O8" i="36" s="1"/>
  <c r="N7" i="36"/>
  <c r="O7" i="36" s="1"/>
  <c r="N6" i="36"/>
  <c r="O6" i="36" s="1"/>
  <c r="M5" i="36"/>
  <c r="M54" i="36" s="1"/>
  <c r="L5" i="36"/>
  <c r="L54" i="36" s="1"/>
  <c r="K5" i="36"/>
  <c r="J5" i="36"/>
  <c r="I5" i="36"/>
  <c r="H5" i="36"/>
  <c r="G5" i="36"/>
  <c r="F5" i="36"/>
  <c r="E5" i="36"/>
  <c r="D5" i="36"/>
  <c r="N55" i="35"/>
  <c r="O55" i="35"/>
  <c r="M54" i="35"/>
  <c r="L54" i="35"/>
  <c r="K54" i="35"/>
  <c r="N54" i="35" s="1"/>
  <c r="O54" i="35" s="1"/>
  <c r="J54" i="35"/>
  <c r="I54" i="35"/>
  <c r="H54" i="35"/>
  <c r="G54" i="35"/>
  <c r="F54" i="35"/>
  <c r="E54" i="35"/>
  <c r="D54" i="35"/>
  <c r="N53" i="35"/>
  <c r="O53" i="35"/>
  <c r="N52" i="35"/>
  <c r="O52" i="35" s="1"/>
  <c r="N51" i="35"/>
  <c r="O51" i="35" s="1"/>
  <c r="N50" i="35"/>
  <c r="O50" i="35" s="1"/>
  <c r="N49" i="35"/>
  <c r="O49" i="35"/>
  <c r="N48" i="35"/>
  <c r="O48" i="35" s="1"/>
  <c r="M47" i="35"/>
  <c r="L47" i="35"/>
  <c r="K47" i="35"/>
  <c r="J47" i="35"/>
  <c r="I47" i="35"/>
  <c r="H47" i="35"/>
  <c r="G47" i="35"/>
  <c r="F47" i="35"/>
  <c r="E47" i="35"/>
  <c r="D47" i="35"/>
  <c r="N47" i="35" s="1"/>
  <c r="O47" i="35" s="1"/>
  <c r="N46" i="35"/>
  <c r="O46" i="35"/>
  <c r="N45" i="35"/>
  <c r="O45" i="35" s="1"/>
  <c r="N44" i="35"/>
  <c r="O44" i="35" s="1"/>
  <c r="M43" i="35"/>
  <c r="L43" i="35"/>
  <c r="K43" i="35"/>
  <c r="J43" i="35"/>
  <c r="I43" i="35"/>
  <c r="H43" i="35"/>
  <c r="G43" i="35"/>
  <c r="F43" i="35"/>
  <c r="E43" i="35"/>
  <c r="E56" i="35" s="1"/>
  <c r="D43" i="35"/>
  <c r="N42" i="35"/>
  <c r="O42" i="35" s="1"/>
  <c r="N41" i="35"/>
  <c r="O41" i="35"/>
  <c r="N40" i="35"/>
  <c r="O40" i="35" s="1"/>
  <c r="N39" i="35"/>
  <c r="O39" i="35"/>
  <c r="N38" i="35"/>
  <c r="O38" i="35" s="1"/>
  <c r="N37" i="35"/>
  <c r="O37" i="35" s="1"/>
  <c r="N36" i="35"/>
  <c r="O36" i="35" s="1"/>
  <c r="N35" i="35"/>
  <c r="O35" i="35"/>
  <c r="N34" i="35"/>
  <c r="O34" i="35" s="1"/>
  <c r="M33" i="35"/>
  <c r="L33" i="35"/>
  <c r="L56" i="35"/>
  <c r="K33" i="35"/>
  <c r="J33" i="35"/>
  <c r="N33" i="35" s="1"/>
  <c r="I33" i="35"/>
  <c r="H33" i="35"/>
  <c r="G33" i="35"/>
  <c r="F33" i="35"/>
  <c r="E33" i="35"/>
  <c r="D33" i="35"/>
  <c r="N32" i="35"/>
  <c r="O32" i="35"/>
  <c r="N31" i="35"/>
  <c r="O31" i="35"/>
  <c r="N30" i="35"/>
  <c r="O30" i="35"/>
  <c r="N29" i="35"/>
  <c r="O29" i="35"/>
  <c r="N28" i="35"/>
  <c r="O28" i="35"/>
  <c r="N27" i="35"/>
  <c r="O27" i="35" s="1"/>
  <c r="N26" i="35"/>
  <c r="O26" i="35" s="1"/>
  <c r="N25" i="35"/>
  <c r="O25" i="35"/>
  <c r="N24" i="35"/>
  <c r="O24" i="35"/>
  <c r="N23" i="35"/>
  <c r="O23" i="35"/>
  <c r="N22" i="35"/>
  <c r="O22" i="35"/>
  <c r="M21" i="35"/>
  <c r="L21" i="35"/>
  <c r="K21" i="35"/>
  <c r="J21" i="35"/>
  <c r="I21" i="35"/>
  <c r="H21" i="35"/>
  <c r="G21" i="35"/>
  <c r="F21" i="35"/>
  <c r="E21" i="35"/>
  <c r="D21" i="35"/>
  <c r="N20" i="35"/>
  <c r="O20" i="35"/>
  <c r="N19" i="35"/>
  <c r="O19" i="35" s="1"/>
  <c r="N18" i="35"/>
  <c r="O18" i="35" s="1"/>
  <c r="N17" i="35"/>
  <c r="O17" i="35"/>
  <c r="N16" i="35"/>
  <c r="O16" i="35"/>
  <c r="N15" i="35"/>
  <c r="O15" i="35"/>
  <c r="M14" i="35"/>
  <c r="L14" i="35"/>
  <c r="K14" i="35"/>
  <c r="J14" i="35"/>
  <c r="I14" i="35"/>
  <c r="H14" i="35"/>
  <c r="H56" i="35" s="1"/>
  <c r="G14" i="35"/>
  <c r="G56" i="35" s="1"/>
  <c r="F14" i="35"/>
  <c r="E14" i="35"/>
  <c r="D14" i="35"/>
  <c r="N13" i="35"/>
  <c r="O13" i="35" s="1"/>
  <c r="N12" i="35"/>
  <c r="O12" i="35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/>
  <c r="M5" i="35"/>
  <c r="M56" i="35" s="1"/>
  <c r="L5" i="35"/>
  <c r="K5" i="35"/>
  <c r="K56" i="35" s="1"/>
  <c r="J5" i="35"/>
  <c r="J56" i="35" s="1"/>
  <c r="I5" i="35"/>
  <c r="I56" i="35"/>
  <c r="H5" i="35"/>
  <c r="G5" i="35"/>
  <c r="F5" i="35"/>
  <c r="E5" i="35"/>
  <c r="D5" i="35"/>
  <c r="D56" i="35" s="1"/>
  <c r="N55" i="34"/>
  <c r="O55" i="34"/>
  <c r="M54" i="34"/>
  <c r="L54" i="34"/>
  <c r="N54" i="34" s="1"/>
  <c r="O54" i="34" s="1"/>
  <c r="K54" i="34"/>
  <c r="J54" i="34"/>
  <c r="I54" i="34"/>
  <c r="H54" i="34"/>
  <c r="G54" i="34"/>
  <c r="F54" i="34"/>
  <c r="E54" i="34"/>
  <c r="D54" i="34"/>
  <c r="N53" i="34"/>
  <c r="O53" i="34"/>
  <c r="N52" i="34"/>
  <c r="O52" i="34"/>
  <c r="N51" i="34"/>
  <c r="O51" i="34"/>
  <c r="N50" i="34"/>
  <c r="O50" i="34" s="1"/>
  <c r="N49" i="34"/>
  <c r="O49" i="34" s="1"/>
  <c r="N48" i="34"/>
  <c r="O48" i="34" s="1"/>
  <c r="N47" i="34"/>
  <c r="O47" i="34"/>
  <c r="N46" i="34"/>
  <c r="O46" i="34"/>
  <c r="M45" i="34"/>
  <c r="L45" i="34"/>
  <c r="K45" i="34"/>
  <c r="J45" i="34"/>
  <c r="I45" i="34"/>
  <c r="H45" i="34"/>
  <c r="G45" i="34"/>
  <c r="F45" i="34"/>
  <c r="E45" i="34"/>
  <c r="N45" i="34" s="1"/>
  <c r="O45" i="34" s="1"/>
  <c r="D45" i="34"/>
  <c r="N44" i="34"/>
  <c r="O44" i="34" s="1"/>
  <c r="N43" i="34"/>
  <c r="O43" i="34" s="1"/>
  <c r="N42" i="34"/>
  <c r="O42" i="34"/>
  <c r="M41" i="34"/>
  <c r="L41" i="34"/>
  <c r="K41" i="34"/>
  <c r="J41" i="34"/>
  <c r="I41" i="34"/>
  <c r="H41" i="34"/>
  <c r="G41" i="34"/>
  <c r="N41" i="34" s="1"/>
  <c r="O41" i="34" s="1"/>
  <c r="F41" i="34"/>
  <c r="E41" i="34"/>
  <c r="D41" i="34"/>
  <c r="N40" i="34"/>
  <c r="O40" i="34" s="1"/>
  <c r="N39" i="34"/>
  <c r="O39" i="34" s="1"/>
  <c r="N38" i="34"/>
  <c r="O38" i="34"/>
  <c r="N37" i="34"/>
  <c r="O37" i="34"/>
  <c r="N36" i="34"/>
  <c r="O36" i="34"/>
  <c r="N35" i="34"/>
  <c r="O35" i="34"/>
  <c r="N34" i="34"/>
  <c r="O34" i="34" s="1"/>
  <c r="N33" i="34"/>
  <c r="O33" i="34" s="1"/>
  <c r="N32" i="34"/>
  <c r="O32" i="34"/>
  <c r="M31" i="34"/>
  <c r="L31" i="34"/>
  <c r="K31" i="34"/>
  <c r="J31" i="34"/>
  <c r="I31" i="34"/>
  <c r="H31" i="34"/>
  <c r="G31" i="34"/>
  <c r="F31" i="34"/>
  <c r="E31" i="34"/>
  <c r="D31" i="34"/>
  <c r="N31" i="34" s="1"/>
  <c r="O31" i="34" s="1"/>
  <c r="N30" i="34"/>
  <c r="O30" i="34"/>
  <c r="N29" i="34"/>
  <c r="O29" i="34"/>
  <c r="N28" i="34"/>
  <c r="O28" i="34" s="1"/>
  <c r="N27" i="34"/>
  <c r="O27" i="34" s="1"/>
  <c r="N26" i="34"/>
  <c r="O26" i="34" s="1"/>
  <c r="N25" i="34"/>
  <c r="O25" i="34"/>
  <c r="N24" i="34"/>
  <c r="O24" i="34"/>
  <c r="N23" i="34"/>
  <c r="O23" i="34"/>
  <c r="N22" i="34"/>
  <c r="O22" i="34" s="1"/>
  <c r="M21" i="34"/>
  <c r="L21" i="34"/>
  <c r="K21" i="34"/>
  <c r="J21" i="34"/>
  <c r="I21" i="34"/>
  <c r="H21" i="34"/>
  <c r="G21" i="34"/>
  <c r="F21" i="34"/>
  <c r="N21" i="34" s="1"/>
  <c r="O21" i="34" s="1"/>
  <c r="E21" i="34"/>
  <c r="D21" i="34"/>
  <c r="N20" i="34"/>
  <c r="O20" i="34" s="1"/>
  <c r="N19" i="34"/>
  <c r="O19" i="34" s="1"/>
  <c r="N18" i="34"/>
  <c r="O18" i="34"/>
  <c r="N17" i="34"/>
  <c r="O17" i="34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/>
  <c r="N9" i="34"/>
  <c r="O9" i="34"/>
  <c r="N8" i="34"/>
  <c r="O8" i="34"/>
  <c r="N7" i="34"/>
  <c r="O7" i="34" s="1"/>
  <c r="N6" i="34"/>
  <c r="O6" i="34" s="1"/>
  <c r="M5" i="34"/>
  <c r="M56" i="34"/>
  <c r="L5" i="34"/>
  <c r="L56" i="34"/>
  <c r="K5" i="34"/>
  <c r="J5" i="34"/>
  <c r="J56" i="34" s="1"/>
  <c r="I5" i="34"/>
  <c r="I56" i="34" s="1"/>
  <c r="H5" i="34"/>
  <c r="H56" i="34" s="1"/>
  <c r="G5" i="34"/>
  <c r="F5" i="34"/>
  <c r="E5" i="34"/>
  <c r="D5" i="34"/>
  <c r="N57" i="33"/>
  <c r="O57" i="33"/>
  <c r="N58" i="33"/>
  <c r="O58" i="33" s="1"/>
  <c r="N35" i="33"/>
  <c r="O35" i="33"/>
  <c r="N36" i="33"/>
  <c r="O36" i="33" s="1"/>
  <c r="N37" i="33"/>
  <c r="O37" i="33" s="1"/>
  <c r="N38" i="33"/>
  <c r="O38" i="33"/>
  <c r="N39" i="33"/>
  <c r="O39" i="33"/>
  <c r="N40" i="33"/>
  <c r="O40" i="33" s="1"/>
  <c r="N41" i="33"/>
  <c r="O41" i="33"/>
  <c r="N23" i="33"/>
  <c r="O23" i="33" s="1"/>
  <c r="N24" i="33"/>
  <c r="O24" i="33" s="1"/>
  <c r="N25" i="33"/>
  <c r="O25" i="33"/>
  <c r="N26" i="33"/>
  <c r="O26" i="33"/>
  <c r="N27" i="33"/>
  <c r="O27" i="33" s="1"/>
  <c r="N28" i="33"/>
  <c r="O28" i="33"/>
  <c r="N29" i="33"/>
  <c r="O29" i="33" s="1"/>
  <c r="N30" i="33"/>
  <c r="O30" i="33" s="1"/>
  <c r="N31" i="33"/>
  <c r="O31" i="33"/>
  <c r="N32" i="33"/>
  <c r="O32" i="33"/>
  <c r="N33" i="33"/>
  <c r="O33" i="33" s="1"/>
  <c r="N9" i="33"/>
  <c r="O9" i="33"/>
  <c r="E34" i="33"/>
  <c r="F34" i="33"/>
  <c r="G34" i="33"/>
  <c r="H34" i="33"/>
  <c r="I34" i="33"/>
  <c r="J34" i="33"/>
  <c r="J59" i="33" s="1"/>
  <c r="K34" i="33"/>
  <c r="L34" i="33"/>
  <c r="M34" i="33"/>
  <c r="D34" i="33"/>
  <c r="E22" i="33"/>
  <c r="F22" i="33"/>
  <c r="G22" i="33"/>
  <c r="H22" i="33"/>
  <c r="I22" i="33"/>
  <c r="J22" i="33"/>
  <c r="K22" i="33"/>
  <c r="L22" i="33"/>
  <c r="L59" i="33" s="1"/>
  <c r="M22" i="33"/>
  <c r="D22" i="33"/>
  <c r="E14" i="33"/>
  <c r="F14" i="33"/>
  <c r="G14" i="33"/>
  <c r="H14" i="33"/>
  <c r="I14" i="33"/>
  <c r="J14" i="33"/>
  <c r="K14" i="33"/>
  <c r="K59" i="33" s="1"/>
  <c r="L14" i="33"/>
  <c r="M14" i="33"/>
  <c r="D14" i="33"/>
  <c r="E5" i="33"/>
  <c r="F5" i="33"/>
  <c r="G5" i="33"/>
  <c r="H5" i="33"/>
  <c r="I5" i="33"/>
  <c r="I59" i="33"/>
  <c r="J5" i="33"/>
  <c r="K5" i="33"/>
  <c r="L5" i="33"/>
  <c r="M5" i="33"/>
  <c r="D5" i="33"/>
  <c r="N5" i="33" s="1"/>
  <c r="O5" i="33" s="1"/>
  <c r="E55" i="33"/>
  <c r="F55" i="33"/>
  <c r="G55" i="33"/>
  <c r="H55" i="33"/>
  <c r="I55" i="33"/>
  <c r="J55" i="33"/>
  <c r="K55" i="33"/>
  <c r="L55" i="33"/>
  <c r="M55" i="33"/>
  <c r="D55" i="33"/>
  <c r="N55" i="33" s="1"/>
  <c r="O55" i="33" s="1"/>
  <c r="N56" i="33"/>
  <c r="O56" i="33"/>
  <c r="N49" i="33"/>
  <c r="O49" i="33" s="1"/>
  <c r="N50" i="33"/>
  <c r="O50" i="33"/>
  <c r="N51" i="33"/>
  <c r="O51" i="33" s="1"/>
  <c r="N52" i="33"/>
  <c r="N53" i="33"/>
  <c r="O53" i="33" s="1"/>
  <c r="N54" i="33"/>
  <c r="O54" i="33"/>
  <c r="N48" i="33"/>
  <c r="O48" i="33"/>
  <c r="E47" i="33"/>
  <c r="F47" i="33"/>
  <c r="G47" i="33"/>
  <c r="H47" i="33"/>
  <c r="I47" i="33"/>
  <c r="J47" i="33"/>
  <c r="K47" i="33"/>
  <c r="L47" i="33"/>
  <c r="M47" i="33"/>
  <c r="D47" i="33"/>
  <c r="E43" i="33"/>
  <c r="F43" i="33"/>
  <c r="F59" i="33" s="1"/>
  <c r="G43" i="33"/>
  <c r="G59" i="33" s="1"/>
  <c r="H43" i="33"/>
  <c r="H59" i="33" s="1"/>
  <c r="I43" i="33"/>
  <c r="J43" i="33"/>
  <c r="K43" i="33"/>
  <c r="L43" i="33"/>
  <c r="M43" i="33"/>
  <c r="M59" i="33" s="1"/>
  <c r="D43" i="33"/>
  <c r="N44" i="33"/>
  <c r="O44" i="33"/>
  <c r="N45" i="33"/>
  <c r="O45" i="33" s="1"/>
  <c r="N46" i="33"/>
  <c r="O46" i="33"/>
  <c r="N19" i="33"/>
  <c r="O19" i="33" s="1"/>
  <c r="N42" i="33"/>
  <c r="O42" i="33" s="1"/>
  <c r="O52" i="33"/>
  <c r="N16" i="33"/>
  <c r="O16" i="33"/>
  <c r="N17" i="33"/>
  <c r="O17" i="33" s="1"/>
  <c r="N18" i="33"/>
  <c r="O18" i="33"/>
  <c r="N20" i="33"/>
  <c r="O20" i="33" s="1"/>
  <c r="N21" i="33"/>
  <c r="O21" i="33" s="1"/>
  <c r="N7" i="33"/>
  <c r="O7" i="33"/>
  <c r="N8" i="33"/>
  <c r="O8" i="33"/>
  <c r="N10" i="33"/>
  <c r="O10" i="33" s="1"/>
  <c r="N11" i="33"/>
  <c r="O11" i="33"/>
  <c r="N12" i="33"/>
  <c r="O12" i="33" s="1"/>
  <c r="N13" i="33"/>
  <c r="O13" i="33" s="1"/>
  <c r="N6" i="33"/>
  <c r="O6" i="33" s="1"/>
  <c r="N15" i="33"/>
  <c r="O15" i="33" s="1"/>
  <c r="N5" i="35"/>
  <c r="O5" i="35" s="1"/>
  <c r="H54" i="36"/>
  <c r="D59" i="33"/>
  <c r="L53" i="38"/>
  <c r="J53" i="38"/>
  <c r="M53" i="38"/>
  <c r="O19" i="38"/>
  <c r="J53" i="39"/>
  <c r="L53" i="39"/>
  <c r="F53" i="39"/>
  <c r="D53" i="39"/>
  <c r="K56" i="34"/>
  <c r="O33" i="35"/>
  <c r="N13" i="40"/>
  <c r="O13" i="40" s="1"/>
  <c r="G54" i="40"/>
  <c r="J54" i="40"/>
  <c r="F54" i="40"/>
  <c r="N52" i="40"/>
  <c r="O52" i="40" s="1"/>
  <c r="D54" i="40"/>
  <c r="J51" i="41"/>
  <c r="L51" i="41"/>
  <c r="O44" i="41"/>
  <c r="F51" i="41"/>
  <c r="D51" i="41"/>
  <c r="M55" i="42"/>
  <c r="J55" i="42"/>
  <c r="L55" i="42"/>
  <c r="H55" i="42"/>
  <c r="N53" i="42"/>
  <c r="O53" i="42" s="1"/>
  <c r="N45" i="42"/>
  <c r="O45" i="42" s="1"/>
  <c r="F55" i="42"/>
  <c r="D55" i="42"/>
  <c r="N5" i="42"/>
  <c r="O5" i="42" s="1"/>
  <c r="N13" i="43"/>
  <c r="O13" i="43" s="1"/>
  <c r="J54" i="43"/>
  <c r="I54" i="43"/>
  <c r="M54" i="43"/>
  <c r="K54" i="43"/>
  <c r="E54" i="43"/>
  <c r="G54" i="43"/>
  <c r="O21" i="43"/>
  <c r="K56" i="44"/>
  <c r="G56" i="44"/>
  <c r="M56" i="44"/>
  <c r="I56" i="44"/>
  <c r="E56" i="44"/>
  <c r="N13" i="45"/>
  <c r="O13" i="45" s="1"/>
  <c r="M56" i="45"/>
  <c r="K56" i="45"/>
  <c r="L56" i="45"/>
  <c r="G56" i="45"/>
  <c r="E56" i="45"/>
  <c r="N31" i="45"/>
  <c r="O31" i="45" s="1"/>
  <c r="I56" i="45"/>
  <c r="O47" i="46"/>
  <c r="P47" i="46" s="1"/>
  <c r="O44" i="46"/>
  <c r="P44" i="46" s="1"/>
  <c r="K57" i="46"/>
  <c r="M57" i="46"/>
  <c r="L57" i="46"/>
  <c r="N57" i="46"/>
  <c r="O58" i="47" l="1"/>
  <c r="P58" i="47" s="1"/>
  <c r="N5" i="36"/>
  <c r="O5" i="36" s="1"/>
  <c r="J54" i="36"/>
  <c r="N45" i="36"/>
  <c r="O45" i="36" s="1"/>
  <c r="N46" i="44"/>
  <c r="O46" i="44" s="1"/>
  <c r="I54" i="40"/>
  <c r="N5" i="40"/>
  <c r="O5" i="40" s="1"/>
  <c r="N43" i="33"/>
  <c r="O43" i="33" s="1"/>
  <c r="E59" i="33"/>
  <c r="N5" i="41"/>
  <c r="O5" i="41" s="1"/>
  <c r="K51" i="41"/>
  <c r="G55" i="42"/>
  <c r="N47" i="33"/>
  <c r="O47" i="33" s="1"/>
  <c r="N5" i="34"/>
  <c r="O5" i="34" s="1"/>
  <c r="D56" i="34"/>
  <c r="N30" i="43"/>
  <c r="O30" i="43" s="1"/>
  <c r="J56" i="44"/>
  <c r="N21" i="44"/>
  <c r="O21" i="44" s="1"/>
  <c r="N22" i="33"/>
  <c r="O22" i="33" s="1"/>
  <c r="E56" i="34"/>
  <c r="L54" i="37"/>
  <c r="F54" i="37"/>
  <c r="N45" i="37"/>
  <c r="O45" i="37" s="1"/>
  <c r="N29" i="39"/>
  <c r="O29" i="39" s="1"/>
  <c r="N31" i="40"/>
  <c r="O31" i="40" s="1"/>
  <c r="E54" i="40"/>
  <c r="N21" i="42"/>
  <c r="O21" i="42" s="1"/>
  <c r="N46" i="45"/>
  <c r="O46" i="45" s="1"/>
  <c r="N14" i="33"/>
  <c r="O14" i="33" s="1"/>
  <c r="N14" i="34"/>
  <c r="O14" i="34" s="1"/>
  <c r="F56" i="34"/>
  <c r="N30" i="37"/>
  <c r="O30" i="37" s="1"/>
  <c r="N40" i="38"/>
  <c r="O40" i="38" s="1"/>
  <c r="F56" i="45"/>
  <c r="N56" i="45" s="1"/>
  <c r="O56" i="45" s="1"/>
  <c r="G56" i="34"/>
  <c r="N44" i="39"/>
  <c r="O44" i="39" s="1"/>
  <c r="F56" i="35"/>
  <c r="N56" i="35" s="1"/>
  <c r="O56" i="35" s="1"/>
  <c r="N21" i="35"/>
  <c r="O21" i="35" s="1"/>
  <c r="N14" i="38"/>
  <c r="O14" i="38" s="1"/>
  <c r="D53" i="38"/>
  <c r="N43" i="38"/>
  <c r="O43" i="38" s="1"/>
  <c r="N53" i="44"/>
  <c r="O53" i="44" s="1"/>
  <c r="N54" i="40"/>
  <c r="O54" i="40" s="1"/>
  <c r="N59" i="33"/>
  <c r="O59" i="33" s="1"/>
  <c r="D54" i="36"/>
  <c r="N52" i="36"/>
  <c r="O52" i="36" s="1"/>
  <c r="D54" i="37"/>
  <c r="N54" i="37" s="1"/>
  <c r="O54" i="37" s="1"/>
  <c r="N5" i="37"/>
  <c r="O5" i="37" s="1"/>
  <c r="N5" i="38"/>
  <c r="O5" i="38" s="1"/>
  <c r="N30" i="38"/>
  <c r="O30" i="38" s="1"/>
  <c r="E53" i="38"/>
  <c r="N40" i="39"/>
  <c r="O40" i="39" s="1"/>
  <c r="K53" i="39"/>
  <c r="I53" i="39"/>
  <c r="N40" i="41"/>
  <c r="O40" i="41" s="1"/>
  <c r="E51" i="41"/>
  <c r="N51" i="41" s="1"/>
  <c r="O51" i="41" s="1"/>
  <c r="N13" i="44"/>
  <c r="O13" i="44" s="1"/>
  <c r="N31" i="44"/>
  <c r="O31" i="44" s="1"/>
  <c r="N20" i="45"/>
  <c r="O20" i="45" s="1"/>
  <c r="E57" i="46"/>
  <c r="N34" i="33"/>
  <c r="O34" i="33" s="1"/>
  <c r="N30" i="36"/>
  <c r="O30" i="36" s="1"/>
  <c r="N14" i="35"/>
  <c r="O14" i="35" s="1"/>
  <c r="N43" i="35"/>
  <c r="O43" i="35" s="1"/>
  <c r="G54" i="36"/>
  <c r="G53" i="38"/>
  <c r="E53" i="39"/>
  <c r="N53" i="39" s="1"/>
  <c r="O53" i="39" s="1"/>
  <c r="N5" i="39"/>
  <c r="O5" i="39" s="1"/>
  <c r="N13" i="41"/>
  <c r="O13" i="41" s="1"/>
  <c r="N30" i="42"/>
  <c r="O30" i="42" s="1"/>
  <c r="E55" i="42"/>
  <c r="N55" i="42" s="1"/>
  <c r="O55" i="42" s="1"/>
  <c r="D56" i="44"/>
  <c r="D54" i="43"/>
  <c r="N54" i="43" s="1"/>
  <c r="O54" i="43" s="1"/>
  <c r="O13" i="46"/>
  <c r="P13" i="46" s="1"/>
  <c r="O54" i="46"/>
  <c r="P54" i="46" s="1"/>
  <c r="N5" i="43"/>
  <c r="O5" i="43" s="1"/>
  <c r="N41" i="42"/>
  <c r="O41" i="42" s="1"/>
  <c r="O5" i="46"/>
  <c r="P5" i="46" s="1"/>
  <c r="J57" i="46"/>
  <c r="O57" i="46" s="1"/>
  <c r="P57" i="46" s="1"/>
  <c r="N5" i="45"/>
  <c r="O5" i="45" s="1"/>
  <c r="H56" i="44"/>
  <c r="N54" i="36" l="1"/>
  <c r="O54" i="36" s="1"/>
  <c r="N53" i="38"/>
  <c r="O53" i="38" s="1"/>
  <c r="D56" i="42"/>
  <c r="N56" i="44"/>
  <c r="O56" i="44" s="1"/>
  <c r="N56" i="34"/>
  <c r="O56" i="34" s="1"/>
</calcChain>
</file>

<file path=xl/sharedStrings.xml><?xml version="1.0" encoding="utf-8"?>
<sst xmlns="http://schemas.openxmlformats.org/spreadsheetml/2006/main" count="1144" uniqueCount="160">
  <si>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</si>
  <si>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</si>
  <si>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</si>
  <si>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</si>
  <si>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</si>
  <si>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</si>
  <si>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</si>
  <si>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</si>
  <si>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</si>
  <si>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</si>
  <si>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</si>
  <si>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</si>
  <si>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</si>
  <si>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</si>
  <si>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</si>
  <si>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</si>
  <si>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</si>
  <si>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</si>
  <si>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</si>
  <si>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</si>
  <si>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Franchise Fee - Other</t>
  </si>
  <si>
    <t>Impact Fees - Residential - Physical Environment</t>
  </si>
  <si>
    <t>Impact Fees - Residential - Culture / Recreation</t>
  </si>
  <si>
    <t>Other Permits, Fees, and Special Assessments</t>
  </si>
  <si>
    <t>Federal Grant - Public Safety</t>
  </si>
  <si>
    <t>Intergovernmental Revenue</t>
  </si>
  <si>
    <t>State Grant - Public Safety</t>
  </si>
  <si>
    <t>Federal Grant - Transportation - Other Transportation</t>
  </si>
  <si>
    <t>State Grant - Transportation - Other Transportation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</si>
  <si>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</si>
  <si>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</si>
  <si>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</si>
  <si>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</si>
  <si>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</si>
  <si>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</si>
  <si>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</si>
  <si>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</si>
  <si>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</si>
  <si>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</si>
  <si>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</si>
  <si>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</si>
  <si>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</si>
  <si>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</si>
  <si>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</si>
  <si>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</si>
  <si>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Public Safety - Fire Protection</t>
  </si>
  <si>
    <t>Public Safety - Protective Inspection Fees</t>
  </si>
  <si>
    <t>Physical Environment - Water Utility</t>
  </si>
  <si>
    <t>Physical Environment - Garbage / Solid Waste</t>
  </si>
  <si>
    <t>Physical Environment - Sewer / Wastewater Utility</t>
  </si>
  <si>
    <t>Total - All Account Codes</t>
  </si>
  <si>
    <t>Local Fiscal Year Ended September 30, 2009</t>
  </si>
  <si>
    <t>Court-Ordered Judgments and Fines - As Decided by Circuit Court Criminal</t>
  </si>
  <si>
    <t>Court-Ordered Judgments and Fines - As Decided by Traffic Court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</si>
  <si>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</si>
  <si>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</si>
  <si>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</si>
  <si>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</si>
  <si>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</si>
  <si>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</si>
  <si>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</si>
  <si>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</si>
  <si>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</si>
  <si>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</si>
  <si>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</si>
  <si>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</si>
  <si>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</si>
  <si>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</si>
  <si>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</si>
  <si>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</si>
  <si>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</si>
  <si>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</si>
  <si>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</si>
  <si>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Ponce Inlet Revenues Reported by Account Code and Fund Type</t>
  </si>
  <si>
    <t>Local Fiscal Year Ended September 30, 2010</t>
  </si>
  <si>
    <t>Fire Insurance Premium Tax for Firefighters' Pension</t>
  </si>
  <si>
    <t>Grants from Other Local Units - Public Safety</t>
  </si>
  <si>
    <t>Culture / Recreation - Parks and Recreation</t>
  </si>
  <si>
    <t>Other Miscellaneous Revenues - Settlements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</si>
  <si>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</si>
  <si>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</si>
  <si>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</si>
  <si>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Physical Environment - Other Physical Environment</t>
  </si>
  <si>
    <t>Federal Grant - Culture / Recreation</t>
  </si>
  <si>
    <t>State Grant - Culture / Recreation</t>
  </si>
  <si>
    <t>2011 Municipal Population:</t>
  </si>
  <si>
    <t>Local Fiscal Year Ended September 30, 2012</t>
  </si>
  <si>
    <t>Public Safety - Ambulance Fees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</si>
  <si>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</si>
  <si>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</si>
  <si>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</si>
  <si>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</si>
  <si>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</si>
  <si>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</si>
  <si>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</si>
  <si>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</si>
  <si>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Sales - Disposition of Fixed Assets</t>
  </si>
  <si>
    <t>2013 Municipal Population:</t>
  </si>
  <si>
    <t>Local Fiscal Year Ended September 30, 2008</t>
  </si>
  <si>
    <t>Permits and Franchise Fees</t>
  </si>
  <si>
    <t>Other Permits and Fees</t>
  </si>
  <si>
    <t>Federal Grant - General Government</t>
  </si>
  <si>
    <t>State Shared Revenues - General Gov't - Insurance License Tax</t>
  </si>
  <si>
    <t>Grants from Other Local Units - Other</t>
  </si>
  <si>
    <t>Culture / Recreation - Special Events</t>
  </si>
  <si>
    <t>Court-Ordered Judgments and Fines - As Decided by County Court Criminal</t>
  </si>
  <si>
    <t>Impact Fees - Culture / Recreation</t>
  </si>
  <si>
    <t>Sale of Surplus Materials and Scrap</t>
  </si>
  <si>
    <t>Proprietary Non-Operating Sources - Capital Contributions from Private Source</t>
  </si>
  <si>
    <t>2008 Municipal Population:</t>
  </si>
  <si>
    <t>Local Fiscal Year Ended September 30, 2014</t>
  </si>
  <si>
    <t>2014 Municipal Population:</t>
  </si>
  <si>
    <t>Local Fiscal Year Ended September 30, 2015</t>
  </si>
  <si>
    <t>Grants from Other Local Units - Physical Environment</t>
  </si>
  <si>
    <t>Sale of Contraband Property Seized by Law Enforcement</t>
  </si>
  <si>
    <t>2015 Municipal Population:</t>
  </si>
  <si>
    <t>Local Fiscal Year Ended September 30, 2016</t>
  </si>
  <si>
    <t>2016 Municipal Population:</t>
  </si>
  <si>
    <t>Local Fiscal Year Ended September 30, 2017</t>
  </si>
  <si>
    <t>Sales - Sale of Surplus Materials and Scrap</t>
  </si>
  <si>
    <t>2017 Municipal Population:</t>
  </si>
  <si>
    <t>Local Fiscal Year Ended September 30, 2018</t>
  </si>
  <si>
    <t>2018 Municipal Population:</t>
  </si>
  <si>
    <t>Local Fiscal Year Ended September 30, 2019</t>
  </si>
  <si>
    <t>Culture / Recreation - Cultural Services</t>
  </si>
  <si>
    <t>Proprietary Non-Operating - Capital Contributions from State Government</t>
  </si>
  <si>
    <t>2019 Municipal Population:</t>
  </si>
  <si>
    <t>Local Fiscal Year Ended September 30, 2020</t>
  </si>
  <si>
    <t>Public Safety - Other Public Safety Charges and Fees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</si>
  <si>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</si>
  <si>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</si>
  <si>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</si>
  <si>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</si>
  <si>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</si>
  <si>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</si>
  <si>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</si>
  <si>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</si>
  <si>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</si>
  <si>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Building Permits (Buildling Permit Fees)</t>
  </si>
  <si>
    <t>Inspection Fee</t>
  </si>
  <si>
    <t>Stormwater Fee</t>
  </si>
  <si>
    <t>Other Fees and Special Assessments</t>
  </si>
  <si>
    <t>Intergovernmental Revenues</t>
  </si>
  <si>
    <t>State Grant - Physical Environment - Sewer / Wastewater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</si>
  <si>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</si>
  <si>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</si>
  <si>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</si>
  <si>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</si>
  <si>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Proprietary Non-Operating Sources - Capital Contributions from State Government</t>
  </si>
  <si>
    <t>2021 Municipal Population:</t>
  </si>
  <si>
    <t>Local Fiscal Year Ended September 30, 2022</t>
  </si>
  <si>
    <t>324.XXX</t>
  </si>
  <si>
    <t>Impact Fees - Total</t>
  </si>
  <si>
    <t>Federal Grant - Economic Environment</t>
  </si>
  <si>
    <t>2022 Municipal Population:</t>
  </si>
  <si>
    <t>Local Fiscal Year Ended September 30, 2023</t>
  </si>
  <si>
    <t>State Shared Revenues - Public Safety - Enhanced 911 Fee</t>
  </si>
  <si>
    <t>Interest and Other Earnings - Dividends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</si>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</sst>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65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131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132</v>
      </c>
      <c r="N4" s="35" t="s">
        <v>10</v>
      </c>
      <c r="O4" s="35" t="s">
        <v>133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>SUM(D6:D12)</f>
        <v>6058731</v>
      </c>
      <c r="E5" s="27">
        <f>SUM(E6:E12)</f>
        <v>473189</v>
      </c>
      <c r="F5" s="27">
        <f>SUM(F6:F12)</f>
        <v>0</v>
      </c>
      <c r="G5" s="27">
        <f>SUM(G6:G12)</f>
        <v>0</v>
      </c>
      <c r="H5" s="27">
        <f>SUM(H6:H12)</f>
        <v>0</v>
      </c>
      <c r="I5" s="27">
        <f>SUM(I6:I12)</f>
        <v>0</v>
      </c>
      <c r="J5" s="27">
        <f>SUM(J6:J12)</f>
        <v>0</v>
      </c>
      <c r="K5" s="27">
        <f>SUM(K6:K12)</f>
        <v>0</v>
      </c>
      <c r="L5" s="27">
        <f>SUM(L6:L12)</f>
        <v>0</v>
      </c>
      <c r="M5" s="27">
        <f>SUM(M6:M12)</f>
        <v>0</v>
      </c>
      <c r="N5" s="27">
        <f>SUM(N6:N12)</f>
        <v>0</v>
      </c>
      <c r="O5" s="28">
        <f>SUM(D5:N5)</f>
        <v>6531920</v>
      </c>
      <c r="P5" s="33">
        <f>(O5/P$60)</f>
        <v>1918.331864904552</v>
      </c>
      <c r="Q5" s="6"/>
    </row>
    <row r="6" spans="1:134">
      <c r="A6" s="12"/>
      <c r="B6" s="25">
        <v>311</v>
      </c>
      <c r="C6" s="20" t="s">
        <v>3</v>
      </c>
      <c r="D6" s="46">
        <v>5745573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5745573</v>
      </c>
      <c r="P6" s="47">
        <f>(O6/P$60)</f>
        <v>1687.3929515418502</v>
      </c>
      <c r="Q6" s="9"/>
    </row>
    <row r="7" spans="1:134">
      <c r="A7" s="12"/>
      <c r="B7" s="25">
        <v>312.41000000000003</v>
      </c>
      <c r="C7" s="20" t="s">
        <v>135</v>
      </c>
      <c r="D7" s="46">
        <v>76033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76033</v>
      </c>
      <c r="P7" s="47">
        <f>(O7/P$60)</f>
        <v>22.329809104258445</v>
      </c>
      <c r="Q7" s="9"/>
    </row>
    <row r="8" spans="1:134">
      <c r="A8" s="12"/>
      <c r="B8" s="25">
        <v>312.43</v>
      </c>
      <c r="C8" s="20" t="s">
        <v>136</v>
      </c>
      <c r="D8" s="46">
        <v>54734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54734</v>
      </c>
      <c r="P8" s="47">
        <f>(O8/P$60)</f>
        <v>16.07459618208517</v>
      </c>
      <c r="Q8" s="9"/>
    </row>
    <row r="9" spans="1:134">
      <c r="A9" s="12"/>
      <c r="B9" s="25">
        <v>314.10000000000002</v>
      </c>
      <c r="C9" s="20" t="s">
        <v>13</v>
      </c>
      <c r="D9" s="46">
        <v>0</v>
      </c>
      <c r="E9" s="46">
        <v>459227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459227</v>
      </c>
      <c r="P9" s="47">
        <f>(O9/P$60)</f>
        <v>134.8684287812041</v>
      </c>
      <c r="Q9" s="9"/>
    </row>
    <row r="10" spans="1:134">
      <c r="A10" s="12"/>
      <c r="B10" s="25">
        <v>314.8</v>
      </c>
      <c r="C10" s="20" t="s">
        <v>14</v>
      </c>
      <c r="D10" s="46">
        <v>0</v>
      </c>
      <c r="E10" s="46">
        <v>13962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13962</v>
      </c>
      <c r="P10" s="47">
        <f>(O10/P$60)</f>
        <v>4.100440528634361</v>
      </c>
      <c r="Q10" s="9"/>
    </row>
    <row r="11" spans="1:134">
      <c r="A11" s="12"/>
      <c r="B11" s="25">
        <v>315.2</v>
      </c>
      <c r="C11" s="20" t="s">
        <v>137</v>
      </c>
      <c r="D11" s="46">
        <v>174479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174479</v>
      </c>
      <c r="P11" s="47">
        <f>(O11/P$60)</f>
        <v>51.241997063142435</v>
      </c>
      <c r="Q11" s="9"/>
    </row>
    <row r="12" spans="1:134">
      <c r="A12" s="12"/>
      <c r="B12" s="25">
        <v>316</v>
      </c>
      <c r="C12" s="20" t="s">
        <v>91</v>
      </c>
      <c r="D12" s="46">
        <v>7912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7912</v>
      </c>
      <c r="P12" s="47">
        <f>(O12/P$60)</f>
        <v>2.3236417033773864</v>
      </c>
      <c r="Q12" s="9"/>
    </row>
    <row r="13" spans="1:134" ht="15.75">
      <c r="A13" s="29" t="s">
        <v>17</v>
      </c>
      <c r="B13" s="30"/>
      <c r="C13" s="31"/>
      <c r="D13" s="32">
        <f>SUM(D14:D22)</f>
        <v>1024041</v>
      </c>
      <c r="E13" s="32">
        <f>SUM(E14:E22)</f>
        <v>67123</v>
      </c>
      <c r="F13" s="32">
        <f>SUM(F14:F22)</f>
        <v>0</v>
      </c>
      <c r="G13" s="32">
        <f>SUM(G14:G22)</f>
        <v>0</v>
      </c>
      <c r="H13" s="32">
        <f>SUM(H14:H22)</f>
        <v>0</v>
      </c>
      <c r="I13" s="32">
        <f>SUM(I14:I22)</f>
        <v>69183</v>
      </c>
      <c r="J13" s="32">
        <f>SUM(J14:J22)</f>
        <v>0</v>
      </c>
      <c r="K13" s="32">
        <f>SUM(K14:K22)</f>
        <v>0</v>
      </c>
      <c r="L13" s="32">
        <f>SUM(L14:L22)</f>
        <v>0</v>
      </c>
      <c r="M13" s="32">
        <f>SUM(M14:M22)</f>
        <v>0</v>
      </c>
      <c r="N13" s="32">
        <f>SUM(N14:N22)</f>
        <v>0</v>
      </c>
      <c r="O13" s="44">
        <f>SUM(D13:N13)</f>
        <v>1160347</v>
      </c>
      <c r="P13" s="45">
        <f>(O13/P$60)</f>
        <v>340.77738619676944</v>
      </c>
      <c r="Q13" s="10"/>
    </row>
    <row r="14" spans="1:134">
      <c r="A14" s="12"/>
      <c r="B14" s="25">
        <v>322</v>
      </c>
      <c r="C14" s="20" t="s">
        <v>138</v>
      </c>
      <c r="D14" s="46">
        <v>533684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533684</v>
      </c>
      <c r="P14" s="47">
        <f>(O14/P$60)</f>
        <v>156.73538913362702</v>
      </c>
      <c r="Q14" s="9"/>
    </row>
    <row r="15" spans="1:134">
      <c r="A15" s="12"/>
      <c r="B15" s="25">
        <v>323.10000000000002</v>
      </c>
      <c r="C15" s="20" t="s">
        <v>18</v>
      </c>
      <c r="D15" s="46">
        <v>297212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2" si="1">SUM(D15:N15)</f>
        <v>297212</v>
      </c>
      <c r="P15" s="47">
        <f>(O15/P$60)</f>
        <v>87.286930983847284</v>
      </c>
      <c r="Q15" s="9"/>
    </row>
    <row r="16" spans="1:134">
      <c r="A16" s="12"/>
      <c r="B16" s="25">
        <v>323.7</v>
      </c>
      <c r="C16" s="20" t="s">
        <v>19</v>
      </c>
      <c r="D16" s="46">
        <v>0</v>
      </c>
      <c r="E16" s="46">
        <v>44393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44393</v>
      </c>
      <c r="P16" s="47">
        <f>(O16/P$60)</f>
        <v>13.037591776798825</v>
      </c>
      <c r="Q16" s="9"/>
    </row>
    <row r="17" spans="1:17">
      <c r="A17" s="12"/>
      <c r="B17" s="25">
        <v>323.89999999999998</v>
      </c>
      <c r="C17" s="20" t="s">
        <v>20</v>
      </c>
      <c r="D17" s="46">
        <v>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500</v>
      </c>
      <c r="P17" s="47">
        <f>(O17/P$60)</f>
        <v>0.14684287812041116</v>
      </c>
      <c r="Q17" s="9"/>
    </row>
    <row r="18" spans="1:17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69183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69183</v>
      </c>
      <c r="P18" s="47">
        <f>(O18/P$60)</f>
        <v>20.31806167400881</v>
      </c>
      <c r="Q18" s="9"/>
    </row>
    <row r="19" spans="1:17">
      <c r="A19" s="12"/>
      <c r="B19" s="25">
        <v>324.61</v>
      </c>
      <c r="C19" s="20" t="s">
        <v>22</v>
      </c>
      <c r="D19" s="46">
        <v>0</v>
      </c>
      <c r="E19" s="46">
        <v>3130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3130</v>
      </c>
      <c r="P19" s="47">
        <f>(O19/P$60)</f>
        <v>0.9192364170337739</v>
      </c>
      <c r="Q19" s="9"/>
    </row>
    <row r="20" spans="1:17">
      <c r="A20" s="12"/>
      <c r="B20" s="25">
        <v>329.1</v>
      </c>
      <c r="C20" s="20" t="s">
        <v>139</v>
      </c>
      <c r="D20" s="46">
        <v>9035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9035</v>
      </c>
      <c r="P20" s="47">
        <f>(O20/P$60)</f>
        <v>2.6534508076358296</v>
      </c>
      <c r="Q20" s="9"/>
    </row>
    <row r="21" spans="1:17">
      <c r="A21" s="12"/>
      <c r="B21" s="25">
        <v>329.2</v>
      </c>
      <c r="C21" s="20" t="s">
        <v>140</v>
      </c>
      <c r="D21" s="46">
        <v>182170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182170</v>
      </c>
      <c r="P21" s="47">
        <f>(O21/P$60)</f>
        <v>53.500734214390604</v>
      </c>
      <c r="Q21" s="9"/>
    </row>
    <row r="22" spans="1:17">
      <c r="A22" s="12"/>
      <c r="B22" s="25">
        <v>329.5</v>
      </c>
      <c r="C22" s="20" t="s">
        <v>141</v>
      </c>
      <c r="D22" s="46">
        <v>1440</v>
      </c>
      <c r="E22" s="46">
        <v>19600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21040</v>
      </c>
      <c r="P22" s="47">
        <f>(O22/P$60)</f>
        <v>6.1791483113069017</v>
      </c>
      <c r="Q22" s="9"/>
    </row>
    <row r="23" spans="1:17" ht="15.75">
      <c r="A23" s="29" t="s">
        <v>142</v>
      </c>
      <c r="B23" s="30"/>
      <c r="C23" s="31"/>
      <c r="D23" s="32">
        <f>SUM(D24:D33)</f>
        <v>372334</v>
      </c>
      <c r="E23" s="32">
        <f>SUM(E24:E33)</f>
        <v>270868</v>
      </c>
      <c r="F23" s="32">
        <f>SUM(F24:F33)</f>
        <v>0</v>
      </c>
      <c r="G23" s="32">
        <f>SUM(G24:G33)</f>
        <v>62919</v>
      </c>
      <c r="H23" s="32">
        <f>SUM(H24:H33)</f>
        <v>0</v>
      </c>
      <c r="I23" s="32">
        <f>SUM(I24:I33)</f>
        <v>0</v>
      </c>
      <c r="J23" s="32">
        <f>SUM(J24:J33)</f>
        <v>0</v>
      </c>
      <c r="K23" s="32">
        <f>SUM(K24:K33)</f>
        <v>0</v>
      </c>
      <c r="L23" s="32">
        <f>SUM(L24:L33)</f>
        <v>0</v>
      </c>
      <c r="M23" s="32">
        <f>SUM(M24:M33)</f>
        <v>0</v>
      </c>
      <c r="N23" s="32">
        <f>SUM(N24:N33)</f>
        <v>0</v>
      </c>
      <c r="O23" s="44">
        <f>SUM(D23:N23)</f>
        <v>706121</v>
      </c>
      <c r="P23" s="45">
        <f>(O23/P$60)</f>
        <v>207.37767988252568</v>
      </c>
      <c r="Q23" s="10"/>
    </row>
    <row r="24" spans="1:17">
      <c r="A24" s="12"/>
      <c r="B24" s="25">
        <v>331.2</v>
      </c>
      <c r="C24" s="20" t="s">
        <v>24</v>
      </c>
      <c r="D24" s="46">
        <v>0</v>
      </c>
      <c r="E24" s="46">
        <v>270868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270868</v>
      </c>
      <c r="P24" s="47">
        <f>(O24/P$60)</f>
        <v>79.550073421439066</v>
      </c>
      <c r="Q24" s="9"/>
    </row>
    <row r="25" spans="1:17">
      <c r="A25" s="12"/>
      <c r="B25" s="25">
        <v>334.2</v>
      </c>
      <c r="C25" s="20" t="s">
        <v>26</v>
      </c>
      <c r="D25" s="46">
        <v>8043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1" si="2">SUM(D25:N25)</f>
        <v>8043</v>
      </c>
      <c r="P25" s="47">
        <f>(O25/P$60)</f>
        <v>2.3621145374449339</v>
      </c>
      <c r="Q25" s="9"/>
    </row>
    <row r="26" spans="1:17">
      <c r="A26" s="12"/>
      <c r="B26" s="25">
        <v>334.35</v>
      </c>
      <c r="C26" s="20" t="s">
        <v>143</v>
      </c>
      <c r="D26" s="46">
        <v>0</v>
      </c>
      <c r="E26" s="46">
        <v>0</v>
      </c>
      <c r="F26" s="46">
        <v>0</v>
      </c>
      <c r="G26" s="46">
        <v>62919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62919</v>
      </c>
      <c r="P26" s="47">
        <f>(O26/P$60)</f>
        <v>18.4784140969163</v>
      </c>
      <c r="Q26" s="9"/>
    </row>
    <row r="27" spans="1:17">
      <c r="A27" s="12"/>
      <c r="B27" s="25">
        <v>335.125</v>
      </c>
      <c r="C27" s="20" t="s">
        <v>144</v>
      </c>
      <c r="D27" s="46">
        <v>107481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107481</v>
      </c>
      <c r="P27" s="47">
        <f>(O27/P$60)</f>
        <v>31.565638766519825</v>
      </c>
      <c r="Q27" s="9"/>
    </row>
    <row r="28" spans="1:17">
      <c r="A28" s="12"/>
      <c r="B28" s="25">
        <v>335.15</v>
      </c>
      <c r="C28" s="20" t="s">
        <v>93</v>
      </c>
      <c r="D28" s="46">
        <v>3377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3377</v>
      </c>
      <c r="P28" s="47">
        <f>(O28/P$60)</f>
        <v>0.99177679882525693</v>
      </c>
      <c r="Q28" s="9"/>
    </row>
    <row r="29" spans="1:17">
      <c r="A29" s="12"/>
      <c r="B29" s="25">
        <v>335.18</v>
      </c>
      <c r="C29" s="20" t="s">
        <v>145</v>
      </c>
      <c r="D29" s="46">
        <v>235772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235772</v>
      </c>
      <c r="P29" s="47">
        <f>(O29/P$60)</f>
        <v>69.242878120411163</v>
      </c>
      <c r="Q29" s="9"/>
    </row>
    <row r="30" spans="1:17">
      <c r="A30" s="12"/>
      <c r="B30" s="25">
        <v>335.21</v>
      </c>
      <c r="C30" s="20" t="s">
        <v>32</v>
      </c>
      <c r="D30" s="46">
        <v>9468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9468</v>
      </c>
      <c r="P30" s="47">
        <f>(O30/P$60)</f>
        <v>2.7806167400881057</v>
      </c>
      <c r="Q30" s="9"/>
    </row>
    <row r="31" spans="1:17">
      <c r="A31" s="12"/>
      <c r="B31" s="25">
        <v>335.22</v>
      </c>
      <c r="C31" s="20" t="s">
        <v>156</v>
      </c>
      <c r="D31" s="46">
        <v>2013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2013</v>
      </c>
      <c r="P31" s="47">
        <f>(O31/P$60)</f>
        <v>0.59118942731277535</v>
      </c>
      <c r="Q31" s="9"/>
    </row>
    <row r="32" spans="1:17">
      <c r="A32" s="12"/>
      <c r="B32" s="25">
        <v>335.45</v>
      </c>
      <c r="C32" s="20" t="s">
        <v>146</v>
      </c>
      <c r="D32" s="46">
        <v>3095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" si="3">SUM(D32:N32)</f>
        <v>3095</v>
      </c>
      <c r="P32" s="47">
        <f>(O32/P$60)</f>
        <v>0.90895741556534504</v>
      </c>
      <c r="Q32" s="9"/>
    </row>
    <row r="33" spans="1:17">
      <c r="A33" s="12"/>
      <c r="B33" s="25">
        <v>338</v>
      </c>
      <c r="C33" s="20" t="s">
        <v>35</v>
      </c>
      <c r="D33" s="46">
        <v>3085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3085</v>
      </c>
      <c r="P33" s="47">
        <f>(O33/P$60)</f>
        <v>0.9060205580029369</v>
      </c>
      <c r="Q33" s="9"/>
    </row>
    <row r="34" spans="1:17" ht="15.75">
      <c r="A34" s="29" t="s">
        <v>40</v>
      </c>
      <c r="B34" s="30"/>
      <c r="C34" s="31"/>
      <c r="D34" s="32">
        <f>SUM(D35:D43)</f>
        <v>366523</v>
      </c>
      <c r="E34" s="32">
        <f>SUM(E35:E43)</f>
        <v>0</v>
      </c>
      <c r="F34" s="32">
        <f>SUM(F35:F43)</f>
        <v>0</v>
      </c>
      <c r="G34" s="32">
        <f>SUM(G35:G43)</f>
        <v>0</v>
      </c>
      <c r="H34" s="32">
        <f>SUM(H35:H43)</f>
        <v>0</v>
      </c>
      <c r="I34" s="32">
        <f>SUM(I35:I43)</f>
        <v>3082652</v>
      </c>
      <c r="J34" s="32">
        <f>SUM(J35:J43)</f>
        <v>0</v>
      </c>
      <c r="K34" s="32">
        <f>SUM(K35:K43)</f>
        <v>0</v>
      </c>
      <c r="L34" s="32">
        <f>SUM(L35:L43)</f>
        <v>0</v>
      </c>
      <c r="M34" s="32">
        <f>SUM(M35:M43)</f>
        <v>0</v>
      </c>
      <c r="N34" s="32">
        <f>SUM(N35:N43)</f>
        <v>1755314</v>
      </c>
      <c r="O34" s="32">
        <f>SUM(D34:N34)</f>
        <v>5204489</v>
      </c>
      <c r="P34" s="45">
        <f>(O34/P$60)</f>
        <v>1528.4842878120412</v>
      </c>
      <c r="Q34" s="10"/>
    </row>
    <row r="35" spans="1:17">
      <c r="A35" s="12"/>
      <c r="B35" s="25">
        <v>342.1</v>
      </c>
      <c r="C35" s="20" t="s">
        <v>44</v>
      </c>
      <c r="D35" s="46">
        <v>8586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2" si="4">SUM(D35:N35)</f>
        <v>8586</v>
      </c>
      <c r="P35" s="47">
        <f>(O35/P$60)</f>
        <v>2.5215859030837002</v>
      </c>
      <c r="Q35" s="9"/>
    </row>
    <row r="36" spans="1:17">
      <c r="A36" s="12"/>
      <c r="B36" s="25">
        <v>342.5</v>
      </c>
      <c r="C36" s="20" t="s">
        <v>46</v>
      </c>
      <c r="D36" s="46">
        <v>51250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51250</v>
      </c>
      <c r="P36" s="47">
        <f>(O36/P$60)</f>
        <v>15.051395007342144</v>
      </c>
      <c r="Q36" s="9"/>
    </row>
    <row r="37" spans="1:17">
      <c r="A37" s="12"/>
      <c r="B37" s="25">
        <v>342.6</v>
      </c>
      <c r="C37" s="20" t="s">
        <v>87</v>
      </c>
      <c r="D37" s="46">
        <v>246827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246827</v>
      </c>
      <c r="P37" s="47">
        <f>(O37/P$60)</f>
        <v>72.489574155653457</v>
      </c>
      <c r="Q37" s="9"/>
    </row>
    <row r="38" spans="1:17">
      <c r="A38" s="12"/>
      <c r="B38" s="25">
        <v>342.9</v>
      </c>
      <c r="C38" s="20" t="s">
        <v>128</v>
      </c>
      <c r="D38" s="46">
        <v>5445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4"/>
        <v>5445</v>
      </c>
      <c r="P38" s="47">
        <f>(O38/P$60)</f>
        <v>1.5991189427312775</v>
      </c>
      <c r="Q38" s="9"/>
    </row>
    <row r="39" spans="1:17">
      <c r="A39" s="12"/>
      <c r="B39" s="25">
        <v>343.3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1602087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4"/>
        <v>1602087</v>
      </c>
      <c r="P39" s="47">
        <f>(O39/P$60)</f>
        <v>470.5101321585903</v>
      </c>
      <c r="Q39" s="9"/>
    </row>
    <row r="40" spans="1:17">
      <c r="A40" s="12"/>
      <c r="B40" s="25">
        <v>343.4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418642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4"/>
        <v>418642</v>
      </c>
      <c r="P40" s="47">
        <f>(O40/P$60)</f>
        <v>122.94919236417034</v>
      </c>
      <c r="Q40" s="9"/>
    </row>
    <row r="41" spans="1:17">
      <c r="A41" s="12"/>
      <c r="B41" s="25">
        <v>343.5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1037961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1037961</v>
      </c>
      <c r="P41" s="47">
        <f>(O41/P$60)</f>
        <v>304.83436123348019</v>
      </c>
      <c r="Q41" s="9"/>
    </row>
    <row r="42" spans="1:17">
      <c r="A42" s="12"/>
      <c r="B42" s="25">
        <v>347.2</v>
      </c>
      <c r="C42" s="20" t="s">
        <v>77</v>
      </c>
      <c r="D42" s="46">
        <v>630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1755314</v>
      </c>
      <c r="O42" s="46">
        <f t="shared" si="4"/>
        <v>1755944</v>
      </c>
      <c r="P42" s="47">
        <f>(O42/P$60)</f>
        <v>515.69574155653447</v>
      </c>
      <c r="Q42" s="9"/>
    </row>
    <row r="43" spans="1:17">
      <c r="A43" s="12"/>
      <c r="B43" s="25">
        <v>349</v>
      </c>
      <c r="C43" s="20" t="s">
        <v>147</v>
      </c>
      <c r="D43" s="46">
        <v>53785</v>
      </c>
      <c r="E43" s="46">
        <v>0</v>
      </c>
      <c r="F43" s="46">
        <v>0</v>
      </c>
      <c r="G43" s="46">
        <v>0</v>
      </c>
      <c r="H43" s="46">
        <v>0</v>
      </c>
      <c r="I43" s="46">
        <v>23962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77747</v>
      </c>
      <c r="P43" s="47">
        <f>(O43/P$60)</f>
        <v>22.833186490455212</v>
      </c>
      <c r="Q43" s="9"/>
    </row>
    <row r="44" spans="1:17" ht="15.75">
      <c r="A44" s="29" t="s">
        <v>41</v>
      </c>
      <c r="B44" s="30"/>
      <c r="C44" s="31"/>
      <c r="D44" s="32">
        <f>SUM(D45:D46)</f>
        <v>27619</v>
      </c>
      <c r="E44" s="32">
        <f>SUM(E45:E46)</f>
        <v>1230</v>
      </c>
      <c r="F44" s="32">
        <f>SUM(F45:F46)</f>
        <v>0</v>
      </c>
      <c r="G44" s="32">
        <f>SUM(G45:G46)</f>
        <v>0</v>
      </c>
      <c r="H44" s="32">
        <f>SUM(H45:H46)</f>
        <v>0</v>
      </c>
      <c r="I44" s="32">
        <f>SUM(I45:I46)</f>
        <v>0</v>
      </c>
      <c r="J44" s="32">
        <f>SUM(J45:J46)</f>
        <v>0</v>
      </c>
      <c r="K44" s="32">
        <f>SUM(K45:K46)</f>
        <v>0</v>
      </c>
      <c r="L44" s="32">
        <f>SUM(L45:L46)</f>
        <v>0</v>
      </c>
      <c r="M44" s="32">
        <f>SUM(M45:M46)</f>
        <v>0</v>
      </c>
      <c r="N44" s="32">
        <f>SUM(N45:N46)</f>
        <v>0</v>
      </c>
      <c r="O44" s="32">
        <f>SUM(D44:N44)</f>
        <v>28849</v>
      </c>
      <c r="P44" s="45">
        <f>(O44/P$60)</f>
        <v>8.4725403817914824</v>
      </c>
      <c r="Q44" s="10"/>
    </row>
    <row r="45" spans="1:17">
      <c r="A45" s="13"/>
      <c r="B45" s="39">
        <v>351.1</v>
      </c>
      <c r="C45" s="21" t="s">
        <v>105</v>
      </c>
      <c r="D45" s="46">
        <v>9724</v>
      </c>
      <c r="E45" s="46">
        <v>1230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10954</v>
      </c>
      <c r="P45" s="47">
        <f>(O45/P$60)</f>
        <v>3.2170337738619676</v>
      </c>
      <c r="Q45" s="9"/>
    </row>
    <row r="46" spans="1:17">
      <c r="A46" s="13"/>
      <c r="B46" s="39">
        <v>354</v>
      </c>
      <c r="C46" s="21" t="s">
        <v>54</v>
      </c>
      <c r="D46" s="46">
        <v>17895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" si="5">SUM(D46:N46)</f>
        <v>17895</v>
      </c>
      <c r="P46" s="47">
        <f>(O46/P$60)</f>
        <v>5.2555066079295152</v>
      </c>
      <c r="Q46" s="9"/>
    </row>
    <row r="47" spans="1:17" ht="15.75">
      <c r="A47" s="29" t="s">
        <v>4</v>
      </c>
      <c r="B47" s="30"/>
      <c r="C47" s="31"/>
      <c r="D47" s="32">
        <f>SUM(D48:D54)</f>
        <v>300670</v>
      </c>
      <c r="E47" s="32">
        <f>SUM(E48:E54)</f>
        <v>261642</v>
      </c>
      <c r="F47" s="32">
        <f>SUM(F48:F54)</f>
        <v>0</v>
      </c>
      <c r="G47" s="32">
        <f>SUM(G48:G54)</f>
        <v>0</v>
      </c>
      <c r="H47" s="32">
        <f>SUM(H48:H54)</f>
        <v>0</v>
      </c>
      <c r="I47" s="32">
        <f>SUM(I48:I54)</f>
        <v>12756</v>
      </c>
      <c r="J47" s="32">
        <f>SUM(J48:J54)</f>
        <v>0</v>
      </c>
      <c r="K47" s="32">
        <f>SUM(K48:K54)</f>
        <v>0</v>
      </c>
      <c r="L47" s="32">
        <f>SUM(L48:L54)</f>
        <v>0</v>
      </c>
      <c r="M47" s="32">
        <f>SUM(M48:M54)</f>
        <v>0</v>
      </c>
      <c r="N47" s="32">
        <f>SUM(N48:N54)</f>
        <v>801622</v>
      </c>
      <c r="O47" s="32">
        <f>SUM(D47:N47)</f>
        <v>1376690</v>
      </c>
      <c r="P47" s="45">
        <f>(O47/P$60)</f>
        <v>404.31424375917766</v>
      </c>
      <c r="Q47" s="10"/>
    </row>
    <row r="48" spans="1:17">
      <c r="A48" s="12"/>
      <c r="B48" s="25">
        <v>361.1</v>
      </c>
      <c r="C48" s="20" t="s">
        <v>55</v>
      </c>
      <c r="D48" s="46">
        <v>121345</v>
      </c>
      <c r="E48" s="46">
        <v>5934</v>
      </c>
      <c r="F48" s="46">
        <v>0</v>
      </c>
      <c r="G48" s="46">
        <v>0</v>
      </c>
      <c r="H48" s="46">
        <v>0</v>
      </c>
      <c r="I48" s="46">
        <v>8216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135495</v>
      </c>
      <c r="P48" s="47">
        <f>(O48/P$60)</f>
        <v>39.792951541850222</v>
      </c>
      <c r="Q48" s="9"/>
    </row>
    <row r="49" spans="1:120">
      <c r="A49" s="12"/>
      <c r="B49" s="25">
        <v>361.2</v>
      </c>
      <c r="C49" s="20" t="s">
        <v>157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23158</v>
      </c>
      <c r="O49" s="46">
        <f t="shared" ref="O49:O57" si="6">SUM(D49:N49)</f>
        <v>23158</v>
      </c>
      <c r="P49" s="47">
        <f>(O49/P$60)</f>
        <v>6.8011747430249629</v>
      </c>
      <c r="Q49" s="9"/>
    </row>
    <row r="50" spans="1:120">
      <c r="A50" s="12"/>
      <c r="B50" s="25">
        <v>361.3</v>
      </c>
      <c r="C50" s="20" t="s">
        <v>56</v>
      </c>
      <c r="D50" s="46">
        <v>87903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13553</v>
      </c>
      <c r="O50" s="46">
        <f t="shared" si="6"/>
        <v>101456</v>
      </c>
      <c r="P50" s="47">
        <f>(O50/P$60)</f>
        <v>29.796182085168869</v>
      </c>
      <c r="Q50" s="9"/>
    </row>
    <row r="51" spans="1:120">
      <c r="A51" s="12"/>
      <c r="B51" s="25">
        <v>365</v>
      </c>
      <c r="C51" s="20" t="s">
        <v>119</v>
      </c>
      <c r="D51" s="46">
        <v>25222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6"/>
        <v>25222</v>
      </c>
      <c r="P51" s="47">
        <f>(O51/P$60)</f>
        <v>7.4073421439060203</v>
      </c>
      <c r="Q51" s="9"/>
    </row>
    <row r="52" spans="1:120">
      <c r="A52" s="12"/>
      <c r="B52" s="25">
        <v>366</v>
      </c>
      <c r="C52" s="20" t="s">
        <v>59</v>
      </c>
      <c r="D52" s="46">
        <v>11648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764551</v>
      </c>
      <c r="O52" s="46">
        <f t="shared" si="6"/>
        <v>776199</v>
      </c>
      <c r="P52" s="47">
        <f>(O52/P$60)</f>
        <v>227.95859030837005</v>
      </c>
      <c r="Q52" s="9"/>
    </row>
    <row r="53" spans="1:120">
      <c r="A53" s="12"/>
      <c r="B53" s="25">
        <v>369.3</v>
      </c>
      <c r="C53" s="20" t="s">
        <v>78</v>
      </c>
      <c r="D53" s="46">
        <v>0</v>
      </c>
      <c r="E53" s="46">
        <v>241745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241745</v>
      </c>
      <c r="P53" s="47">
        <f>(O53/P$60)</f>
        <v>70.997063142437597</v>
      </c>
      <c r="Q53" s="9"/>
    </row>
    <row r="54" spans="1:120">
      <c r="A54" s="12"/>
      <c r="B54" s="25">
        <v>369.9</v>
      </c>
      <c r="C54" s="20" t="s">
        <v>61</v>
      </c>
      <c r="D54" s="46">
        <v>54552</v>
      </c>
      <c r="E54" s="46">
        <v>13963</v>
      </c>
      <c r="F54" s="46">
        <v>0</v>
      </c>
      <c r="G54" s="46">
        <v>0</v>
      </c>
      <c r="H54" s="46">
        <v>0</v>
      </c>
      <c r="I54" s="46">
        <v>4540</v>
      </c>
      <c r="J54" s="46">
        <v>0</v>
      </c>
      <c r="K54" s="46">
        <v>0</v>
      </c>
      <c r="L54" s="46">
        <v>0</v>
      </c>
      <c r="M54" s="46">
        <v>0</v>
      </c>
      <c r="N54" s="46">
        <v>360</v>
      </c>
      <c r="O54" s="46">
        <f t="shared" si="6"/>
        <v>73415</v>
      </c>
      <c r="P54" s="47">
        <f>(O54/P$60)</f>
        <v>21.560939794419969</v>
      </c>
      <c r="Q54" s="9"/>
    </row>
    <row r="55" spans="1:120" ht="15.75">
      <c r="A55" s="29" t="s">
        <v>42</v>
      </c>
      <c r="B55" s="30"/>
      <c r="C55" s="31"/>
      <c r="D55" s="32">
        <f>SUM(D56:D57)</f>
        <v>196770</v>
      </c>
      <c r="E55" s="32">
        <f>SUM(E56:E57)</f>
        <v>308255</v>
      </c>
      <c r="F55" s="32">
        <f>SUM(F56:F57)</f>
        <v>484584</v>
      </c>
      <c r="G55" s="32">
        <f>SUM(G56:G57)</f>
        <v>777756</v>
      </c>
      <c r="H55" s="32">
        <f>SUM(H56:H57)</f>
        <v>0</v>
      </c>
      <c r="I55" s="32">
        <f>SUM(I56:I57)</f>
        <v>17235</v>
      </c>
      <c r="J55" s="32">
        <f>SUM(J56:J57)</f>
        <v>0</v>
      </c>
      <c r="K55" s="32">
        <f>SUM(K56:K57)</f>
        <v>0</v>
      </c>
      <c r="L55" s="32">
        <f>SUM(L56:L57)</f>
        <v>0</v>
      </c>
      <c r="M55" s="32">
        <f>SUM(M56:M57)</f>
        <v>0</v>
      </c>
      <c r="N55" s="32">
        <f>SUM(N56:N57)</f>
        <v>0</v>
      </c>
      <c r="O55" s="32">
        <f t="shared" si="6"/>
        <v>1784600</v>
      </c>
      <c r="P55" s="45">
        <f>(O55/P$60)</f>
        <v>524.11160058737153</v>
      </c>
      <c r="Q55" s="9"/>
    </row>
    <row r="56" spans="1:120">
      <c r="A56" s="12"/>
      <c r="B56" s="25">
        <v>381</v>
      </c>
      <c r="C56" s="20" t="s">
        <v>62</v>
      </c>
      <c r="D56" s="46">
        <v>136235</v>
      </c>
      <c r="E56" s="46">
        <v>308255</v>
      </c>
      <c r="F56" s="46">
        <v>484584</v>
      </c>
      <c r="G56" s="46">
        <v>777756</v>
      </c>
      <c r="H56" s="46">
        <v>0</v>
      </c>
      <c r="I56" s="46">
        <v>17235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6"/>
        <v>1724065</v>
      </c>
      <c r="P56" s="47">
        <f>(O56/P$60)</f>
        <v>506.33333333333331</v>
      </c>
      <c r="Q56" s="9"/>
    </row>
    <row r="57" spans="1:120" ht="15.75" thickBot="1">
      <c r="A57" s="12"/>
      <c r="B57" s="25">
        <v>383.2</v>
      </c>
      <c r="C57" s="20" t="s">
        <v>158</v>
      </c>
      <c r="D57" s="46">
        <v>60535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6"/>
        <v>60535</v>
      </c>
      <c r="P57" s="47">
        <f>(O57/P$60)</f>
        <v>17.77826725403818</v>
      </c>
      <c r="Q57" s="9"/>
    </row>
    <row r="58" spans="1:120" ht="16.5" thickBot="1">
      <c r="A58" s="14" t="s">
        <v>50</v>
      </c>
      <c r="B58" s="23"/>
      <c r="C58" s="22"/>
      <c r="D58" s="15">
        <f>SUM(D5,D13,D23,D34,D44,D47,D55)</f>
        <v>8346688</v>
      </c>
      <c r="E58" s="15">
        <f>SUM(E5,E13,E23,E34,E44,E47,E55)</f>
        <v>1382307</v>
      </c>
      <c r="F58" s="15">
        <f>SUM(F5,F13,F23,F34,F44,F47,F55)</f>
        <v>484584</v>
      </c>
      <c r="G58" s="15">
        <f>SUM(G5,G13,G23,G34,G44,G47,G55)</f>
        <v>840675</v>
      </c>
      <c r="H58" s="15">
        <f>SUM(H5,H13,H23,H34,H44,H47,H55)</f>
        <v>0</v>
      </c>
      <c r="I58" s="15">
        <f>SUM(I5,I13,I23,I34,I44,I47,I55)</f>
        <v>3181826</v>
      </c>
      <c r="J58" s="15">
        <f>SUM(J5,J13,J23,J34,J44,J47,J55)</f>
        <v>0</v>
      </c>
      <c r="K58" s="15">
        <f>SUM(K5,K13,K23,K34,K44,K47,K55)</f>
        <v>0</v>
      </c>
      <c r="L58" s="15">
        <f>SUM(L5,L13,L23,L34,L44,L47,L55)</f>
        <v>0</v>
      </c>
      <c r="M58" s="15">
        <f>SUM(M5,M13,M23,M34,M44,M47,M55)</f>
        <v>0</v>
      </c>
      <c r="N58" s="15">
        <f>SUM(N5,N13,N23,N34,N44,N47,N55)</f>
        <v>2556936</v>
      </c>
      <c r="O58" s="15">
        <f>SUM(D58:N58)</f>
        <v>16793016</v>
      </c>
      <c r="P58" s="38">
        <f>(O58/P$60)</f>
        <v>4931.8696035242292</v>
      </c>
      <c r="Q58" s="6"/>
      <c r="R58" s="2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</row>
    <row r="59" spans="1:120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9"/>
    </row>
    <row r="60" spans="1:120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8" t="s">
        <v>159</v>
      </c>
      <c r="N60" s="48"/>
      <c r="O60" s="48"/>
      <c r="P60" s="43">
        <v>3405</v>
      </c>
    </row>
    <row r="61" spans="1:120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1"/>
    </row>
    <row r="62" spans="1:120" ht="15.75" customHeight="1" thickBot="1">
      <c r="A62" s="52" t="s">
        <v>80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4"/>
    </row>
  </sheetData>
  <mergeCells count="10">
    <mergeCell ref="M60:O60"/>
    <mergeCell ref="A61:P61"/>
    <mergeCell ref="A62:P6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4469000</v>
      </c>
      <c r="E5" s="27">
        <f t="shared" si="0"/>
        <v>343304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4812304</v>
      </c>
      <c r="O5" s="33">
        <f t="shared" ref="O5:O36" si="1">(N5/O$55)</f>
        <v>1583.5156301414938</v>
      </c>
      <c r="P5" s="6"/>
    </row>
    <row r="6" spans="1:133">
      <c r="A6" s="12"/>
      <c r="B6" s="25">
        <v>311</v>
      </c>
      <c r="C6" s="20" t="s">
        <v>3</v>
      </c>
      <c r="D6" s="46">
        <v>4144279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4144279</v>
      </c>
      <c r="O6" s="47">
        <f t="shared" si="1"/>
        <v>1363.698256005265</v>
      </c>
      <c r="P6" s="9"/>
    </row>
    <row r="7" spans="1:133">
      <c r="A7" s="12"/>
      <c r="B7" s="25">
        <v>312.41000000000003</v>
      </c>
      <c r="C7" s="20" t="s">
        <v>12</v>
      </c>
      <c r="D7" s="46">
        <v>82467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82467</v>
      </c>
      <c r="O7" s="47">
        <f t="shared" si="1"/>
        <v>27.136229022704836</v>
      </c>
      <c r="P7" s="9"/>
    </row>
    <row r="8" spans="1:133">
      <c r="A8" s="12"/>
      <c r="B8" s="25">
        <v>312.42</v>
      </c>
      <c r="C8" s="20" t="s">
        <v>11</v>
      </c>
      <c r="D8" s="46">
        <v>61554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61554</v>
      </c>
      <c r="O8" s="47">
        <f t="shared" si="1"/>
        <v>20.254689042448174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330249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330249</v>
      </c>
      <c r="O9" s="47">
        <f t="shared" si="1"/>
        <v>108.67028627838104</v>
      </c>
      <c r="P9" s="9"/>
    </row>
    <row r="10" spans="1:133">
      <c r="A10" s="12"/>
      <c r="B10" s="25">
        <v>314.8</v>
      </c>
      <c r="C10" s="20" t="s">
        <v>14</v>
      </c>
      <c r="D10" s="46">
        <v>0</v>
      </c>
      <c r="E10" s="46">
        <v>13055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13055</v>
      </c>
      <c r="O10" s="47">
        <f t="shared" si="1"/>
        <v>4.2958209937479435</v>
      </c>
      <c r="P10" s="9"/>
    </row>
    <row r="11" spans="1:133">
      <c r="A11" s="12"/>
      <c r="B11" s="25">
        <v>315</v>
      </c>
      <c r="C11" s="20" t="s">
        <v>90</v>
      </c>
      <c r="D11" s="46">
        <v>173290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173290</v>
      </c>
      <c r="O11" s="47">
        <f t="shared" si="1"/>
        <v>57.022046725896679</v>
      </c>
      <c r="P11" s="9"/>
    </row>
    <row r="12" spans="1:133">
      <c r="A12" s="12"/>
      <c r="B12" s="25">
        <v>316</v>
      </c>
      <c r="C12" s="20" t="s">
        <v>91</v>
      </c>
      <c r="D12" s="46">
        <v>7410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7410</v>
      </c>
      <c r="O12" s="47">
        <f t="shared" si="1"/>
        <v>2.4383020730503455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431692</v>
      </c>
      <c r="E13" s="32">
        <f t="shared" si="3"/>
        <v>37752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54120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9" si="4">SUM(D13:M13)</f>
        <v>523564</v>
      </c>
      <c r="O13" s="45">
        <f t="shared" si="1"/>
        <v>172.28167160250084</v>
      </c>
      <c r="P13" s="10"/>
    </row>
    <row r="14" spans="1:133">
      <c r="A14" s="12"/>
      <c r="B14" s="25">
        <v>322</v>
      </c>
      <c r="C14" s="20" t="s">
        <v>0</v>
      </c>
      <c r="D14" s="46">
        <v>138912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138912</v>
      </c>
      <c r="O14" s="47">
        <f t="shared" si="1"/>
        <v>45.709772951628828</v>
      </c>
      <c r="P14" s="9"/>
    </row>
    <row r="15" spans="1:133">
      <c r="A15" s="12"/>
      <c r="B15" s="25">
        <v>323.10000000000002</v>
      </c>
      <c r="C15" s="20" t="s">
        <v>18</v>
      </c>
      <c r="D15" s="46">
        <v>225065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225065</v>
      </c>
      <c r="O15" s="47">
        <f t="shared" si="1"/>
        <v>74.058900954261276</v>
      </c>
      <c r="P15" s="9"/>
    </row>
    <row r="16" spans="1:133">
      <c r="A16" s="12"/>
      <c r="B16" s="25">
        <v>323.7</v>
      </c>
      <c r="C16" s="20" t="s">
        <v>19</v>
      </c>
      <c r="D16" s="46">
        <v>0</v>
      </c>
      <c r="E16" s="46">
        <v>34241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34241</v>
      </c>
      <c r="O16" s="47">
        <f t="shared" si="1"/>
        <v>11.267193155643303</v>
      </c>
      <c r="P16" s="9"/>
    </row>
    <row r="17" spans="1:16">
      <c r="A17" s="12"/>
      <c r="B17" s="25">
        <v>323.89999999999998</v>
      </c>
      <c r="C17" s="20" t="s">
        <v>20</v>
      </c>
      <c r="D17" s="46">
        <v>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1000</v>
      </c>
      <c r="O17" s="47">
        <f t="shared" si="1"/>
        <v>0.32905561039815728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54120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54120</v>
      </c>
      <c r="O18" s="47">
        <f t="shared" si="1"/>
        <v>17.808489634748273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2435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2435</v>
      </c>
      <c r="O19" s="47">
        <f t="shared" si="1"/>
        <v>0.80125041131951302</v>
      </c>
      <c r="P19" s="9"/>
    </row>
    <row r="20" spans="1:16">
      <c r="A20" s="12"/>
      <c r="B20" s="25">
        <v>329</v>
      </c>
      <c r="C20" s="20" t="s">
        <v>23</v>
      </c>
      <c r="D20" s="46">
        <v>66715</v>
      </c>
      <c r="E20" s="46">
        <v>1076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67791</v>
      </c>
      <c r="O20" s="47">
        <f t="shared" si="1"/>
        <v>22.307008884501482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SUM(D22:D28)</f>
        <v>219142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219142</v>
      </c>
      <c r="O21" s="45">
        <f t="shared" si="1"/>
        <v>72.109904573872981</v>
      </c>
      <c r="P21" s="10"/>
    </row>
    <row r="22" spans="1:16">
      <c r="A22" s="12"/>
      <c r="B22" s="25">
        <v>331.7</v>
      </c>
      <c r="C22" s="20" t="s">
        <v>83</v>
      </c>
      <c r="D22" s="46">
        <v>105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</v>
      </c>
      <c r="O22" s="47">
        <f t="shared" si="1"/>
        <v>3.4550839091806514E-2</v>
      </c>
      <c r="P22" s="9"/>
    </row>
    <row r="23" spans="1:16">
      <c r="A23" s="12"/>
      <c r="B23" s="25">
        <v>335.12</v>
      </c>
      <c r="C23" s="20" t="s">
        <v>92</v>
      </c>
      <c r="D23" s="46">
        <v>57547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57547</v>
      </c>
      <c r="O23" s="47">
        <f t="shared" si="1"/>
        <v>18.936163211582759</v>
      </c>
      <c r="P23" s="9"/>
    </row>
    <row r="24" spans="1:16">
      <c r="A24" s="12"/>
      <c r="B24" s="25">
        <v>335.15</v>
      </c>
      <c r="C24" s="20" t="s">
        <v>93</v>
      </c>
      <c r="D24" s="46">
        <v>3314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3314</v>
      </c>
      <c r="O24" s="47">
        <f t="shared" si="1"/>
        <v>1.0904902928594933</v>
      </c>
      <c r="P24" s="9"/>
    </row>
    <row r="25" spans="1:16">
      <c r="A25" s="12"/>
      <c r="B25" s="25">
        <v>335.18</v>
      </c>
      <c r="C25" s="20" t="s">
        <v>94</v>
      </c>
      <c r="D25" s="46">
        <v>147681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147681</v>
      </c>
      <c r="O25" s="47">
        <f t="shared" si="1"/>
        <v>48.595261599210268</v>
      </c>
      <c r="P25" s="9"/>
    </row>
    <row r="26" spans="1:16">
      <c r="A26" s="12"/>
      <c r="B26" s="25">
        <v>335.21</v>
      </c>
      <c r="C26" s="20" t="s">
        <v>32</v>
      </c>
      <c r="D26" s="46">
        <v>5001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5001</v>
      </c>
      <c r="O26" s="47">
        <f t="shared" si="1"/>
        <v>1.6456071076011847</v>
      </c>
      <c r="P26" s="9"/>
    </row>
    <row r="27" spans="1:16">
      <c r="A27" s="12"/>
      <c r="B27" s="25">
        <v>335.49</v>
      </c>
      <c r="C27" s="20" t="s">
        <v>33</v>
      </c>
      <c r="D27" s="46">
        <v>2309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2309</v>
      </c>
      <c r="O27" s="47">
        <f t="shared" si="1"/>
        <v>0.75978940440934517</v>
      </c>
      <c r="P27" s="9"/>
    </row>
    <row r="28" spans="1:16">
      <c r="A28" s="12"/>
      <c r="B28" s="25">
        <v>338</v>
      </c>
      <c r="C28" s="20" t="s">
        <v>35</v>
      </c>
      <c r="D28" s="46">
        <v>3185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3185</v>
      </c>
      <c r="O28" s="47">
        <f t="shared" si="1"/>
        <v>1.0480421191181311</v>
      </c>
      <c r="P28" s="9"/>
    </row>
    <row r="29" spans="1:16" ht="15.75">
      <c r="A29" s="29" t="s">
        <v>40</v>
      </c>
      <c r="B29" s="30"/>
      <c r="C29" s="31"/>
      <c r="D29" s="32">
        <f t="shared" ref="D29:M29" si="6">SUM(D30:D39)</f>
        <v>123198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2298930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1709552</v>
      </c>
      <c r="N29" s="32">
        <f t="shared" si="4"/>
        <v>4131680</v>
      </c>
      <c r="O29" s="45">
        <f t="shared" si="1"/>
        <v>1359.5524843698586</v>
      </c>
      <c r="P29" s="10"/>
    </row>
    <row r="30" spans="1:16">
      <c r="A30" s="12"/>
      <c r="B30" s="25">
        <v>341.9</v>
      </c>
      <c r="C30" s="20" t="s">
        <v>95</v>
      </c>
      <c r="D30" s="46">
        <v>5227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7">SUM(D30:M30)</f>
        <v>5227</v>
      </c>
      <c r="O30" s="47">
        <f t="shared" si="1"/>
        <v>1.7199736755511681</v>
      </c>
      <c r="P30" s="9"/>
    </row>
    <row r="31" spans="1:16">
      <c r="A31" s="12"/>
      <c r="B31" s="25">
        <v>342.1</v>
      </c>
      <c r="C31" s="20" t="s">
        <v>44</v>
      </c>
      <c r="D31" s="46">
        <v>19554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19554</v>
      </c>
      <c r="O31" s="47">
        <f t="shared" si="1"/>
        <v>6.4343534057255676</v>
      </c>
      <c r="P31" s="9"/>
    </row>
    <row r="32" spans="1:16">
      <c r="A32" s="12"/>
      <c r="B32" s="25">
        <v>342.2</v>
      </c>
      <c r="C32" s="20" t="s">
        <v>45</v>
      </c>
      <c r="D32" s="46">
        <v>4765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4765</v>
      </c>
      <c r="O32" s="47">
        <f t="shared" si="1"/>
        <v>1.5679499835472195</v>
      </c>
      <c r="P32" s="9"/>
    </row>
    <row r="33" spans="1:16">
      <c r="A33" s="12"/>
      <c r="B33" s="25">
        <v>342.5</v>
      </c>
      <c r="C33" s="20" t="s">
        <v>46</v>
      </c>
      <c r="D33" s="46">
        <v>2850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2850</v>
      </c>
      <c r="O33" s="47">
        <f t="shared" si="1"/>
        <v>0.93780848963474828</v>
      </c>
      <c r="P33" s="9"/>
    </row>
    <row r="34" spans="1:16">
      <c r="A34" s="12"/>
      <c r="B34" s="25">
        <v>342.6</v>
      </c>
      <c r="C34" s="20" t="s">
        <v>87</v>
      </c>
      <c r="D34" s="46">
        <v>56501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56501</v>
      </c>
      <c r="O34" s="47">
        <f t="shared" si="1"/>
        <v>18.591971043106284</v>
      </c>
      <c r="P34" s="9"/>
    </row>
    <row r="35" spans="1:16">
      <c r="A35" s="12"/>
      <c r="B35" s="25">
        <v>343.3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1252207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1252207</v>
      </c>
      <c r="O35" s="47">
        <f t="shared" si="1"/>
        <v>412.04573872984537</v>
      </c>
      <c r="P35" s="9"/>
    </row>
    <row r="36" spans="1:16">
      <c r="A36" s="12"/>
      <c r="B36" s="25">
        <v>343.4</v>
      </c>
      <c r="C36" s="20" t="s">
        <v>48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170645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170645</v>
      </c>
      <c r="O36" s="47">
        <f t="shared" si="1"/>
        <v>56.15169463639355</v>
      </c>
      <c r="P36" s="9"/>
    </row>
    <row r="37" spans="1:16">
      <c r="A37" s="12"/>
      <c r="B37" s="25">
        <v>343.5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876078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876078</v>
      </c>
      <c r="O37" s="47">
        <f t="shared" ref="O37:O53" si="8">(N37/O$55)</f>
        <v>288.27838104639682</v>
      </c>
      <c r="P37" s="9"/>
    </row>
    <row r="38" spans="1:16">
      <c r="A38" s="12"/>
      <c r="B38" s="25">
        <v>347.2</v>
      </c>
      <c r="C38" s="20" t="s">
        <v>77</v>
      </c>
      <c r="D38" s="46">
        <v>450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1709552</v>
      </c>
      <c r="N38" s="46">
        <f t="shared" si="7"/>
        <v>1710002</v>
      </c>
      <c r="O38" s="47">
        <f t="shared" si="8"/>
        <v>562.68575189206979</v>
      </c>
      <c r="P38" s="9"/>
    </row>
    <row r="39" spans="1:16">
      <c r="A39" s="12"/>
      <c r="B39" s="25">
        <v>349</v>
      </c>
      <c r="C39" s="20" t="s">
        <v>1</v>
      </c>
      <c r="D39" s="46">
        <v>33851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33851</v>
      </c>
      <c r="O39" s="47">
        <f t="shared" si="8"/>
        <v>11.138861467588022</v>
      </c>
      <c r="P39" s="9"/>
    </row>
    <row r="40" spans="1:16" ht="15.75">
      <c r="A40" s="29" t="s">
        <v>41</v>
      </c>
      <c r="B40" s="30"/>
      <c r="C40" s="31"/>
      <c r="D40" s="32">
        <f t="shared" ref="D40:M40" si="9">SUM(D41:D43)</f>
        <v>28330</v>
      </c>
      <c r="E40" s="32">
        <f t="shared" si="9"/>
        <v>1232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3" si="10">SUM(D40:M40)</f>
        <v>29562</v>
      </c>
      <c r="O40" s="45">
        <f t="shared" si="8"/>
        <v>9.7275419545903254</v>
      </c>
      <c r="P40" s="10"/>
    </row>
    <row r="41" spans="1:16">
      <c r="A41" s="13"/>
      <c r="B41" s="39">
        <v>351.2</v>
      </c>
      <c r="C41" s="21" t="s">
        <v>52</v>
      </c>
      <c r="D41" s="46">
        <v>14340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14340</v>
      </c>
      <c r="O41" s="47">
        <f t="shared" si="8"/>
        <v>4.718657453109576</v>
      </c>
      <c r="P41" s="9"/>
    </row>
    <row r="42" spans="1:16">
      <c r="A42" s="13"/>
      <c r="B42" s="39">
        <v>351.5</v>
      </c>
      <c r="C42" s="21" t="s">
        <v>53</v>
      </c>
      <c r="D42" s="46">
        <v>0</v>
      </c>
      <c r="E42" s="46">
        <v>1232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1232</v>
      </c>
      <c r="O42" s="47">
        <f t="shared" si="8"/>
        <v>0.40539651201052979</v>
      </c>
      <c r="P42" s="9"/>
    </row>
    <row r="43" spans="1:16">
      <c r="A43" s="13"/>
      <c r="B43" s="39">
        <v>354</v>
      </c>
      <c r="C43" s="21" t="s">
        <v>54</v>
      </c>
      <c r="D43" s="46">
        <v>13990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13990</v>
      </c>
      <c r="O43" s="47">
        <f t="shared" si="8"/>
        <v>4.6034879894702208</v>
      </c>
      <c r="P43" s="9"/>
    </row>
    <row r="44" spans="1:16" ht="15.75">
      <c r="A44" s="29" t="s">
        <v>4</v>
      </c>
      <c r="B44" s="30"/>
      <c r="C44" s="31"/>
      <c r="D44" s="32">
        <f t="shared" ref="D44:M44" si="11">SUM(D45:D50)</f>
        <v>58145</v>
      </c>
      <c r="E44" s="32">
        <f t="shared" si="11"/>
        <v>3535</v>
      </c>
      <c r="F44" s="32">
        <f t="shared" si="11"/>
        <v>60</v>
      </c>
      <c r="G44" s="32">
        <f t="shared" si="11"/>
        <v>0</v>
      </c>
      <c r="H44" s="32">
        <f t="shared" si="11"/>
        <v>0</v>
      </c>
      <c r="I44" s="32">
        <f t="shared" si="11"/>
        <v>493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56300</v>
      </c>
      <c r="N44" s="32">
        <f t="shared" si="10"/>
        <v>118533</v>
      </c>
      <c r="O44" s="45">
        <f t="shared" si="8"/>
        <v>39.003948667324778</v>
      </c>
      <c r="P44" s="10"/>
    </row>
    <row r="45" spans="1:16">
      <c r="A45" s="12"/>
      <c r="B45" s="25">
        <v>361.1</v>
      </c>
      <c r="C45" s="20" t="s">
        <v>55</v>
      </c>
      <c r="D45" s="46">
        <v>10636</v>
      </c>
      <c r="E45" s="46">
        <v>345</v>
      </c>
      <c r="F45" s="46">
        <v>234</v>
      </c>
      <c r="G45" s="46">
        <v>0</v>
      </c>
      <c r="H45" s="46">
        <v>0</v>
      </c>
      <c r="I45" s="46">
        <v>1196</v>
      </c>
      <c r="J45" s="46">
        <v>0</v>
      </c>
      <c r="K45" s="46">
        <v>0</v>
      </c>
      <c r="L45" s="46">
        <v>0</v>
      </c>
      <c r="M45" s="46">
        <v>4886</v>
      </c>
      <c r="N45" s="46">
        <f t="shared" si="10"/>
        <v>17297</v>
      </c>
      <c r="O45" s="47">
        <f t="shared" si="8"/>
        <v>5.691674893056927</v>
      </c>
      <c r="P45" s="9"/>
    </row>
    <row r="46" spans="1:16">
      <c r="A46" s="12"/>
      <c r="B46" s="25">
        <v>361.3</v>
      </c>
      <c r="C46" s="20" t="s">
        <v>56</v>
      </c>
      <c r="D46" s="46">
        <v>-2173</v>
      </c>
      <c r="E46" s="46">
        <v>-508</v>
      </c>
      <c r="F46" s="46">
        <v>-174</v>
      </c>
      <c r="G46" s="46">
        <v>0</v>
      </c>
      <c r="H46" s="46">
        <v>0</v>
      </c>
      <c r="I46" s="46">
        <v>-938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-3793</v>
      </c>
      <c r="O46" s="47">
        <f t="shared" si="8"/>
        <v>-1.2481079302402105</v>
      </c>
      <c r="P46" s="9"/>
    </row>
    <row r="47" spans="1:16">
      <c r="A47" s="12"/>
      <c r="B47" s="25">
        <v>362</v>
      </c>
      <c r="C47" s="20" t="s">
        <v>57</v>
      </c>
      <c r="D47" s="46">
        <v>18648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18648</v>
      </c>
      <c r="O47" s="47">
        <f t="shared" si="8"/>
        <v>6.1362290227048373</v>
      </c>
      <c r="P47" s="9"/>
    </row>
    <row r="48" spans="1:16">
      <c r="A48" s="12"/>
      <c r="B48" s="25">
        <v>364</v>
      </c>
      <c r="C48" s="20" t="s">
        <v>96</v>
      </c>
      <c r="D48" s="46">
        <v>11429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11429</v>
      </c>
      <c r="O48" s="47">
        <f t="shared" si="8"/>
        <v>3.7607765712405397</v>
      </c>
      <c r="P48" s="9"/>
    </row>
    <row r="49" spans="1:119">
      <c r="A49" s="12"/>
      <c r="B49" s="25">
        <v>366</v>
      </c>
      <c r="C49" s="20" t="s">
        <v>59</v>
      </c>
      <c r="D49" s="46">
        <v>10141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50832</v>
      </c>
      <c r="N49" s="46">
        <f t="shared" si="10"/>
        <v>60973</v>
      </c>
      <c r="O49" s="47">
        <f t="shared" si="8"/>
        <v>20.063507732806844</v>
      </c>
      <c r="P49" s="9"/>
    </row>
    <row r="50" spans="1:119">
      <c r="A50" s="12"/>
      <c r="B50" s="25">
        <v>369.9</v>
      </c>
      <c r="C50" s="20" t="s">
        <v>61</v>
      </c>
      <c r="D50" s="46">
        <v>9464</v>
      </c>
      <c r="E50" s="46">
        <v>3698</v>
      </c>
      <c r="F50" s="46">
        <v>0</v>
      </c>
      <c r="G50" s="46">
        <v>0</v>
      </c>
      <c r="H50" s="46">
        <v>0</v>
      </c>
      <c r="I50" s="46">
        <v>235</v>
      </c>
      <c r="J50" s="46">
        <v>0</v>
      </c>
      <c r="K50" s="46">
        <v>0</v>
      </c>
      <c r="L50" s="46">
        <v>0</v>
      </c>
      <c r="M50" s="46">
        <v>582</v>
      </c>
      <c r="N50" s="46">
        <f t="shared" si="10"/>
        <v>13979</v>
      </c>
      <c r="O50" s="47">
        <f t="shared" si="8"/>
        <v>4.5998683777558407</v>
      </c>
      <c r="P50" s="9"/>
    </row>
    <row r="51" spans="1:119" ht="15.75">
      <c r="A51" s="29" t="s">
        <v>42</v>
      </c>
      <c r="B51" s="30"/>
      <c r="C51" s="31"/>
      <c r="D51" s="32">
        <f t="shared" ref="D51:M51" si="12">SUM(D52:D52)</f>
        <v>27369</v>
      </c>
      <c r="E51" s="32">
        <f t="shared" si="12"/>
        <v>0</v>
      </c>
      <c r="F51" s="32">
        <f t="shared" si="12"/>
        <v>481235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0"/>
        <v>508604</v>
      </c>
      <c r="O51" s="45">
        <f t="shared" si="8"/>
        <v>167.3589996709444</v>
      </c>
      <c r="P51" s="9"/>
    </row>
    <row r="52" spans="1:119" ht="15.75" thickBot="1">
      <c r="A52" s="12"/>
      <c r="B52" s="25">
        <v>381</v>
      </c>
      <c r="C52" s="20" t="s">
        <v>62</v>
      </c>
      <c r="D52" s="46">
        <v>27369</v>
      </c>
      <c r="E52" s="46">
        <v>0</v>
      </c>
      <c r="F52" s="46">
        <v>481235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508604</v>
      </c>
      <c r="O52" s="47">
        <f t="shared" si="8"/>
        <v>167.3589996709444</v>
      </c>
      <c r="P52" s="9"/>
    </row>
    <row r="53" spans="1:119" ht="16.5" thickBot="1">
      <c r="A53" s="14" t="s">
        <v>50</v>
      </c>
      <c r="B53" s="23"/>
      <c r="C53" s="22"/>
      <c r="D53" s="15">
        <f t="shared" ref="D53:M53" si="13">SUM(D5,D13,D21,D29,D40,D44,D51)</f>
        <v>5356876</v>
      </c>
      <c r="E53" s="15">
        <f t="shared" si="13"/>
        <v>385823</v>
      </c>
      <c r="F53" s="15">
        <f t="shared" si="13"/>
        <v>481295</v>
      </c>
      <c r="G53" s="15">
        <f t="shared" si="13"/>
        <v>0</v>
      </c>
      <c r="H53" s="15">
        <f t="shared" si="13"/>
        <v>0</v>
      </c>
      <c r="I53" s="15">
        <f t="shared" si="13"/>
        <v>2353543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1765852</v>
      </c>
      <c r="N53" s="15">
        <f t="shared" si="10"/>
        <v>10343389</v>
      </c>
      <c r="O53" s="38">
        <f t="shared" si="8"/>
        <v>3403.5501809805855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111</v>
      </c>
      <c r="M55" s="48"/>
      <c r="N55" s="48"/>
      <c r="O55" s="43">
        <v>3039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80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3814517</v>
      </c>
      <c r="E5" s="27">
        <f t="shared" si="0"/>
        <v>314142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4128659</v>
      </c>
      <c r="O5" s="33">
        <f t="shared" ref="O5:O36" si="1">(N5/O$56)</f>
        <v>1357.6649128576125</v>
      </c>
      <c r="P5" s="6"/>
    </row>
    <row r="6" spans="1:133">
      <c r="A6" s="12"/>
      <c r="B6" s="25">
        <v>311</v>
      </c>
      <c r="C6" s="20" t="s">
        <v>3</v>
      </c>
      <c r="D6" s="46">
        <v>3464235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3464235</v>
      </c>
      <c r="O6" s="47">
        <f t="shared" si="1"/>
        <v>1139.176257809931</v>
      </c>
      <c r="P6" s="9"/>
    </row>
    <row r="7" spans="1:133">
      <c r="A7" s="12"/>
      <c r="B7" s="25">
        <v>312.41000000000003</v>
      </c>
      <c r="C7" s="20" t="s">
        <v>12</v>
      </c>
      <c r="D7" s="46">
        <v>81818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81818</v>
      </c>
      <c r="O7" s="47">
        <f t="shared" si="1"/>
        <v>26.90496547188425</v>
      </c>
      <c r="P7" s="9"/>
    </row>
    <row r="8" spans="1:133">
      <c r="A8" s="12"/>
      <c r="B8" s="25">
        <v>312.42</v>
      </c>
      <c r="C8" s="20" t="s">
        <v>11</v>
      </c>
      <c r="D8" s="46">
        <v>61539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61539</v>
      </c>
      <c r="O8" s="47">
        <f t="shared" si="1"/>
        <v>20.236435383097664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306805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306805</v>
      </c>
      <c r="O9" s="47">
        <f t="shared" si="1"/>
        <v>100.88951002959553</v>
      </c>
      <c r="P9" s="9"/>
    </row>
    <row r="10" spans="1:133">
      <c r="A10" s="12"/>
      <c r="B10" s="25">
        <v>314.8</v>
      </c>
      <c r="C10" s="20" t="s">
        <v>14</v>
      </c>
      <c r="D10" s="46">
        <v>0</v>
      </c>
      <c r="E10" s="46">
        <v>7337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7337</v>
      </c>
      <c r="O10" s="47">
        <f t="shared" si="1"/>
        <v>2.4126931930286091</v>
      </c>
      <c r="P10" s="9"/>
    </row>
    <row r="11" spans="1:133">
      <c r="A11" s="12"/>
      <c r="B11" s="25">
        <v>315</v>
      </c>
      <c r="C11" s="20" t="s">
        <v>90</v>
      </c>
      <c r="D11" s="46">
        <v>193369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193369</v>
      </c>
      <c r="O11" s="47">
        <f t="shared" si="1"/>
        <v>63.587306806971391</v>
      </c>
      <c r="P11" s="9"/>
    </row>
    <row r="12" spans="1:133">
      <c r="A12" s="12"/>
      <c r="B12" s="25">
        <v>316</v>
      </c>
      <c r="C12" s="20" t="s">
        <v>91</v>
      </c>
      <c r="D12" s="46">
        <v>13556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13556</v>
      </c>
      <c r="O12" s="47">
        <f t="shared" si="1"/>
        <v>4.457744163104242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437373</v>
      </c>
      <c r="E13" s="32">
        <f t="shared" si="3"/>
        <v>51960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45941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0" si="4">SUM(D13:M13)</f>
        <v>535274</v>
      </c>
      <c r="O13" s="45">
        <f t="shared" si="1"/>
        <v>176.01907267346269</v>
      </c>
      <c r="P13" s="10"/>
    </row>
    <row r="14" spans="1:133">
      <c r="A14" s="12"/>
      <c r="B14" s="25">
        <v>322</v>
      </c>
      <c r="C14" s="20" t="s">
        <v>0</v>
      </c>
      <c r="D14" s="46">
        <v>149282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149282</v>
      </c>
      <c r="O14" s="47">
        <f t="shared" si="1"/>
        <v>49.089773100953636</v>
      </c>
      <c r="P14" s="9"/>
    </row>
    <row r="15" spans="1:133">
      <c r="A15" s="12"/>
      <c r="B15" s="25">
        <v>323.10000000000002</v>
      </c>
      <c r="C15" s="20" t="s">
        <v>18</v>
      </c>
      <c r="D15" s="46">
        <v>215724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215724</v>
      </c>
      <c r="O15" s="47">
        <f t="shared" si="1"/>
        <v>70.938507070042746</v>
      </c>
      <c r="P15" s="9"/>
    </row>
    <row r="16" spans="1:133">
      <c r="A16" s="12"/>
      <c r="B16" s="25">
        <v>323.7</v>
      </c>
      <c r="C16" s="20" t="s">
        <v>19</v>
      </c>
      <c r="D16" s="46">
        <v>0</v>
      </c>
      <c r="E16" s="46">
        <v>37172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37172</v>
      </c>
      <c r="O16" s="47">
        <f t="shared" si="1"/>
        <v>12.223610654390002</v>
      </c>
      <c r="P16" s="9"/>
    </row>
    <row r="17" spans="1:16">
      <c r="A17" s="12"/>
      <c r="B17" s="25">
        <v>323.89999999999998</v>
      </c>
      <c r="C17" s="20" t="s">
        <v>20</v>
      </c>
      <c r="D17" s="46">
        <v>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1000</v>
      </c>
      <c r="O17" s="47">
        <f t="shared" si="1"/>
        <v>0.3288391976323578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45941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45941</v>
      </c>
      <c r="O18" s="47">
        <f t="shared" si="1"/>
        <v>15.107201578428148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2087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2087</v>
      </c>
      <c r="O19" s="47">
        <f t="shared" si="1"/>
        <v>0.68628740545873068</v>
      </c>
      <c r="P19" s="9"/>
    </row>
    <row r="20" spans="1:16">
      <c r="A20" s="12"/>
      <c r="B20" s="25">
        <v>329</v>
      </c>
      <c r="C20" s="20" t="s">
        <v>23</v>
      </c>
      <c r="D20" s="46">
        <v>71367</v>
      </c>
      <c r="E20" s="46">
        <v>12701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84068</v>
      </c>
      <c r="O20" s="47">
        <f t="shared" si="1"/>
        <v>27.644853666557054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SUM(D22:D29)</f>
        <v>213567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213567</v>
      </c>
      <c r="O21" s="45">
        <f t="shared" si="1"/>
        <v>70.229200920749747</v>
      </c>
      <c r="P21" s="10"/>
    </row>
    <row r="22" spans="1:16">
      <c r="A22" s="12"/>
      <c r="B22" s="25">
        <v>331.7</v>
      </c>
      <c r="C22" s="20" t="s">
        <v>83</v>
      </c>
      <c r="D22" s="46">
        <v>123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</v>
      </c>
      <c r="O22" s="47">
        <f t="shared" si="1"/>
        <v>4.0447221308780007E-2</v>
      </c>
      <c r="P22" s="9"/>
    </row>
    <row r="23" spans="1:16">
      <c r="A23" s="12"/>
      <c r="B23" s="25">
        <v>334.2</v>
      </c>
      <c r="C23" s="20" t="s">
        <v>26</v>
      </c>
      <c r="D23" s="46">
        <v>3596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3596</v>
      </c>
      <c r="O23" s="47">
        <f t="shared" si="1"/>
        <v>1.1825057546859585</v>
      </c>
      <c r="P23" s="9"/>
    </row>
    <row r="24" spans="1:16">
      <c r="A24" s="12"/>
      <c r="B24" s="25">
        <v>335.12</v>
      </c>
      <c r="C24" s="20" t="s">
        <v>92</v>
      </c>
      <c r="D24" s="46">
        <v>54425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54425</v>
      </c>
      <c r="O24" s="47">
        <f t="shared" si="1"/>
        <v>17.897073331141073</v>
      </c>
      <c r="P24" s="9"/>
    </row>
    <row r="25" spans="1:16">
      <c r="A25" s="12"/>
      <c r="B25" s="25">
        <v>335.15</v>
      </c>
      <c r="C25" s="20" t="s">
        <v>93</v>
      </c>
      <c r="D25" s="46">
        <v>3363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3363</v>
      </c>
      <c r="O25" s="47">
        <f t="shared" si="1"/>
        <v>1.1058862216376193</v>
      </c>
      <c r="P25" s="9"/>
    </row>
    <row r="26" spans="1:16">
      <c r="A26" s="12"/>
      <c r="B26" s="25">
        <v>335.18</v>
      </c>
      <c r="C26" s="20" t="s">
        <v>94</v>
      </c>
      <c r="D26" s="46">
        <v>139858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139858</v>
      </c>
      <c r="O26" s="47">
        <f t="shared" si="1"/>
        <v>45.990792502466292</v>
      </c>
      <c r="P26" s="9"/>
    </row>
    <row r="27" spans="1:16">
      <c r="A27" s="12"/>
      <c r="B27" s="25">
        <v>335.21</v>
      </c>
      <c r="C27" s="20" t="s">
        <v>32</v>
      </c>
      <c r="D27" s="46">
        <v>6360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6360</v>
      </c>
      <c r="O27" s="47">
        <f t="shared" si="1"/>
        <v>2.0914172969417955</v>
      </c>
      <c r="P27" s="9"/>
    </row>
    <row r="28" spans="1:16">
      <c r="A28" s="12"/>
      <c r="B28" s="25">
        <v>335.49</v>
      </c>
      <c r="C28" s="20" t="s">
        <v>33</v>
      </c>
      <c r="D28" s="46">
        <v>2825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2825</v>
      </c>
      <c r="O28" s="47">
        <f t="shared" si="1"/>
        <v>0.92897073331141067</v>
      </c>
      <c r="P28" s="9"/>
    </row>
    <row r="29" spans="1:16">
      <c r="A29" s="12"/>
      <c r="B29" s="25">
        <v>338</v>
      </c>
      <c r="C29" s="20" t="s">
        <v>35</v>
      </c>
      <c r="D29" s="46">
        <v>3017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3017</v>
      </c>
      <c r="O29" s="47">
        <f t="shared" si="1"/>
        <v>0.99210785925682343</v>
      </c>
      <c r="P29" s="9"/>
    </row>
    <row r="30" spans="1:16" ht="15.75">
      <c r="A30" s="29" t="s">
        <v>40</v>
      </c>
      <c r="B30" s="30"/>
      <c r="C30" s="31"/>
      <c r="D30" s="32">
        <f t="shared" ref="D30:M30" si="6">SUM(D31:D40)</f>
        <v>130968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2261507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1570984</v>
      </c>
      <c r="N30" s="32">
        <f t="shared" si="4"/>
        <v>3963459</v>
      </c>
      <c r="O30" s="45">
        <f t="shared" si="1"/>
        <v>1303.3406774087471</v>
      </c>
      <c r="P30" s="10"/>
    </row>
    <row r="31" spans="1:16">
      <c r="A31" s="12"/>
      <c r="B31" s="25">
        <v>341.9</v>
      </c>
      <c r="C31" s="20" t="s">
        <v>95</v>
      </c>
      <c r="D31" s="46">
        <v>11672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7">SUM(D31:M31)</f>
        <v>11672</v>
      </c>
      <c r="O31" s="47">
        <f t="shared" si="1"/>
        <v>3.8382111147648801</v>
      </c>
      <c r="P31" s="9"/>
    </row>
    <row r="32" spans="1:16">
      <c r="A32" s="12"/>
      <c r="B32" s="25">
        <v>342.1</v>
      </c>
      <c r="C32" s="20" t="s">
        <v>44</v>
      </c>
      <c r="D32" s="46">
        <v>12780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12780</v>
      </c>
      <c r="O32" s="47">
        <f t="shared" si="1"/>
        <v>4.2025649457415328</v>
      </c>
      <c r="P32" s="9"/>
    </row>
    <row r="33" spans="1:16">
      <c r="A33" s="12"/>
      <c r="B33" s="25">
        <v>342.2</v>
      </c>
      <c r="C33" s="20" t="s">
        <v>45</v>
      </c>
      <c r="D33" s="46">
        <v>16387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16387</v>
      </c>
      <c r="O33" s="47">
        <f t="shared" si="1"/>
        <v>5.3886879316014467</v>
      </c>
      <c r="P33" s="9"/>
    </row>
    <row r="34" spans="1:16">
      <c r="A34" s="12"/>
      <c r="B34" s="25">
        <v>342.5</v>
      </c>
      <c r="C34" s="20" t="s">
        <v>46</v>
      </c>
      <c r="D34" s="46">
        <v>6000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6000</v>
      </c>
      <c r="O34" s="47">
        <f t="shared" si="1"/>
        <v>1.9730351857941466</v>
      </c>
      <c r="P34" s="9"/>
    </row>
    <row r="35" spans="1:16">
      <c r="A35" s="12"/>
      <c r="B35" s="25">
        <v>342.6</v>
      </c>
      <c r="C35" s="20" t="s">
        <v>87</v>
      </c>
      <c r="D35" s="46">
        <v>48021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48021</v>
      </c>
      <c r="O35" s="47">
        <f t="shared" si="1"/>
        <v>15.791187109503452</v>
      </c>
      <c r="P35" s="9"/>
    </row>
    <row r="36" spans="1:16">
      <c r="A36" s="12"/>
      <c r="B36" s="25">
        <v>343.3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1216050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1216050</v>
      </c>
      <c r="O36" s="47">
        <f t="shared" si="1"/>
        <v>399.88490628082866</v>
      </c>
      <c r="P36" s="9"/>
    </row>
    <row r="37" spans="1:16">
      <c r="A37" s="12"/>
      <c r="B37" s="25">
        <v>343.4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168414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168414</v>
      </c>
      <c r="O37" s="47">
        <f t="shared" ref="O37:O54" si="8">(N37/O$56)</f>
        <v>55.381124630055901</v>
      </c>
      <c r="P37" s="9"/>
    </row>
    <row r="38" spans="1:16">
      <c r="A38" s="12"/>
      <c r="B38" s="25">
        <v>343.5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877043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877043</v>
      </c>
      <c r="O38" s="47">
        <f t="shared" si="8"/>
        <v>288.40611640907593</v>
      </c>
      <c r="P38" s="9"/>
    </row>
    <row r="39" spans="1:16">
      <c r="A39" s="12"/>
      <c r="B39" s="25">
        <v>347.2</v>
      </c>
      <c r="C39" s="20" t="s">
        <v>77</v>
      </c>
      <c r="D39" s="46">
        <v>135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1570984</v>
      </c>
      <c r="N39" s="46">
        <f t="shared" si="7"/>
        <v>1571119</v>
      </c>
      <c r="O39" s="47">
        <f t="shared" si="8"/>
        <v>516.6455113449523</v>
      </c>
      <c r="P39" s="9"/>
    </row>
    <row r="40" spans="1:16">
      <c r="A40" s="12"/>
      <c r="B40" s="25">
        <v>349</v>
      </c>
      <c r="C40" s="20" t="s">
        <v>1</v>
      </c>
      <c r="D40" s="46">
        <v>35973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35973</v>
      </c>
      <c r="O40" s="47">
        <f t="shared" si="8"/>
        <v>11.829332456428807</v>
      </c>
      <c r="P40" s="9"/>
    </row>
    <row r="41" spans="1:16" ht="15.75">
      <c r="A41" s="29" t="s">
        <v>41</v>
      </c>
      <c r="B41" s="30"/>
      <c r="C41" s="31"/>
      <c r="D41" s="32">
        <f t="shared" ref="D41:M41" si="9">SUM(D42:D44)</f>
        <v>19031</v>
      </c>
      <c r="E41" s="32">
        <f t="shared" si="9"/>
        <v>1372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4" si="10">SUM(D41:M41)</f>
        <v>20403</v>
      </c>
      <c r="O41" s="45">
        <f t="shared" si="8"/>
        <v>6.7093061492929955</v>
      </c>
      <c r="P41" s="10"/>
    </row>
    <row r="42" spans="1:16">
      <c r="A42" s="13"/>
      <c r="B42" s="39">
        <v>351.2</v>
      </c>
      <c r="C42" s="21" t="s">
        <v>52</v>
      </c>
      <c r="D42" s="46">
        <v>14691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14691</v>
      </c>
      <c r="O42" s="47">
        <f t="shared" si="8"/>
        <v>4.8309766524169682</v>
      </c>
      <c r="P42" s="9"/>
    </row>
    <row r="43" spans="1:16">
      <c r="A43" s="13"/>
      <c r="B43" s="39">
        <v>351.5</v>
      </c>
      <c r="C43" s="21" t="s">
        <v>53</v>
      </c>
      <c r="D43" s="46">
        <v>0</v>
      </c>
      <c r="E43" s="46">
        <v>1372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1372</v>
      </c>
      <c r="O43" s="47">
        <f t="shared" si="8"/>
        <v>0.45116737915159488</v>
      </c>
      <c r="P43" s="9"/>
    </row>
    <row r="44" spans="1:16">
      <c r="A44" s="13"/>
      <c r="B44" s="39">
        <v>354</v>
      </c>
      <c r="C44" s="21" t="s">
        <v>54</v>
      </c>
      <c r="D44" s="46">
        <v>4340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4340</v>
      </c>
      <c r="O44" s="47">
        <f t="shared" si="8"/>
        <v>1.4271621177244327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SUM(D46:D51)</f>
        <v>72285</v>
      </c>
      <c r="E45" s="32">
        <f t="shared" si="11"/>
        <v>7825</v>
      </c>
      <c r="F45" s="32">
        <f t="shared" si="11"/>
        <v>459</v>
      </c>
      <c r="G45" s="32">
        <f t="shared" si="11"/>
        <v>0</v>
      </c>
      <c r="H45" s="32">
        <f t="shared" si="11"/>
        <v>0</v>
      </c>
      <c r="I45" s="32">
        <f t="shared" si="11"/>
        <v>2358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86100</v>
      </c>
      <c r="N45" s="32">
        <f t="shared" si="10"/>
        <v>169027</v>
      </c>
      <c r="O45" s="45">
        <f t="shared" si="8"/>
        <v>55.582703058204537</v>
      </c>
      <c r="P45" s="10"/>
    </row>
    <row r="46" spans="1:16">
      <c r="A46" s="12"/>
      <c r="B46" s="25">
        <v>361.1</v>
      </c>
      <c r="C46" s="20" t="s">
        <v>55</v>
      </c>
      <c r="D46" s="46">
        <v>11719</v>
      </c>
      <c r="E46" s="46">
        <v>276</v>
      </c>
      <c r="F46" s="46">
        <v>138</v>
      </c>
      <c r="G46" s="46">
        <v>0</v>
      </c>
      <c r="H46" s="46">
        <v>0</v>
      </c>
      <c r="I46" s="46">
        <v>150</v>
      </c>
      <c r="J46" s="46">
        <v>0</v>
      </c>
      <c r="K46" s="46">
        <v>0</v>
      </c>
      <c r="L46" s="46">
        <v>0</v>
      </c>
      <c r="M46" s="46">
        <v>5510</v>
      </c>
      <c r="N46" s="46">
        <f t="shared" si="10"/>
        <v>17793</v>
      </c>
      <c r="O46" s="47">
        <f t="shared" si="8"/>
        <v>5.851035843472542</v>
      </c>
      <c r="P46" s="9"/>
    </row>
    <row r="47" spans="1:16">
      <c r="A47" s="12"/>
      <c r="B47" s="25">
        <v>361.3</v>
      </c>
      <c r="C47" s="20" t="s">
        <v>56</v>
      </c>
      <c r="D47" s="46">
        <v>3977</v>
      </c>
      <c r="E47" s="46">
        <v>934</v>
      </c>
      <c r="F47" s="46">
        <v>321</v>
      </c>
      <c r="G47" s="46">
        <v>0</v>
      </c>
      <c r="H47" s="46">
        <v>0</v>
      </c>
      <c r="I47" s="46">
        <v>1749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6981</v>
      </c>
      <c r="O47" s="47">
        <f t="shared" si="8"/>
        <v>2.2956264386714897</v>
      </c>
      <c r="P47" s="9"/>
    </row>
    <row r="48" spans="1:16">
      <c r="A48" s="12"/>
      <c r="B48" s="25">
        <v>362</v>
      </c>
      <c r="C48" s="20" t="s">
        <v>57</v>
      </c>
      <c r="D48" s="46">
        <v>18649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18649</v>
      </c>
      <c r="O48" s="47">
        <f t="shared" si="8"/>
        <v>6.1325221966458399</v>
      </c>
      <c r="P48" s="9"/>
    </row>
    <row r="49" spans="1:119">
      <c r="A49" s="12"/>
      <c r="B49" s="25">
        <v>364</v>
      </c>
      <c r="C49" s="20" t="s">
        <v>96</v>
      </c>
      <c r="D49" s="46">
        <v>6009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6009</v>
      </c>
      <c r="O49" s="47">
        <f t="shared" si="8"/>
        <v>1.9759947385728378</v>
      </c>
      <c r="P49" s="9"/>
    </row>
    <row r="50" spans="1:119">
      <c r="A50" s="12"/>
      <c r="B50" s="25">
        <v>366</v>
      </c>
      <c r="C50" s="20" t="s">
        <v>59</v>
      </c>
      <c r="D50" s="46">
        <v>3610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79595</v>
      </c>
      <c r="N50" s="46">
        <f t="shared" si="10"/>
        <v>83205</v>
      </c>
      <c r="O50" s="47">
        <f t="shared" si="8"/>
        <v>27.361065439000328</v>
      </c>
      <c r="P50" s="9"/>
    </row>
    <row r="51" spans="1:119">
      <c r="A51" s="12"/>
      <c r="B51" s="25">
        <v>369.9</v>
      </c>
      <c r="C51" s="20" t="s">
        <v>61</v>
      </c>
      <c r="D51" s="46">
        <v>28321</v>
      </c>
      <c r="E51" s="46">
        <v>6615</v>
      </c>
      <c r="F51" s="46">
        <v>0</v>
      </c>
      <c r="G51" s="46">
        <v>0</v>
      </c>
      <c r="H51" s="46">
        <v>0</v>
      </c>
      <c r="I51" s="46">
        <v>459</v>
      </c>
      <c r="J51" s="46">
        <v>0</v>
      </c>
      <c r="K51" s="46">
        <v>0</v>
      </c>
      <c r="L51" s="46">
        <v>0</v>
      </c>
      <c r="M51" s="46">
        <v>995</v>
      </c>
      <c r="N51" s="46">
        <f t="shared" si="10"/>
        <v>36390</v>
      </c>
      <c r="O51" s="47">
        <f t="shared" si="8"/>
        <v>11.9664584018415</v>
      </c>
      <c r="P51" s="9"/>
    </row>
    <row r="52" spans="1:119" ht="15.75">
      <c r="A52" s="29" t="s">
        <v>42</v>
      </c>
      <c r="B52" s="30"/>
      <c r="C52" s="31"/>
      <c r="D52" s="32">
        <f t="shared" ref="D52:M52" si="12">SUM(D53:D53)</f>
        <v>118550</v>
      </c>
      <c r="E52" s="32">
        <f t="shared" si="12"/>
        <v>0</v>
      </c>
      <c r="F52" s="32">
        <f t="shared" si="12"/>
        <v>487207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0"/>
        <v>605757</v>
      </c>
      <c r="O52" s="45">
        <f t="shared" si="8"/>
        <v>199.19664584018415</v>
      </c>
      <c r="P52" s="9"/>
    </row>
    <row r="53" spans="1:119" ht="15.75" thickBot="1">
      <c r="A53" s="12"/>
      <c r="B53" s="25">
        <v>381</v>
      </c>
      <c r="C53" s="20" t="s">
        <v>62</v>
      </c>
      <c r="D53" s="46">
        <v>118550</v>
      </c>
      <c r="E53" s="46">
        <v>0</v>
      </c>
      <c r="F53" s="46">
        <v>487207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605757</v>
      </c>
      <c r="O53" s="47">
        <f t="shared" si="8"/>
        <v>199.19664584018415</v>
      </c>
      <c r="P53" s="9"/>
    </row>
    <row r="54" spans="1:119" ht="16.5" thickBot="1">
      <c r="A54" s="14" t="s">
        <v>50</v>
      </c>
      <c r="B54" s="23"/>
      <c r="C54" s="22"/>
      <c r="D54" s="15">
        <f t="shared" ref="D54:M54" si="13">SUM(D5,D13,D21,D30,D41,D45,D52)</f>
        <v>4806291</v>
      </c>
      <c r="E54" s="15">
        <f t="shared" si="13"/>
        <v>375299</v>
      </c>
      <c r="F54" s="15">
        <f t="shared" si="13"/>
        <v>487666</v>
      </c>
      <c r="G54" s="15">
        <f t="shared" si="13"/>
        <v>0</v>
      </c>
      <c r="H54" s="15">
        <f t="shared" si="13"/>
        <v>0</v>
      </c>
      <c r="I54" s="15">
        <f t="shared" si="13"/>
        <v>2309806</v>
      </c>
      <c r="J54" s="15">
        <f t="shared" si="13"/>
        <v>0</v>
      </c>
      <c r="K54" s="15">
        <f t="shared" si="13"/>
        <v>0</v>
      </c>
      <c r="L54" s="15">
        <f t="shared" si="13"/>
        <v>0</v>
      </c>
      <c r="M54" s="15">
        <f t="shared" si="13"/>
        <v>1657084</v>
      </c>
      <c r="N54" s="15">
        <f t="shared" si="10"/>
        <v>9636146</v>
      </c>
      <c r="O54" s="38">
        <f t="shared" si="8"/>
        <v>3168.7425189082537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97</v>
      </c>
      <c r="M56" s="48"/>
      <c r="N56" s="48"/>
      <c r="O56" s="43">
        <v>3041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80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3313734</v>
      </c>
      <c r="E5" s="27">
        <f t="shared" si="0"/>
        <v>294077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29211</v>
      </c>
      <c r="L5" s="27">
        <f t="shared" si="0"/>
        <v>0</v>
      </c>
      <c r="M5" s="27">
        <f t="shared" si="0"/>
        <v>0</v>
      </c>
      <c r="N5" s="28">
        <f>SUM(D5:M5)</f>
        <v>3637022</v>
      </c>
      <c r="O5" s="33">
        <f t="shared" ref="O5:O36" si="1">(N5/O$56)</f>
        <v>1194.0321733420881</v>
      </c>
      <c r="P5" s="6"/>
    </row>
    <row r="6" spans="1:133">
      <c r="A6" s="12"/>
      <c r="B6" s="25">
        <v>311</v>
      </c>
      <c r="C6" s="20" t="s">
        <v>3</v>
      </c>
      <c r="D6" s="46">
        <v>2969229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2969229</v>
      </c>
      <c r="O6" s="47">
        <f t="shared" si="1"/>
        <v>974.7961260669731</v>
      </c>
      <c r="P6" s="9"/>
    </row>
    <row r="7" spans="1:133">
      <c r="A7" s="12"/>
      <c r="B7" s="25">
        <v>312.41000000000003</v>
      </c>
      <c r="C7" s="20" t="s">
        <v>12</v>
      </c>
      <c r="D7" s="46">
        <v>82685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82685</v>
      </c>
      <c r="O7" s="47">
        <f t="shared" si="1"/>
        <v>27.145436638214051</v>
      </c>
      <c r="P7" s="9"/>
    </row>
    <row r="8" spans="1:133">
      <c r="A8" s="12"/>
      <c r="B8" s="25">
        <v>312.42</v>
      </c>
      <c r="C8" s="20" t="s">
        <v>11</v>
      </c>
      <c r="D8" s="46">
        <v>61919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61919</v>
      </c>
      <c r="O8" s="47">
        <f t="shared" si="1"/>
        <v>20.327971109652001</v>
      </c>
      <c r="P8" s="9"/>
    </row>
    <row r="9" spans="1:133">
      <c r="A9" s="12"/>
      <c r="B9" s="25">
        <v>312.51</v>
      </c>
      <c r="C9" s="20" t="s">
        <v>75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29211</v>
      </c>
      <c r="L9" s="46">
        <v>0</v>
      </c>
      <c r="M9" s="46">
        <v>0</v>
      </c>
      <c r="N9" s="46">
        <f>SUM(D9:M9)</f>
        <v>29211</v>
      </c>
      <c r="O9" s="47">
        <f t="shared" si="1"/>
        <v>9.5899540380827322</v>
      </c>
      <c r="P9" s="9"/>
    </row>
    <row r="10" spans="1:133">
      <c r="A10" s="12"/>
      <c r="B10" s="25">
        <v>314.10000000000002</v>
      </c>
      <c r="C10" s="20" t="s">
        <v>13</v>
      </c>
      <c r="D10" s="46">
        <v>0</v>
      </c>
      <c r="E10" s="46">
        <v>282913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282913</v>
      </c>
      <c r="O10" s="47">
        <f t="shared" si="1"/>
        <v>92.880170715692714</v>
      </c>
      <c r="P10" s="9"/>
    </row>
    <row r="11" spans="1:133">
      <c r="A11" s="12"/>
      <c r="B11" s="25">
        <v>314.8</v>
      </c>
      <c r="C11" s="20" t="s">
        <v>14</v>
      </c>
      <c r="D11" s="46">
        <v>0</v>
      </c>
      <c r="E11" s="46">
        <v>11164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11164</v>
      </c>
      <c r="O11" s="47">
        <f t="shared" si="1"/>
        <v>3.665134602757715</v>
      </c>
      <c r="P11" s="9"/>
    </row>
    <row r="12" spans="1:133">
      <c r="A12" s="12"/>
      <c r="B12" s="25">
        <v>315</v>
      </c>
      <c r="C12" s="20" t="s">
        <v>15</v>
      </c>
      <c r="D12" s="46">
        <v>181169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181169</v>
      </c>
      <c r="O12" s="47">
        <f t="shared" si="1"/>
        <v>59.477675640183847</v>
      </c>
      <c r="P12" s="9"/>
    </row>
    <row r="13" spans="1:133">
      <c r="A13" s="12"/>
      <c r="B13" s="25">
        <v>316</v>
      </c>
      <c r="C13" s="20" t="s">
        <v>16</v>
      </c>
      <c r="D13" s="46">
        <v>18732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18732</v>
      </c>
      <c r="O13" s="47">
        <f t="shared" si="1"/>
        <v>6.149704530531845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SUM(D15:D21)</f>
        <v>392713</v>
      </c>
      <c r="E14" s="32">
        <f t="shared" si="3"/>
        <v>37474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13547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443734</v>
      </c>
      <c r="O14" s="45">
        <f t="shared" si="1"/>
        <v>145.67760998030204</v>
      </c>
      <c r="P14" s="10"/>
    </row>
    <row r="15" spans="1:133">
      <c r="A15" s="12"/>
      <c r="B15" s="25">
        <v>322</v>
      </c>
      <c r="C15" s="20" t="s">
        <v>0</v>
      </c>
      <c r="D15" s="46">
        <v>101044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101044</v>
      </c>
      <c r="O15" s="47">
        <f t="shared" si="1"/>
        <v>33.17268548916612</v>
      </c>
      <c r="P15" s="9"/>
    </row>
    <row r="16" spans="1:133">
      <c r="A16" s="12"/>
      <c r="B16" s="25">
        <v>323.10000000000002</v>
      </c>
      <c r="C16" s="20" t="s">
        <v>18</v>
      </c>
      <c r="D16" s="46">
        <v>220402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220402</v>
      </c>
      <c r="O16" s="47">
        <f t="shared" si="1"/>
        <v>72.357846355876561</v>
      </c>
      <c r="P16" s="9"/>
    </row>
    <row r="17" spans="1:16">
      <c r="A17" s="12"/>
      <c r="B17" s="25">
        <v>323.7</v>
      </c>
      <c r="C17" s="20" t="s">
        <v>19</v>
      </c>
      <c r="D17" s="46">
        <v>0</v>
      </c>
      <c r="E17" s="46">
        <v>36778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36778</v>
      </c>
      <c r="O17" s="47">
        <f t="shared" si="1"/>
        <v>12.0741956664478</v>
      </c>
      <c r="P17" s="9"/>
    </row>
    <row r="18" spans="1:16">
      <c r="A18" s="12"/>
      <c r="B18" s="25">
        <v>323.89999999999998</v>
      </c>
      <c r="C18" s="20" t="s">
        <v>20</v>
      </c>
      <c r="D18" s="46">
        <v>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1000</v>
      </c>
      <c r="O18" s="47">
        <f t="shared" si="1"/>
        <v>0.3282994090610637</v>
      </c>
      <c r="P18" s="9"/>
    </row>
    <row r="19" spans="1:16">
      <c r="A19" s="12"/>
      <c r="B19" s="25">
        <v>324.20999999999998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13547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13547</v>
      </c>
      <c r="O19" s="47">
        <f t="shared" si="1"/>
        <v>4.4474720945502302</v>
      </c>
      <c r="P19" s="9"/>
    </row>
    <row r="20" spans="1:16">
      <c r="A20" s="12"/>
      <c r="B20" s="25">
        <v>324.61</v>
      </c>
      <c r="C20" s="20" t="s">
        <v>22</v>
      </c>
      <c r="D20" s="46">
        <v>0</v>
      </c>
      <c r="E20" s="46">
        <v>696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696</v>
      </c>
      <c r="O20" s="47">
        <f t="shared" si="1"/>
        <v>0.22849638870650033</v>
      </c>
      <c r="P20" s="9"/>
    </row>
    <row r="21" spans="1:16">
      <c r="A21" s="12"/>
      <c r="B21" s="25">
        <v>329</v>
      </c>
      <c r="C21" s="20" t="s">
        <v>23</v>
      </c>
      <c r="D21" s="46">
        <v>70267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70267</v>
      </c>
      <c r="O21" s="47">
        <f t="shared" si="1"/>
        <v>23.068614576493761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SUM(D23:D29)</f>
        <v>373145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373145</v>
      </c>
      <c r="O22" s="45">
        <f t="shared" si="1"/>
        <v>122.50328299409061</v>
      </c>
      <c r="P22" s="10"/>
    </row>
    <row r="23" spans="1:16">
      <c r="A23" s="12"/>
      <c r="B23" s="25">
        <v>335.12</v>
      </c>
      <c r="C23" s="20" t="s">
        <v>29</v>
      </c>
      <c r="D23" s="46">
        <v>54892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54892</v>
      </c>
      <c r="O23" s="47">
        <f t="shared" si="1"/>
        <v>18.021011162179907</v>
      </c>
      <c r="P23" s="9"/>
    </row>
    <row r="24" spans="1:16">
      <c r="A24" s="12"/>
      <c r="B24" s="25">
        <v>335.15</v>
      </c>
      <c r="C24" s="20" t="s">
        <v>30</v>
      </c>
      <c r="D24" s="46">
        <v>3388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3388</v>
      </c>
      <c r="O24" s="47">
        <f t="shared" si="1"/>
        <v>1.1122783978988837</v>
      </c>
      <c r="P24" s="9"/>
    </row>
    <row r="25" spans="1:16">
      <c r="A25" s="12"/>
      <c r="B25" s="25">
        <v>335.18</v>
      </c>
      <c r="C25" s="20" t="s">
        <v>31</v>
      </c>
      <c r="D25" s="46">
        <v>132744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132744</v>
      </c>
      <c r="O25" s="47">
        <f t="shared" si="1"/>
        <v>43.579776756401841</v>
      </c>
      <c r="P25" s="9"/>
    </row>
    <row r="26" spans="1:16">
      <c r="A26" s="12"/>
      <c r="B26" s="25">
        <v>335.21</v>
      </c>
      <c r="C26" s="20" t="s">
        <v>32</v>
      </c>
      <c r="D26" s="46">
        <v>4770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4770</v>
      </c>
      <c r="O26" s="47">
        <f t="shared" si="1"/>
        <v>1.5659881812212737</v>
      </c>
      <c r="P26" s="9"/>
    </row>
    <row r="27" spans="1:16">
      <c r="A27" s="12"/>
      <c r="B27" s="25">
        <v>335.49</v>
      </c>
      <c r="C27" s="20" t="s">
        <v>33</v>
      </c>
      <c r="D27" s="46">
        <v>1485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1485</v>
      </c>
      <c r="O27" s="47">
        <f t="shared" si="1"/>
        <v>0.48752462245567957</v>
      </c>
      <c r="P27" s="9"/>
    </row>
    <row r="28" spans="1:16">
      <c r="A28" s="12"/>
      <c r="B28" s="25">
        <v>337.7</v>
      </c>
      <c r="C28" s="20" t="s">
        <v>34</v>
      </c>
      <c r="D28" s="46">
        <v>123241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123241</v>
      </c>
      <c r="O28" s="47">
        <f t="shared" si="1"/>
        <v>40.459947472094548</v>
      </c>
      <c r="P28" s="9"/>
    </row>
    <row r="29" spans="1:16">
      <c r="A29" s="12"/>
      <c r="B29" s="25">
        <v>338</v>
      </c>
      <c r="C29" s="20" t="s">
        <v>35</v>
      </c>
      <c r="D29" s="46">
        <v>52625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52625</v>
      </c>
      <c r="O29" s="47">
        <f t="shared" si="1"/>
        <v>17.276756401838476</v>
      </c>
      <c r="P29" s="9"/>
    </row>
    <row r="30" spans="1:16" ht="15.75">
      <c r="A30" s="29" t="s">
        <v>40</v>
      </c>
      <c r="B30" s="30"/>
      <c r="C30" s="31"/>
      <c r="D30" s="32">
        <f t="shared" ref="D30:M30" si="6">SUM(D31:D40)</f>
        <v>67455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2207484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1501208</v>
      </c>
      <c r="N30" s="32">
        <f t="shared" si="4"/>
        <v>3776147</v>
      </c>
      <c r="O30" s="45">
        <f t="shared" si="1"/>
        <v>1239.7068286277085</v>
      </c>
      <c r="P30" s="10"/>
    </row>
    <row r="31" spans="1:16">
      <c r="A31" s="12"/>
      <c r="B31" s="25">
        <v>341.9</v>
      </c>
      <c r="C31" s="20" t="s">
        <v>43</v>
      </c>
      <c r="D31" s="46">
        <v>14081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7">SUM(D31:M31)</f>
        <v>14081</v>
      </c>
      <c r="O31" s="47">
        <f t="shared" si="1"/>
        <v>4.6227839789888376</v>
      </c>
      <c r="P31" s="9"/>
    </row>
    <row r="32" spans="1:16">
      <c r="A32" s="12"/>
      <c r="B32" s="25">
        <v>342.1</v>
      </c>
      <c r="C32" s="20" t="s">
        <v>44</v>
      </c>
      <c r="D32" s="46">
        <v>9817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9817</v>
      </c>
      <c r="O32" s="47">
        <f t="shared" si="1"/>
        <v>3.2229152987524623</v>
      </c>
      <c r="P32" s="9"/>
    </row>
    <row r="33" spans="1:16">
      <c r="A33" s="12"/>
      <c r="B33" s="25">
        <v>342.2</v>
      </c>
      <c r="C33" s="20" t="s">
        <v>45</v>
      </c>
      <c r="D33" s="46">
        <v>10100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10100</v>
      </c>
      <c r="O33" s="47">
        <f t="shared" si="1"/>
        <v>3.3158240315167431</v>
      </c>
      <c r="P33" s="9"/>
    </row>
    <row r="34" spans="1:16">
      <c r="A34" s="12"/>
      <c r="B34" s="25">
        <v>342.5</v>
      </c>
      <c r="C34" s="20" t="s">
        <v>46</v>
      </c>
      <c r="D34" s="46">
        <v>3953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3953</v>
      </c>
      <c r="O34" s="47">
        <f t="shared" si="1"/>
        <v>1.2977675640183848</v>
      </c>
      <c r="P34" s="9"/>
    </row>
    <row r="35" spans="1:16">
      <c r="A35" s="12"/>
      <c r="B35" s="25">
        <v>342.6</v>
      </c>
      <c r="C35" s="20" t="s">
        <v>87</v>
      </c>
      <c r="D35" s="46">
        <v>338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338</v>
      </c>
      <c r="O35" s="47">
        <f t="shared" si="1"/>
        <v>0.11096520026263952</v>
      </c>
      <c r="P35" s="9"/>
    </row>
    <row r="36" spans="1:16">
      <c r="A36" s="12"/>
      <c r="B36" s="25">
        <v>343.3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1131252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1131252</v>
      </c>
      <c r="O36" s="47">
        <f t="shared" si="1"/>
        <v>371.38936309914641</v>
      </c>
      <c r="P36" s="9"/>
    </row>
    <row r="37" spans="1:16">
      <c r="A37" s="12"/>
      <c r="B37" s="25">
        <v>343.4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170040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170040</v>
      </c>
      <c r="O37" s="47">
        <f t="shared" ref="O37:O54" si="8">(N37/O$56)</f>
        <v>55.824031516743268</v>
      </c>
      <c r="P37" s="9"/>
    </row>
    <row r="38" spans="1:16">
      <c r="A38" s="12"/>
      <c r="B38" s="25">
        <v>343.5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906192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906192</v>
      </c>
      <c r="O38" s="47">
        <f t="shared" si="8"/>
        <v>297.50229809586341</v>
      </c>
      <c r="P38" s="9"/>
    </row>
    <row r="39" spans="1:16">
      <c r="A39" s="12"/>
      <c r="B39" s="25">
        <v>347.2</v>
      </c>
      <c r="C39" s="20" t="s">
        <v>77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1501208</v>
      </c>
      <c r="N39" s="46">
        <f t="shared" si="7"/>
        <v>1501208</v>
      </c>
      <c r="O39" s="47">
        <f t="shared" si="8"/>
        <v>492.84569927774129</v>
      </c>
      <c r="P39" s="9"/>
    </row>
    <row r="40" spans="1:16">
      <c r="A40" s="12"/>
      <c r="B40" s="25">
        <v>349</v>
      </c>
      <c r="C40" s="20" t="s">
        <v>1</v>
      </c>
      <c r="D40" s="46">
        <v>29166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29166</v>
      </c>
      <c r="O40" s="47">
        <f t="shared" si="8"/>
        <v>9.5751805646749837</v>
      </c>
      <c r="P40" s="9"/>
    </row>
    <row r="41" spans="1:16" ht="15.75">
      <c r="A41" s="29" t="s">
        <v>41</v>
      </c>
      <c r="B41" s="30"/>
      <c r="C41" s="31"/>
      <c r="D41" s="32">
        <f t="shared" ref="D41:M41" si="9">SUM(D42:D44)</f>
        <v>41354</v>
      </c>
      <c r="E41" s="32">
        <f t="shared" si="9"/>
        <v>1652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4" si="10">SUM(D41:M41)</f>
        <v>43006</v>
      </c>
      <c r="O41" s="45">
        <f t="shared" si="8"/>
        <v>14.118844386080106</v>
      </c>
      <c r="P41" s="10"/>
    </row>
    <row r="42" spans="1:16">
      <c r="A42" s="13"/>
      <c r="B42" s="39">
        <v>351.2</v>
      </c>
      <c r="C42" s="21" t="s">
        <v>52</v>
      </c>
      <c r="D42" s="46">
        <v>17740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17740</v>
      </c>
      <c r="O42" s="47">
        <f t="shared" si="8"/>
        <v>5.8240315167432701</v>
      </c>
      <c r="P42" s="9"/>
    </row>
    <row r="43" spans="1:16">
      <c r="A43" s="13"/>
      <c r="B43" s="39">
        <v>351.5</v>
      </c>
      <c r="C43" s="21" t="s">
        <v>53</v>
      </c>
      <c r="D43" s="46">
        <v>0</v>
      </c>
      <c r="E43" s="46">
        <v>1652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1652</v>
      </c>
      <c r="O43" s="47">
        <f t="shared" si="8"/>
        <v>0.54235062376887722</v>
      </c>
      <c r="P43" s="9"/>
    </row>
    <row r="44" spans="1:16">
      <c r="A44" s="13"/>
      <c r="B44" s="39">
        <v>354</v>
      </c>
      <c r="C44" s="21" t="s">
        <v>54</v>
      </c>
      <c r="D44" s="46">
        <v>23614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23614</v>
      </c>
      <c r="O44" s="47">
        <f t="shared" si="8"/>
        <v>7.7524622455679584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SUM(D46:D51)</f>
        <v>99208</v>
      </c>
      <c r="E45" s="32">
        <f t="shared" si="11"/>
        <v>6520</v>
      </c>
      <c r="F45" s="32">
        <f t="shared" si="11"/>
        <v>947</v>
      </c>
      <c r="G45" s="32">
        <f t="shared" si="11"/>
        <v>0</v>
      </c>
      <c r="H45" s="32">
        <f t="shared" si="11"/>
        <v>0</v>
      </c>
      <c r="I45" s="32">
        <f t="shared" si="11"/>
        <v>15910</v>
      </c>
      <c r="J45" s="32">
        <f t="shared" si="11"/>
        <v>0</v>
      </c>
      <c r="K45" s="32">
        <f t="shared" si="11"/>
        <v>23604</v>
      </c>
      <c r="L45" s="32">
        <f t="shared" si="11"/>
        <v>0</v>
      </c>
      <c r="M45" s="32">
        <f t="shared" si="11"/>
        <v>43197</v>
      </c>
      <c r="N45" s="32">
        <f t="shared" si="10"/>
        <v>189386</v>
      </c>
      <c r="O45" s="45">
        <f t="shared" si="8"/>
        <v>62.175311884438607</v>
      </c>
      <c r="P45" s="10"/>
    </row>
    <row r="46" spans="1:16">
      <c r="A46" s="12"/>
      <c r="B46" s="25">
        <v>361.1</v>
      </c>
      <c r="C46" s="20" t="s">
        <v>55</v>
      </c>
      <c r="D46" s="46">
        <v>17856</v>
      </c>
      <c r="E46" s="46">
        <v>651</v>
      </c>
      <c r="F46" s="46">
        <v>247</v>
      </c>
      <c r="G46" s="46">
        <v>0</v>
      </c>
      <c r="H46" s="46">
        <v>0</v>
      </c>
      <c r="I46" s="46">
        <v>474</v>
      </c>
      <c r="J46" s="46">
        <v>0</v>
      </c>
      <c r="K46" s="46">
        <v>31</v>
      </c>
      <c r="L46" s="46">
        <v>0</v>
      </c>
      <c r="M46" s="46">
        <v>7158</v>
      </c>
      <c r="N46" s="46">
        <f t="shared" si="10"/>
        <v>26417</v>
      </c>
      <c r="O46" s="47">
        <f t="shared" si="8"/>
        <v>8.6726854891661187</v>
      </c>
      <c r="P46" s="9"/>
    </row>
    <row r="47" spans="1:16">
      <c r="A47" s="12"/>
      <c r="B47" s="25">
        <v>361.3</v>
      </c>
      <c r="C47" s="20" t="s">
        <v>56</v>
      </c>
      <c r="D47" s="46">
        <v>10179</v>
      </c>
      <c r="E47" s="46">
        <v>2044</v>
      </c>
      <c r="F47" s="46">
        <v>700</v>
      </c>
      <c r="G47" s="46">
        <v>0</v>
      </c>
      <c r="H47" s="46">
        <v>0</v>
      </c>
      <c r="I47" s="46">
        <v>2332</v>
      </c>
      <c r="J47" s="46">
        <v>0</v>
      </c>
      <c r="K47" s="46">
        <v>23573</v>
      </c>
      <c r="L47" s="46">
        <v>0</v>
      </c>
      <c r="M47" s="46">
        <v>0</v>
      </c>
      <c r="N47" s="46">
        <f t="shared" si="10"/>
        <v>38828</v>
      </c>
      <c r="O47" s="47">
        <f t="shared" si="8"/>
        <v>12.747209455022981</v>
      </c>
      <c r="P47" s="9"/>
    </row>
    <row r="48" spans="1:16">
      <c r="A48" s="12"/>
      <c r="B48" s="25">
        <v>362</v>
      </c>
      <c r="C48" s="20" t="s">
        <v>57</v>
      </c>
      <c r="D48" s="46">
        <v>18648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18648</v>
      </c>
      <c r="O48" s="47">
        <f t="shared" si="8"/>
        <v>6.1221273801707161</v>
      </c>
      <c r="P48" s="9"/>
    </row>
    <row r="49" spans="1:119">
      <c r="A49" s="12"/>
      <c r="B49" s="25">
        <v>364</v>
      </c>
      <c r="C49" s="20" t="s">
        <v>58</v>
      </c>
      <c r="D49" s="46">
        <v>24828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24828</v>
      </c>
      <c r="O49" s="47">
        <f t="shared" si="8"/>
        <v>8.1510177281680889</v>
      </c>
      <c r="P49" s="9"/>
    </row>
    <row r="50" spans="1:119">
      <c r="A50" s="12"/>
      <c r="B50" s="25">
        <v>366</v>
      </c>
      <c r="C50" s="20" t="s">
        <v>59</v>
      </c>
      <c r="D50" s="46">
        <v>15339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32526</v>
      </c>
      <c r="N50" s="46">
        <f t="shared" si="10"/>
        <v>47865</v>
      </c>
      <c r="O50" s="47">
        <f t="shared" si="8"/>
        <v>15.714051214707814</v>
      </c>
      <c r="P50" s="9"/>
    </row>
    <row r="51" spans="1:119">
      <c r="A51" s="12"/>
      <c r="B51" s="25">
        <v>369.9</v>
      </c>
      <c r="C51" s="20" t="s">
        <v>61</v>
      </c>
      <c r="D51" s="46">
        <v>12358</v>
      </c>
      <c r="E51" s="46">
        <v>3825</v>
      </c>
      <c r="F51" s="46">
        <v>0</v>
      </c>
      <c r="G51" s="46">
        <v>0</v>
      </c>
      <c r="H51" s="46">
        <v>0</v>
      </c>
      <c r="I51" s="46">
        <v>13104</v>
      </c>
      <c r="J51" s="46">
        <v>0</v>
      </c>
      <c r="K51" s="46">
        <v>0</v>
      </c>
      <c r="L51" s="46">
        <v>0</v>
      </c>
      <c r="M51" s="46">
        <v>3513</v>
      </c>
      <c r="N51" s="46">
        <f t="shared" si="10"/>
        <v>32800</v>
      </c>
      <c r="O51" s="47">
        <f t="shared" si="8"/>
        <v>10.768220617202889</v>
      </c>
      <c r="P51" s="9"/>
    </row>
    <row r="52" spans="1:119" ht="15.75">
      <c r="A52" s="29" t="s">
        <v>42</v>
      </c>
      <c r="B52" s="30"/>
      <c r="C52" s="31"/>
      <c r="D52" s="32">
        <f t="shared" ref="D52:M52" si="12">SUM(D53:D53)</f>
        <v>19635</v>
      </c>
      <c r="E52" s="32">
        <f t="shared" si="12"/>
        <v>354095</v>
      </c>
      <c r="F52" s="32">
        <f t="shared" si="12"/>
        <v>484864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0"/>
        <v>858594</v>
      </c>
      <c r="O52" s="45">
        <f t="shared" si="8"/>
        <v>281.87590282337493</v>
      </c>
      <c r="P52" s="9"/>
    </row>
    <row r="53" spans="1:119" ht="15.75" thickBot="1">
      <c r="A53" s="12"/>
      <c r="B53" s="25">
        <v>381</v>
      </c>
      <c r="C53" s="20" t="s">
        <v>62</v>
      </c>
      <c r="D53" s="46">
        <v>19635</v>
      </c>
      <c r="E53" s="46">
        <v>354095</v>
      </c>
      <c r="F53" s="46">
        <v>484864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858594</v>
      </c>
      <c r="O53" s="47">
        <f t="shared" si="8"/>
        <v>281.87590282337493</v>
      </c>
      <c r="P53" s="9"/>
    </row>
    <row r="54" spans="1:119" ht="16.5" thickBot="1">
      <c r="A54" s="14" t="s">
        <v>50</v>
      </c>
      <c r="B54" s="23"/>
      <c r="C54" s="22"/>
      <c r="D54" s="15">
        <f t="shared" ref="D54:M54" si="13">SUM(D5,D14,D22,D30,D41,D45,D52)</f>
        <v>4307244</v>
      </c>
      <c r="E54" s="15">
        <f t="shared" si="13"/>
        <v>693818</v>
      </c>
      <c r="F54" s="15">
        <f t="shared" si="13"/>
        <v>485811</v>
      </c>
      <c r="G54" s="15">
        <f t="shared" si="13"/>
        <v>0</v>
      </c>
      <c r="H54" s="15">
        <f t="shared" si="13"/>
        <v>0</v>
      </c>
      <c r="I54" s="15">
        <f t="shared" si="13"/>
        <v>2236941</v>
      </c>
      <c r="J54" s="15">
        <f t="shared" si="13"/>
        <v>0</v>
      </c>
      <c r="K54" s="15">
        <f t="shared" si="13"/>
        <v>52815</v>
      </c>
      <c r="L54" s="15">
        <f t="shared" si="13"/>
        <v>0</v>
      </c>
      <c r="M54" s="15">
        <f t="shared" si="13"/>
        <v>1544405</v>
      </c>
      <c r="N54" s="15">
        <f t="shared" si="10"/>
        <v>9321034</v>
      </c>
      <c r="O54" s="38">
        <f t="shared" si="8"/>
        <v>3060.0899540380829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88</v>
      </c>
      <c r="M56" s="48"/>
      <c r="N56" s="48"/>
      <c r="O56" s="43">
        <v>3046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80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3346336</v>
      </c>
      <c r="E5" s="27">
        <f t="shared" si="0"/>
        <v>299183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3645519</v>
      </c>
      <c r="O5" s="33">
        <f t="shared" ref="O5:O36" si="1">(N5/O$58)</f>
        <v>1199.5784797630799</v>
      </c>
      <c r="P5" s="6"/>
    </row>
    <row r="6" spans="1:133">
      <c r="A6" s="12"/>
      <c r="B6" s="25">
        <v>311</v>
      </c>
      <c r="C6" s="20" t="s">
        <v>3</v>
      </c>
      <c r="D6" s="46">
        <v>2967161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2967161</v>
      </c>
      <c r="O6" s="47">
        <f t="shared" si="1"/>
        <v>976.36097400460676</v>
      </c>
      <c r="P6" s="9"/>
    </row>
    <row r="7" spans="1:133">
      <c r="A7" s="12"/>
      <c r="B7" s="25">
        <v>312.41000000000003</v>
      </c>
      <c r="C7" s="20" t="s">
        <v>12</v>
      </c>
      <c r="D7" s="46">
        <v>82027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82027</v>
      </c>
      <c r="O7" s="47">
        <f t="shared" si="1"/>
        <v>26.991444554129647</v>
      </c>
      <c r="P7" s="9"/>
    </row>
    <row r="8" spans="1:133">
      <c r="A8" s="12"/>
      <c r="B8" s="25">
        <v>312.42</v>
      </c>
      <c r="C8" s="20" t="s">
        <v>11</v>
      </c>
      <c r="D8" s="46">
        <v>60952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60952</v>
      </c>
      <c r="O8" s="47">
        <f t="shared" si="1"/>
        <v>20.056597564988483</v>
      </c>
      <c r="P8" s="9"/>
    </row>
    <row r="9" spans="1:133">
      <c r="A9" s="12"/>
      <c r="B9" s="25">
        <v>312.51</v>
      </c>
      <c r="C9" s="20" t="s">
        <v>75</v>
      </c>
      <c r="D9" s="46">
        <v>25532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25532</v>
      </c>
      <c r="O9" s="47">
        <f t="shared" si="1"/>
        <v>8.4014478446857517</v>
      </c>
      <c r="P9" s="9"/>
    </row>
    <row r="10" spans="1:133">
      <c r="A10" s="12"/>
      <c r="B10" s="25">
        <v>314.10000000000002</v>
      </c>
      <c r="C10" s="20" t="s">
        <v>13</v>
      </c>
      <c r="D10" s="46">
        <v>0</v>
      </c>
      <c r="E10" s="46">
        <v>288628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288628</v>
      </c>
      <c r="O10" s="47">
        <f t="shared" si="1"/>
        <v>94.974662717999337</v>
      </c>
      <c r="P10" s="9"/>
    </row>
    <row r="11" spans="1:133">
      <c r="A11" s="12"/>
      <c r="B11" s="25">
        <v>314.8</v>
      </c>
      <c r="C11" s="20" t="s">
        <v>14</v>
      </c>
      <c r="D11" s="46">
        <v>0</v>
      </c>
      <c r="E11" s="46">
        <v>10555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10555</v>
      </c>
      <c r="O11" s="47">
        <f t="shared" si="1"/>
        <v>3.4731819677525504</v>
      </c>
      <c r="P11" s="9"/>
    </row>
    <row r="12" spans="1:133">
      <c r="A12" s="12"/>
      <c r="B12" s="25">
        <v>315</v>
      </c>
      <c r="C12" s="20" t="s">
        <v>15</v>
      </c>
      <c r="D12" s="46">
        <v>189193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189193</v>
      </c>
      <c r="O12" s="47">
        <f t="shared" si="1"/>
        <v>62.255018098058571</v>
      </c>
      <c r="P12" s="9"/>
    </row>
    <row r="13" spans="1:133">
      <c r="A13" s="12"/>
      <c r="B13" s="25">
        <v>316</v>
      </c>
      <c r="C13" s="20" t="s">
        <v>16</v>
      </c>
      <c r="D13" s="46">
        <v>21471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21471</v>
      </c>
      <c r="O13" s="47">
        <f t="shared" si="1"/>
        <v>7.0651530108588352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SUM(D15:D20)</f>
        <v>408399</v>
      </c>
      <c r="E14" s="32">
        <f t="shared" si="3"/>
        <v>33437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43010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484846</v>
      </c>
      <c r="O14" s="45">
        <f t="shared" si="1"/>
        <v>159.54129647910497</v>
      </c>
      <c r="P14" s="10"/>
    </row>
    <row r="15" spans="1:133">
      <c r="A15" s="12"/>
      <c r="B15" s="25">
        <v>322</v>
      </c>
      <c r="C15" s="20" t="s">
        <v>0</v>
      </c>
      <c r="D15" s="46">
        <v>92620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92620</v>
      </c>
      <c r="O15" s="47">
        <f t="shared" si="1"/>
        <v>30.477130635077327</v>
      </c>
      <c r="P15" s="9"/>
    </row>
    <row r="16" spans="1:133">
      <c r="A16" s="12"/>
      <c r="B16" s="25">
        <v>323.10000000000002</v>
      </c>
      <c r="C16" s="20" t="s">
        <v>18</v>
      </c>
      <c r="D16" s="46">
        <v>239248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239248</v>
      </c>
      <c r="O16" s="47">
        <f t="shared" si="1"/>
        <v>78.725896676538341</v>
      </c>
      <c r="P16" s="9"/>
    </row>
    <row r="17" spans="1:16">
      <c r="A17" s="12"/>
      <c r="B17" s="25">
        <v>323.7</v>
      </c>
      <c r="C17" s="20" t="s">
        <v>19</v>
      </c>
      <c r="D17" s="46">
        <v>0</v>
      </c>
      <c r="E17" s="46">
        <v>33437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33437</v>
      </c>
      <c r="O17" s="47">
        <f t="shared" si="1"/>
        <v>11.002632444883185</v>
      </c>
      <c r="P17" s="9"/>
    </row>
    <row r="18" spans="1:16">
      <c r="A18" s="12"/>
      <c r="B18" s="25">
        <v>323.89999999999998</v>
      </c>
      <c r="C18" s="20" t="s">
        <v>20</v>
      </c>
      <c r="D18" s="46">
        <v>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1000</v>
      </c>
      <c r="O18" s="47">
        <f t="shared" si="1"/>
        <v>0.32905561039815728</v>
      </c>
      <c r="P18" s="9"/>
    </row>
    <row r="19" spans="1:16">
      <c r="A19" s="12"/>
      <c r="B19" s="25">
        <v>324.20999999999998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43010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43010</v>
      </c>
      <c r="O19" s="47">
        <f t="shared" si="1"/>
        <v>14.152681803224745</v>
      </c>
      <c r="P19" s="9"/>
    </row>
    <row r="20" spans="1:16">
      <c r="A20" s="12"/>
      <c r="B20" s="25">
        <v>329</v>
      </c>
      <c r="C20" s="20" t="s">
        <v>23</v>
      </c>
      <c r="D20" s="46">
        <v>75531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75531</v>
      </c>
      <c r="O20" s="47">
        <f t="shared" si="1"/>
        <v>24.85389930898322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SUM(D22:D32)</f>
        <v>217063</v>
      </c>
      <c r="E21" s="32">
        <f t="shared" si="5"/>
        <v>352596</v>
      </c>
      <c r="F21" s="32">
        <f t="shared" si="5"/>
        <v>0</v>
      </c>
      <c r="G21" s="32">
        <f t="shared" si="5"/>
        <v>211721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781380</v>
      </c>
      <c r="O21" s="45">
        <f t="shared" si="1"/>
        <v>257.11747285291216</v>
      </c>
      <c r="P21" s="10"/>
    </row>
    <row r="22" spans="1:16">
      <c r="A22" s="12"/>
      <c r="B22" s="25">
        <v>331.39</v>
      </c>
      <c r="C22" s="20" t="s">
        <v>82</v>
      </c>
      <c r="D22" s="46">
        <v>0</v>
      </c>
      <c r="E22" s="46">
        <v>18989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18989</v>
      </c>
      <c r="O22" s="47">
        <f t="shared" si="1"/>
        <v>6.248436985850609</v>
      </c>
      <c r="P22" s="9"/>
    </row>
    <row r="23" spans="1:16">
      <c r="A23" s="12"/>
      <c r="B23" s="25">
        <v>331.7</v>
      </c>
      <c r="C23" s="20" t="s">
        <v>83</v>
      </c>
      <c r="D23" s="46">
        <v>2169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2169</v>
      </c>
      <c r="O23" s="47">
        <f t="shared" si="1"/>
        <v>0.7137216189536032</v>
      </c>
      <c r="P23" s="9"/>
    </row>
    <row r="24" spans="1:16">
      <c r="A24" s="12"/>
      <c r="B24" s="25">
        <v>334.2</v>
      </c>
      <c r="C24" s="20" t="s">
        <v>26</v>
      </c>
      <c r="D24" s="46">
        <v>1000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1000</v>
      </c>
      <c r="O24" s="47">
        <f t="shared" si="1"/>
        <v>0.32905561039815728</v>
      </c>
      <c r="P24" s="9"/>
    </row>
    <row r="25" spans="1:16">
      <c r="A25" s="12"/>
      <c r="B25" s="25">
        <v>334.7</v>
      </c>
      <c r="C25" s="20" t="s">
        <v>84</v>
      </c>
      <c r="D25" s="46">
        <v>0</v>
      </c>
      <c r="E25" s="46">
        <v>333607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333607</v>
      </c>
      <c r="O25" s="47">
        <f t="shared" si="1"/>
        <v>109.77525501809806</v>
      </c>
      <c r="P25" s="9"/>
    </row>
    <row r="26" spans="1:16">
      <c r="A26" s="12"/>
      <c r="B26" s="25">
        <v>335.12</v>
      </c>
      <c r="C26" s="20" t="s">
        <v>29</v>
      </c>
      <c r="D26" s="46">
        <v>53109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53109</v>
      </c>
      <c r="O26" s="47">
        <f t="shared" si="1"/>
        <v>17.475814412635735</v>
      </c>
      <c r="P26" s="9"/>
    </row>
    <row r="27" spans="1:16">
      <c r="A27" s="12"/>
      <c r="B27" s="25">
        <v>335.15</v>
      </c>
      <c r="C27" s="20" t="s">
        <v>30</v>
      </c>
      <c r="D27" s="46">
        <v>3314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3314</v>
      </c>
      <c r="O27" s="47">
        <f t="shared" si="1"/>
        <v>1.0904902928594933</v>
      </c>
      <c r="P27" s="9"/>
    </row>
    <row r="28" spans="1:16">
      <c r="A28" s="12"/>
      <c r="B28" s="25">
        <v>335.18</v>
      </c>
      <c r="C28" s="20" t="s">
        <v>31</v>
      </c>
      <c r="D28" s="46">
        <v>132913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132913</v>
      </c>
      <c r="O28" s="47">
        <f t="shared" si="1"/>
        <v>43.735768344850278</v>
      </c>
      <c r="P28" s="9"/>
    </row>
    <row r="29" spans="1:16">
      <c r="A29" s="12"/>
      <c r="B29" s="25">
        <v>335.21</v>
      </c>
      <c r="C29" s="20" t="s">
        <v>32</v>
      </c>
      <c r="D29" s="46">
        <v>18578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18578</v>
      </c>
      <c r="O29" s="47">
        <f t="shared" si="1"/>
        <v>6.1131951299769662</v>
      </c>
      <c r="P29" s="9"/>
    </row>
    <row r="30" spans="1:16">
      <c r="A30" s="12"/>
      <c r="B30" s="25">
        <v>335.49</v>
      </c>
      <c r="C30" s="20" t="s">
        <v>33</v>
      </c>
      <c r="D30" s="46">
        <v>2075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2075</v>
      </c>
      <c r="O30" s="47">
        <f t="shared" si="1"/>
        <v>0.68279039157617638</v>
      </c>
      <c r="P30" s="9"/>
    </row>
    <row r="31" spans="1:16">
      <c r="A31" s="12"/>
      <c r="B31" s="25">
        <v>337.7</v>
      </c>
      <c r="C31" s="20" t="s">
        <v>34</v>
      </c>
      <c r="D31" s="46">
        <v>0</v>
      </c>
      <c r="E31" s="46">
        <v>0</v>
      </c>
      <c r="F31" s="46">
        <v>0</v>
      </c>
      <c r="G31" s="46">
        <v>211721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211721</v>
      </c>
      <c r="O31" s="47">
        <f t="shared" si="1"/>
        <v>69.667982889108259</v>
      </c>
      <c r="P31" s="9"/>
    </row>
    <row r="32" spans="1:16">
      <c r="A32" s="12"/>
      <c r="B32" s="25">
        <v>338</v>
      </c>
      <c r="C32" s="20" t="s">
        <v>35</v>
      </c>
      <c r="D32" s="46">
        <v>3905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3905</v>
      </c>
      <c r="O32" s="47">
        <f t="shared" si="1"/>
        <v>1.2849621586048041</v>
      </c>
      <c r="P32" s="9"/>
    </row>
    <row r="33" spans="1:16" ht="15.75">
      <c r="A33" s="29" t="s">
        <v>40</v>
      </c>
      <c r="B33" s="30"/>
      <c r="C33" s="31"/>
      <c r="D33" s="32">
        <f t="shared" ref="D33:M33" si="7">SUM(D34:D42)</f>
        <v>66847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2119546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1443059</v>
      </c>
      <c r="N33" s="32">
        <f>SUM(D33:M33)</f>
        <v>3629452</v>
      </c>
      <c r="O33" s="45">
        <f t="shared" si="1"/>
        <v>1194.2915432708128</v>
      </c>
      <c r="P33" s="10"/>
    </row>
    <row r="34" spans="1:16">
      <c r="A34" s="12"/>
      <c r="B34" s="25">
        <v>341.9</v>
      </c>
      <c r="C34" s="20" t="s">
        <v>43</v>
      </c>
      <c r="D34" s="46">
        <v>1556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8">SUM(D34:M34)</f>
        <v>1556</v>
      </c>
      <c r="O34" s="47">
        <f t="shared" si="1"/>
        <v>0.51201052977953276</v>
      </c>
      <c r="P34" s="9"/>
    </row>
    <row r="35" spans="1:16">
      <c r="A35" s="12"/>
      <c r="B35" s="25">
        <v>342.1</v>
      </c>
      <c r="C35" s="20" t="s">
        <v>44</v>
      </c>
      <c r="D35" s="46">
        <v>12171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12171</v>
      </c>
      <c r="O35" s="47">
        <f t="shared" si="1"/>
        <v>4.0049358341559724</v>
      </c>
      <c r="P35" s="9"/>
    </row>
    <row r="36" spans="1:16">
      <c r="A36" s="12"/>
      <c r="B36" s="25">
        <v>342.2</v>
      </c>
      <c r="C36" s="20" t="s">
        <v>45</v>
      </c>
      <c r="D36" s="46">
        <v>13418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13418</v>
      </c>
      <c r="O36" s="47">
        <f t="shared" si="1"/>
        <v>4.4152681803224745</v>
      </c>
      <c r="P36" s="9"/>
    </row>
    <row r="37" spans="1:16">
      <c r="A37" s="12"/>
      <c r="B37" s="25">
        <v>342.5</v>
      </c>
      <c r="C37" s="20" t="s">
        <v>46</v>
      </c>
      <c r="D37" s="46">
        <v>10318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10318</v>
      </c>
      <c r="O37" s="47">
        <f t="shared" ref="O37:O56" si="9">(N37/O$58)</f>
        <v>3.3951957880881869</v>
      </c>
      <c r="P37" s="9"/>
    </row>
    <row r="38" spans="1:16">
      <c r="A38" s="12"/>
      <c r="B38" s="25">
        <v>343.3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1061361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1061361</v>
      </c>
      <c r="O38" s="47">
        <f t="shared" si="9"/>
        <v>349.24679170779859</v>
      </c>
      <c r="P38" s="9"/>
    </row>
    <row r="39" spans="1:16">
      <c r="A39" s="12"/>
      <c r="B39" s="25">
        <v>343.4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165623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165623</v>
      </c>
      <c r="O39" s="47">
        <f t="shared" si="9"/>
        <v>54.499177360974002</v>
      </c>
      <c r="P39" s="9"/>
    </row>
    <row r="40" spans="1:16">
      <c r="A40" s="12"/>
      <c r="B40" s="25">
        <v>343.5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892562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892562</v>
      </c>
      <c r="O40" s="47">
        <f t="shared" si="9"/>
        <v>293.70253372820008</v>
      </c>
      <c r="P40" s="9"/>
    </row>
    <row r="41" spans="1:16">
      <c r="A41" s="12"/>
      <c r="B41" s="25">
        <v>347.2</v>
      </c>
      <c r="C41" s="20" t="s">
        <v>77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1443059</v>
      </c>
      <c r="N41" s="46">
        <f t="shared" si="8"/>
        <v>1443059</v>
      </c>
      <c r="O41" s="47">
        <f t="shared" si="9"/>
        <v>474.84666008555445</v>
      </c>
      <c r="P41" s="9"/>
    </row>
    <row r="42" spans="1:16">
      <c r="A42" s="12"/>
      <c r="B42" s="25">
        <v>349</v>
      </c>
      <c r="C42" s="20" t="s">
        <v>1</v>
      </c>
      <c r="D42" s="46">
        <v>29384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29384</v>
      </c>
      <c r="O42" s="47">
        <f t="shared" si="9"/>
        <v>9.6689700559394538</v>
      </c>
      <c r="P42" s="9"/>
    </row>
    <row r="43" spans="1:16" ht="15.75">
      <c r="A43" s="29" t="s">
        <v>41</v>
      </c>
      <c r="B43" s="30"/>
      <c r="C43" s="31"/>
      <c r="D43" s="32">
        <f t="shared" ref="D43:M43" si="10">SUM(D44:D46)</f>
        <v>59011</v>
      </c>
      <c r="E43" s="32">
        <f t="shared" si="10"/>
        <v>2272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6" si="11">SUM(D43:M43)</f>
        <v>61283</v>
      </c>
      <c r="O43" s="45">
        <f t="shared" si="9"/>
        <v>20.165514972030273</v>
      </c>
      <c r="P43" s="10"/>
    </row>
    <row r="44" spans="1:16">
      <c r="A44" s="13"/>
      <c r="B44" s="39">
        <v>351.2</v>
      </c>
      <c r="C44" s="21" t="s">
        <v>52</v>
      </c>
      <c r="D44" s="46">
        <v>29548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29548</v>
      </c>
      <c r="O44" s="47">
        <f t="shared" si="9"/>
        <v>9.7229351760447518</v>
      </c>
      <c r="P44" s="9"/>
    </row>
    <row r="45" spans="1:16">
      <c r="A45" s="13"/>
      <c r="B45" s="39">
        <v>351.5</v>
      </c>
      <c r="C45" s="21" t="s">
        <v>53</v>
      </c>
      <c r="D45" s="46">
        <v>0</v>
      </c>
      <c r="E45" s="46">
        <v>2272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2272</v>
      </c>
      <c r="O45" s="47">
        <f t="shared" si="9"/>
        <v>0.74761434682461336</v>
      </c>
      <c r="P45" s="9"/>
    </row>
    <row r="46" spans="1:16">
      <c r="A46" s="13"/>
      <c r="B46" s="39">
        <v>354</v>
      </c>
      <c r="C46" s="21" t="s">
        <v>54</v>
      </c>
      <c r="D46" s="46">
        <v>29463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29463</v>
      </c>
      <c r="O46" s="47">
        <f t="shared" si="9"/>
        <v>9.6949654491609074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SUM(D48:D53)</f>
        <v>87031</v>
      </c>
      <c r="E47" s="32">
        <f t="shared" si="12"/>
        <v>18075</v>
      </c>
      <c r="F47" s="32">
        <f t="shared" si="12"/>
        <v>961</v>
      </c>
      <c r="G47" s="32">
        <f t="shared" si="12"/>
        <v>0</v>
      </c>
      <c r="H47" s="32">
        <f t="shared" si="12"/>
        <v>0</v>
      </c>
      <c r="I47" s="32">
        <f t="shared" si="12"/>
        <v>9283</v>
      </c>
      <c r="J47" s="32">
        <f t="shared" si="12"/>
        <v>0</v>
      </c>
      <c r="K47" s="32">
        <f t="shared" si="12"/>
        <v>27251</v>
      </c>
      <c r="L47" s="32">
        <f t="shared" si="12"/>
        <v>0</v>
      </c>
      <c r="M47" s="32">
        <f t="shared" si="12"/>
        <v>33608</v>
      </c>
      <c r="N47" s="32">
        <f t="shared" si="11"/>
        <v>176209</v>
      </c>
      <c r="O47" s="45">
        <f t="shared" si="9"/>
        <v>57.9825600526489</v>
      </c>
      <c r="P47" s="10"/>
    </row>
    <row r="48" spans="1:16">
      <c r="A48" s="12"/>
      <c r="B48" s="25">
        <v>361.1</v>
      </c>
      <c r="C48" s="20" t="s">
        <v>55</v>
      </c>
      <c r="D48" s="46">
        <v>26377</v>
      </c>
      <c r="E48" s="46">
        <v>1050</v>
      </c>
      <c r="F48" s="46">
        <v>951</v>
      </c>
      <c r="G48" s="46">
        <v>0</v>
      </c>
      <c r="H48" s="46">
        <v>0</v>
      </c>
      <c r="I48" s="46">
        <v>2186</v>
      </c>
      <c r="J48" s="46">
        <v>0</v>
      </c>
      <c r="K48" s="46">
        <v>66</v>
      </c>
      <c r="L48" s="46">
        <v>0</v>
      </c>
      <c r="M48" s="46">
        <v>7360</v>
      </c>
      <c r="N48" s="46">
        <f t="shared" si="11"/>
        <v>37990</v>
      </c>
      <c r="O48" s="47">
        <f t="shared" si="9"/>
        <v>12.500822639025996</v>
      </c>
      <c r="P48" s="9"/>
    </row>
    <row r="49" spans="1:119">
      <c r="A49" s="12"/>
      <c r="B49" s="25">
        <v>361.3</v>
      </c>
      <c r="C49" s="20" t="s">
        <v>56</v>
      </c>
      <c r="D49" s="46">
        <v>6526</v>
      </c>
      <c r="E49" s="46">
        <v>3017</v>
      </c>
      <c r="F49" s="46">
        <v>10</v>
      </c>
      <c r="G49" s="46">
        <v>0</v>
      </c>
      <c r="H49" s="46">
        <v>0</v>
      </c>
      <c r="I49" s="46">
        <v>0</v>
      </c>
      <c r="J49" s="46">
        <v>0</v>
      </c>
      <c r="K49" s="46">
        <v>-12632</v>
      </c>
      <c r="L49" s="46">
        <v>0</v>
      </c>
      <c r="M49" s="46">
        <v>0</v>
      </c>
      <c r="N49" s="46">
        <f t="shared" si="11"/>
        <v>-3079</v>
      </c>
      <c r="O49" s="47">
        <f t="shared" si="9"/>
        <v>-1.0131622244159262</v>
      </c>
      <c r="P49" s="9"/>
    </row>
    <row r="50" spans="1:119">
      <c r="A50" s="12"/>
      <c r="B50" s="25">
        <v>362</v>
      </c>
      <c r="C50" s="20" t="s">
        <v>57</v>
      </c>
      <c r="D50" s="46">
        <v>18648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18648</v>
      </c>
      <c r="O50" s="47">
        <f t="shared" si="9"/>
        <v>6.1362290227048373</v>
      </c>
      <c r="P50" s="9"/>
    </row>
    <row r="51" spans="1:119">
      <c r="A51" s="12"/>
      <c r="B51" s="25">
        <v>366</v>
      </c>
      <c r="C51" s="20" t="s">
        <v>59</v>
      </c>
      <c r="D51" s="46">
        <v>1887</v>
      </c>
      <c r="E51" s="46">
        <v>4000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25722</v>
      </c>
      <c r="N51" s="46">
        <f t="shared" si="11"/>
        <v>31609</v>
      </c>
      <c r="O51" s="47">
        <f t="shared" si="9"/>
        <v>10.401118789075353</v>
      </c>
      <c r="P51" s="9"/>
    </row>
    <row r="52" spans="1:119">
      <c r="A52" s="12"/>
      <c r="B52" s="25">
        <v>368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39817</v>
      </c>
      <c r="L52" s="46">
        <v>0</v>
      </c>
      <c r="M52" s="46">
        <v>0</v>
      </c>
      <c r="N52" s="46">
        <f t="shared" si="11"/>
        <v>39817</v>
      </c>
      <c r="O52" s="47">
        <f t="shared" si="9"/>
        <v>13.102007239223429</v>
      </c>
      <c r="P52" s="9"/>
    </row>
    <row r="53" spans="1:119">
      <c r="A53" s="12"/>
      <c r="B53" s="25">
        <v>369.9</v>
      </c>
      <c r="C53" s="20" t="s">
        <v>61</v>
      </c>
      <c r="D53" s="46">
        <v>33593</v>
      </c>
      <c r="E53" s="46">
        <v>10008</v>
      </c>
      <c r="F53" s="46">
        <v>0</v>
      </c>
      <c r="G53" s="46">
        <v>0</v>
      </c>
      <c r="H53" s="46">
        <v>0</v>
      </c>
      <c r="I53" s="46">
        <v>7097</v>
      </c>
      <c r="J53" s="46">
        <v>0</v>
      </c>
      <c r="K53" s="46">
        <v>0</v>
      </c>
      <c r="L53" s="46">
        <v>0</v>
      </c>
      <c r="M53" s="46">
        <v>526</v>
      </c>
      <c r="N53" s="46">
        <f t="shared" si="11"/>
        <v>51224</v>
      </c>
      <c r="O53" s="47">
        <f t="shared" si="9"/>
        <v>16.855544587035208</v>
      </c>
      <c r="P53" s="9"/>
    </row>
    <row r="54" spans="1:119" ht="15.75">
      <c r="A54" s="29" t="s">
        <v>42</v>
      </c>
      <c r="B54" s="30"/>
      <c r="C54" s="31"/>
      <c r="D54" s="32">
        <f t="shared" ref="D54:M54" si="13">SUM(D55:D55)</f>
        <v>197816</v>
      </c>
      <c r="E54" s="32">
        <f t="shared" si="13"/>
        <v>30369</v>
      </c>
      <c r="F54" s="32">
        <f t="shared" si="13"/>
        <v>491544</v>
      </c>
      <c r="G54" s="32">
        <f t="shared" si="13"/>
        <v>7423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1"/>
        <v>727152</v>
      </c>
      <c r="O54" s="45">
        <f t="shared" si="9"/>
        <v>239.27344521224086</v>
      </c>
      <c r="P54" s="9"/>
    </row>
    <row r="55" spans="1:119" ht="15.75" thickBot="1">
      <c r="A55" s="12"/>
      <c r="B55" s="25">
        <v>381</v>
      </c>
      <c r="C55" s="20" t="s">
        <v>62</v>
      </c>
      <c r="D55" s="46">
        <v>197816</v>
      </c>
      <c r="E55" s="46">
        <v>30369</v>
      </c>
      <c r="F55" s="46">
        <v>491544</v>
      </c>
      <c r="G55" s="46">
        <v>7423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727152</v>
      </c>
      <c r="O55" s="47">
        <f t="shared" si="9"/>
        <v>239.27344521224086</v>
      </c>
      <c r="P55" s="9"/>
    </row>
    <row r="56" spans="1:119" ht="16.5" thickBot="1">
      <c r="A56" s="14" t="s">
        <v>50</v>
      </c>
      <c r="B56" s="23"/>
      <c r="C56" s="22"/>
      <c r="D56" s="15">
        <f t="shared" ref="D56:M56" si="14">SUM(D5,D14,D21,D33,D43,D47,D54)</f>
        <v>4382503</v>
      </c>
      <c r="E56" s="15">
        <f t="shared" si="14"/>
        <v>735932</v>
      </c>
      <c r="F56" s="15">
        <f t="shared" si="14"/>
        <v>492505</v>
      </c>
      <c r="G56" s="15">
        <f t="shared" si="14"/>
        <v>219144</v>
      </c>
      <c r="H56" s="15">
        <f t="shared" si="14"/>
        <v>0</v>
      </c>
      <c r="I56" s="15">
        <f t="shared" si="14"/>
        <v>2171839</v>
      </c>
      <c r="J56" s="15">
        <f t="shared" si="14"/>
        <v>0</v>
      </c>
      <c r="K56" s="15">
        <f t="shared" si="14"/>
        <v>27251</v>
      </c>
      <c r="L56" s="15">
        <f t="shared" si="14"/>
        <v>0</v>
      </c>
      <c r="M56" s="15">
        <f t="shared" si="14"/>
        <v>1476667</v>
      </c>
      <c r="N56" s="15">
        <f t="shared" si="11"/>
        <v>9505841</v>
      </c>
      <c r="O56" s="38">
        <f t="shared" si="9"/>
        <v>3127.9503126028299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85</v>
      </c>
      <c r="M58" s="48"/>
      <c r="N58" s="48"/>
      <c r="O58" s="43">
        <v>3039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80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3349979</v>
      </c>
      <c r="E5" s="27">
        <f t="shared" si="0"/>
        <v>305759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3655738</v>
      </c>
      <c r="O5" s="33">
        <f t="shared" ref="O5:O36" si="1">(N5/O$58)</f>
        <v>1205.7183377308706</v>
      </c>
      <c r="P5" s="6"/>
    </row>
    <row r="6" spans="1:133">
      <c r="A6" s="12"/>
      <c r="B6" s="25">
        <v>311</v>
      </c>
      <c r="C6" s="20" t="s">
        <v>3</v>
      </c>
      <c r="D6" s="46">
        <v>2952425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2952425</v>
      </c>
      <c r="O6" s="47">
        <f t="shared" si="1"/>
        <v>973.75494722955148</v>
      </c>
      <c r="P6" s="9"/>
    </row>
    <row r="7" spans="1:133">
      <c r="A7" s="12"/>
      <c r="B7" s="25">
        <v>312.41000000000003</v>
      </c>
      <c r="C7" s="20" t="s">
        <v>12</v>
      </c>
      <c r="D7" s="46">
        <v>89690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89690</v>
      </c>
      <c r="O7" s="47">
        <f t="shared" si="1"/>
        <v>29.581134564643801</v>
      </c>
      <c r="P7" s="9"/>
    </row>
    <row r="8" spans="1:133">
      <c r="A8" s="12"/>
      <c r="B8" s="25">
        <v>312.42</v>
      </c>
      <c r="C8" s="20" t="s">
        <v>11</v>
      </c>
      <c r="D8" s="46">
        <v>66209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66209</v>
      </c>
      <c r="O8" s="47">
        <f t="shared" si="1"/>
        <v>21.83674142480211</v>
      </c>
      <c r="P8" s="9"/>
    </row>
    <row r="9" spans="1:133">
      <c r="A9" s="12"/>
      <c r="B9" s="25">
        <v>312.51</v>
      </c>
      <c r="C9" s="20" t="s">
        <v>75</v>
      </c>
      <c r="D9" s="46">
        <v>24322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24322</v>
      </c>
      <c r="O9" s="47">
        <f t="shared" si="1"/>
        <v>8.0217678100263861</v>
      </c>
      <c r="P9" s="9"/>
    </row>
    <row r="10" spans="1:133">
      <c r="A10" s="12"/>
      <c r="B10" s="25">
        <v>314.10000000000002</v>
      </c>
      <c r="C10" s="20" t="s">
        <v>13</v>
      </c>
      <c r="D10" s="46">
        <v>0</v>
      </c>
      <c r="E10" s="46">
        <v>292496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292496</v>
      </c>
      <c r="O10" s="47">
        <f t="shared" si="1"/>
        <v>96.469656992084438</v>
      </c>
      <c r="P10" s="9"/>
    </row>
    <row r="11" spans="1:133">
      <c r="A11" s="12"/>
      <c r="B11" s="25">
        <v>314.8</v>
      </c>
      <c r="C11" s="20" t="s">
        <v>14</v>
      </c>
      <c r="D11" s="46">
        <v>0</v>
      </c>
      <c r="E11" s="46">
        <v>13263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13263</v>
      </c>
      <c r="O11" s="47">
        <f t="shared" si="1"/>
        <v>4.3743403693931402</v>
      </c>
      <c r="P11" s="9"/>
    </row>
    <row r="12" spans="1:133">
      <c r="A12" s="12"/>
      <c r="B12" s="25">
        <v>315</v>
      </c>
      <c r="C12" s="20" t="s">
        <v>15</v>
      </c>
      <c r="D12" s="46">
        <v>202939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202939</v>
      </c>
      <c r="O12" s="47">
        <f t="shared" si="1"/>
        <v>66.93238786279683</v>
      </c>
      <c r="P12" s="9"/>
    </row>
    <row r="13" spans="1:133">
      <c r="A13" s="12"/>
      <c r="B13" s="25">
        <v>316</v>
      </c>
      <c r="C13" s="20" t="s">
        <v>16</v>
      </c>
      <c r="D13" s="46">
        <v>14394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14394</v>
      </c>
      <c r="O13" s="47">
        <f t="shared" si="1"/>
        <v>4.747361477572559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SUM(D15:D20)</f>
        <v>445691</v>
      </c>
      <c r="E14" s="32">
        <f t="shared" si="3"/>
        <v>31307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36887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1" si="4">SUM(D14:M14)</f>
        <v>513885</v>
      </c>
      <c r="O14" s="45">
        <f t="shared" si="1"/>
        <v>169.48713720316621</v>
      </c>
      <c r="P14" s="10"/>
    </row>
    <row r="15" spans="1:133">
      <c r="A15" s="12"/>
      <c r="B15" s="25">
        <v>322</v>
      </c>
      <c r="C15" s="20" t="s">
        <v>0</v>
      </c>
      <c r="D15" s="46">
        <v>119684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119684</v>
      </c>
      <c r="O15" s="47">
        <f t="shared" si="1"/>
        <v>39.473614775725594</v>
      </c>
      <c r="P15" s="9"/>
    </row>
    <row r="16" spans="1:133">
      <c r="A16" s="12"/>
      <c r="B16" s="25">
        <v>323.10000000000002</v>
      </c>
      <c r="C16" s="20" t="s">
        <v>18</v>
      </c>
      <c r="D16" s="46">
        <v>250319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250319</v>
      </c>
      <c r="O16" s="47">
        <f t="shared" si="1"/>
        <v>82.559036939313984</v>
      </c>
      <c r="P16" s="9"/>
    </row>
    <row r="17" spans="1:16">
      <c r="A17" s="12"/>
      <c r="B17" s="25">
        <v>323.7</v>
      </c>
      <c r="C17" s="20" t="s">
        <v>19</v>
      </c>
      <c r="D17" s="46">
        <v>0</v>
      </c>
      <c r="E17" s="46">
        <v>31307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31307</v>
      </c>
      <c r="O17" s="47">
        <f t="shared" si="1"/>
        <v>10.325527704485488</v>
      </c>
      <c r="P17" s="9"/>
    </row>
    <row r="18" spans="1:16">
      <c r="A18" s="12"/>
      <c r="B18" s="25">
        <v>323.89999999999998</v>
      </c>
      <c r="C18" s="20" t="s">
        <v>20</v>
      </c>
      <c r="D18" s="46">
        <v>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1000</v>
      </c>
      <c r="O18" s="47">
        <f t="shared" si="1"/>
        <v>0.32981530343007914</v>
      </c>
      <c r="P18" s="9"/>
    </row>
    <row r="19" spans="1:16">
      <c r="A19" s="12"/>
      <c r="B19" s="25">
        <v>324.20999999999998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36887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36887</v>
      </c>
      <c r="O19" s="47">
        <f t="shared" si="1"/>
        <v>12.165897097625329</v>
      </c>
      <c r="P19" s="9"/>
    </row>
    <row r="20" spans="1:16">
      <c r="A20" s="12"/>
      <c r="B20" s="25">
        <v>329</v>
      </c>
      <c r="C20" s="20" t="s">
        <v>23</v>
      </c>
      <c r="D20" s="46">
        <v>74688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74688</v>
      </c>
      <c r="O20" s="47">
        <f t="shared" si="1"/>
        <v>24.633245382585752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SUM(D22:D30)</f>
        <v>290268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290268</v>
      </c>
      <c r="O21" s="45">
        <f t="shared" si="1"/>
        <v>95.734828496042212</v>
      </c>
      <c r="P21" s="10"/>
    </row>
    <row r="22" spans="1:16">
      <c r="A22" s="12"/>
      <c r="B22" s="25">
        <v>331.2</v>
      </c>
      <c r="C22" s="20" t="s">
        <v>24</v>
      </c>
      <c r="D22" s="46">
        <v>63485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63485</v>
      </c>
      <c r="O22" s="47">
        <f t="shared" si="1"/>
        <v>20.938324538258573</v>
      </c>
      <c r="P22" s="9"/>
    </row>
    <row r="23" spans="1:16">
      <c r="A23" s="12"/>
      <c r="B23" s="25">
        <v>334.2</v>
      </c>
      <c r="C23" s="20" t="s">
        <v>26</v>
      </c>
      <c r="D23" s="46">
        <v>1225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1225</v>
      </c>
      <c r="O23" s="47">
        <f t="shared" si="1"/>
        <v>0.40402374670184699</v>
      </c>
      <c r="P23" s="9"/>
    </row>
    <row r="24" spans="1:16">
      <c r="A24" s="12"/>
      <c r="B24" s="25">
        <v>335.12</v>
      </c>
      <c r="C24" s="20" t="s">
        <v>29</v>
      </c>
      <c r="D24" s="46">
        <v>48729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48729</v>
      </c>
      <c r="O24" s="47">
        <f t="shared" si="1"/>
        <v>16.071569920844325</v>
      </c>
      <c r="P24" s="9"/>
    </row>
    <row r="25" spans="1:16">
      <c r="A25" s="12"/>
      <c r="B25" s="25">
        <v>335.15</v>
      </c>
      <c r="C25" s="20" t="s">
        <v>30</v>
      </c>
      <c r="D25" s="46">
        <v>3950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3950</v>
      </c>
      <c r="O25" s="47">
        <f t="shared" si="1"/>
        <v>1.3027704485488127</v>
      </c>
      <c r="P25" s="9"/>
    </row>
    <row r="26" spans="1:16">
      <c r="A26" s="12"/>
      <c r="B26" s="25">
        <v>335.18</v>
      </c>
      <c r="C26" s="20" t="s">
        <v>31</v>
      </c>
      <c r="D26" s="46">
        <v>143042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143042</v>
      </c>
      <c r="O26" s="47">
        <f t="shared" si="1"/>
        <v>47.177440633245382</v>
      </c>
      <c r="P26" s="9"/>
    </row>
    <row r="27" spans="1:16">
      <c r="A27" s="12"/>
      <c r="B27" s="25">
        <v>335.21</v>
      </c>
      <c r="C27" s="20" t="s">
        <v>32</v>
      </c>
      <c r="D27" s="46">
        <v>18493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18493</v>
      </c>
      <c r="O27" s="47">
        <f t="shared" si="1"/>
        <v>6.0992744063324542</v>
      </c>
      <c r="P27" s="9"/>
    </row>
    <row r="28" spans="1:16">
      <c r="A28" s="12"/>
      <c r="B28" s="25">
        <v>335.49</v>
      </c>
      <c r="C28" s="20" t="s">
        <v>33</v>
      </c>
      <c r="D28" s="46">
        <v>1907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1907</v>
      </c>
      <c r="O28" s="47">
        <f t="shared" si="1"/>
        <v>0.62895778364116095</v>
      </c>
      <c r="P28" s="9"/>
    </row>
    <row r="29" spans="1:16">
      <c r="A29" s="12"/>
      <c r="B29" s="25">
        <v>337.2</v>
      </c>
      <c r="C29" s="20" t="s">
        <v>76</v>
      </c>
      <c r="D29" s="46">
        <v>5871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5871</v>
      </c>
      <c r="O29" s="47">
        <f t="shared" si="1"/>
        <v>1.9363456464379947</v>
      </c>
      <c r="P29" s="9"/>
    </row>
    <row r="30" spans="1:16">
      <c r="A30" s="12"/>
      <c r="B30" s="25">
        <v>338</v>
      </c>
      <c r="C30" s="20" t="s">
        <v>35</v>
      </c>
      <c r="D30" s="46">
        <v>3566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3566</v>
      </c>
      <c r="O30" s="47">
        <f t="shared" si="1"/>
        <v>1.1761213720316623</v>
      </c>
      <c r="P30" s="9"/>
    </row>
    <row r="31" spans="1:16" ht="15.75">
      <c r="A31" s="29" t="s">
        <v>40</v>
      </c>
      <c r="B31" s="30"/>
      <c r="C31" s="31"/>
      <c r="D31" s="32">
        <f t="shared" ref="D31:M31" si="6">SUM(D32:D40)</f>
        <v>58489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2122739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1404998</v>
      </c>
      <c r="N31" s="32">
        <f t="shared" si="4"/>
        <v>3586226</v>
      </c>
      <c r="O31" s="45">
        <f t="shared" si="1"/>
        <v>1182.7922163588391</v>
      </c>
      <c r="P31" s="10"/>
    </row>
    <row r="32" spans="1:16">
      <c r="A32" s="12"/>
      <c r="B32" s="25">
        <v>341.9</v>
      </c>
      <c r="C32" s="20" t="s">
        <v>43</v>
      </c>
      <c r="D32" s="46">
        <v>784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784</v>
      </c>
      <c r="O32" s="47">
        <f t="shared" si="1"/>
        <v>0.25857519788918204</v>
      </c>
      <c r="P32" s="9"/>
    </row>
    <row r="33" spans="1:16">
      <c r="A33" s="12"/>
      <c r="B33" s="25">
        <v>342.1</v>
      </c>
      <c r="C33" s="20" t="s">
        <v>44</v>
      </c>
      <c r="D33" s="46">
        <v>11103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11103</v>
      </c>
      <c r="O33" s="47">
        <f t="shared" si="1"/>
        <v>3.6619393139841687</v>
      </c>
      <c r="P33" s="9"/>
    </row>
    <row r="34" spans="1:16">
      <c r="A34" s="12"/>
      <c r="B34" s="25">
        <v>342.2</v>
      </c>
      <c r="C34" s="20" t="s">
        <v>45</v>
      </c>
      <c r="D34" s="46">
        <v>12004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12004</v>
      </c>
      <c r="O34" s="47">
        <f t="shared" si="1"/>
        <v>3.9591029023746702</v>
      </c>
      <c r="P34" s="9"/>
    </row>
    <row r="35" spans="1:16">
      <c r="A35" s="12"/>
      <c r="B35" s="25">
        <v>342.5</v>
      </c>
      <c r="C35" s="20" t="s">
        <v>46</v>
      </c>
      <c r="D35" s="46">
        <v>7503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7503</v>
      </c>
      <c r="O35" s="47">
        <f t="shared" si="1"/>
        <v>2.4746042216358841</v>
      </c>
      <c r="P35" s="9"/>
    </row>
    <row r="36" spans="1:16">
      <c r="A36" s="12"/>
      <c r="B36" s="25">
        <v>343.3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1046163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1046163</v>
      </c>
      <c r="O36" s="47">
        <f t="shared" si="1"/>
        <v>345.04056728232189</v>
      </c>
      <c r="P36" s="9"/>
    </row>
    <row r="37" spans="1:16">
      <c r="A37" s="12"/>
      <c r="B37" s="25">
        <v>343.4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161087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161087</v>
      </c>
      <c r="O37" s="47">
        <f t="shared" ref="O37:O56" si="8">(N37/O$58)</f>
        <v>53.128957783641162</v>
      </c>
      <c r="P37" s="9"/>
    </row>
    <row r="38" spans="1:16">
      <c r="A38" s="12"/>
      <c r="B38" s="25">
        <v>343.5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915489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915489</v>
      </c>
      <c r="O38" s="47">
        <f t="shared" si="8"/>
        <v>301.94228232189971</v>
      </c>
      <c r="P38" s="9"/>
    </row>
    <row r="39" spans="1:16">
      <c r="A39" s="12"/>
      <c r="B39" s="25">
        <v>347.2</v>
      </c>
      <c r="C39" s="20" t="s">
        <v>77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1404998</v>
      </c>
      <c r="N39" s="46">
        <f t="shared" si="7"/>
        <v>1404998</v>
      </c>
      <c r="O39" s="47">
        <f t="shared" si="8"/>
        <v>463.38984168865437</v>
      </c>
      <c r="P39" s="9"/>
    </row>
    <row r="40" spans="1:16">
      <c r="A40" s="12"/>
      <c r="B40" s="25">
        <v>349</v>
      </c>
      <c r="C40" s="20" t="s">
        <v>1</v>
      </c>
      <c r="D40" s="46">
        <v>27095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27095</v>
      </c>
      <c r="O40" s="47">
        <f t="shared" si="8"/>
        <v>8.936345646437994</v>
      </c>
      <c r="P40" s="9"/>
    </row>
    <row r="41" spans="1:16" ht="15.75">
      <c r="A41" s="29" t="s">
        <v>41</v>
      </c>
      <c r="B41" s="30"/>
      <c r="C41" s="31"/>
      <c r="D41" s="32">
        <f t="shared" ref="D41:M41" si="9">SUM(D42:D44)</f>
        <v>48371</v>
      </c>
      <c r="E41" s="32">
        <f t="shared" si="9"/>
        <v>3194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46" si="10">SUM(D41:M41)</f>
        <v>51565</v>
      </c>
      <c r="O41" s="45">
        <f t="shared" si="8"/>
        <v>17.006926121372032</v>
      </c>
      <c r="P41" s="10"/>
    </row>
    <row r="42" spans="1:16">
      <c r="A42" s="13"/>
      <c r="B42" s="39">
        <v>351.2</v>
      </c>
      <c r="C42" s="21" t="s">
        <v>52</v>
      </c>
      <c r="D42" s="46">
        <v>37357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37357</v>
      </c>
      <c r="O42" s="47">
        <f t="shared" si="8"/>
        <v>12.320910290237467</v>
      </c>
      <c r="P42" s="9"/>
    </row>
    <row r="43" spans="1:16">
      <c r="A43" s="13"/>
      <c r="B43" s="39">
        <v>351.5</v>
      </c>
      <c r="C43" s="21" t="s">
        <v>53</v>
      </c>
      <c r="D43" s="46">
        <v>0</v>
      </c>
      <c r="E43" s="46">
        <v>3194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3194</v>
      </c>
      <c r="O43" s="47">
        <f t="shared" si="8"/>
        <v>1.0534300791556728</v>
      </c>
      <c r="P43" s="9"/>
    </row>
    <row r="44" spans="1:16">
      <c r="A44" s="13"/>
      <c r="B44" s="39">
        <v>354</v>
      </c>
      <c r="C44" s="21" t="s">
        <v>54</v>
      </c>
      <c r="D44" s="46">
        <v>11014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11014</v>
      </c>
      <c r="O44" s="47">
        <f t="shared" si="8"/>
        <v>3.6325857519788918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SUM(D46:D53)</f>
        <v>102936</v>
      </c>
      <c r="E45" s="32">
        <f t="shared" si="11"/>
        <v>13006</v>
      </c>
      <c r="F45" s="32">
        <f t="shared" si="11"/>
        <v>1467</v>
      </c>
      <c r="G45" s="32">
        <f t="shared" si="11"/>
        <v>0</v>
      </c>
      <c r="H45" s="32">
        <f t="shared" si="11"/>
        <v>0</v>
      </c>
      <c r="I45" s="32">
        <f t="shared" si="11"/>
        <v>10718</v>
      </c>
      <c r="J45" s="32">
        <f t="shared" si="11"/>
        <v>0</v>
      </c>
      <c r="K45" s="32">
        <f t="shared" si="11"/>
        <v>36629</v>
      </c>
      <c r="L45" s="32">
        <f t="shared" si="11"/>
        <v>0</v>
      </c>
      <c r="M45" s="32">
        <f t="shared" si="11"/>
        <v>27086</v>
      </c>
      <c r="N45" s="32">
        <f t="shared" si="10"/>
        <v>191842</v>
      </c>
      <c r="O45" s="45">
        <f t="shared" si="8"/>
        <v>63.272427440633244</v>
      </c>
      <c r="P45" s="10"/>
    </row>
    <row r="46" spans="1:16">
      <c r="A46" s="12"/>
      <c r="B46" s="25">
        <v>361.1</v>
      </c>
      <c r="C46" s="20" t="s">
        <v>55</v>
      </c>
      <c r="D46" s="46">
        <v>47528</v>
      </c>
      <c r="E46" s="46">
        <v>6791</v>
      </c>
      <c r="F46" s="46">
        <v>197</v>
      </c>
      <c r="G46" s="46">
        <v>0</v>
      </c>
      <c r="H46" s="46">
        <v>0</v>
      </c>
      <c r="I46" s="46">
        <v>1976</v>
      </c>
      <c r="J46" s="46">
        <v>0</v>
      </c>
      <c r="K46" s="46">
        <v>324</v>
      </c>
      <c r="L46" s="46">
        <v>0</v>
      </c>
      <c r="M46" s="46">
        <v>5332</v>
      </c>
      <c r="N46" s="46">
        <f t="shared" si="10"/>
        <v>62148</v>
      </c>
      <c r="O46" s="47">
        <f t="shared" si="8"/>
        <v>20.497361477572561</v>
      </c>
      <c r="P46" s="9"/>
    </row>
    <row r="47" spans="1:16">
      <c r="A47" s="12"/>
      <c r="B47" s="25">
        <v>361.3</v>
      </c>
      <c r="C47" s="20" t="s">
        <v>56</v>
      </c>
      <c r="D47" s="46">
        <v>19056</v>
      </c>
      <c r="E47" s="46">
        <v>4039</v>
      </c>
      <c r="F47" s="46">
        <v>1270</v>
      </c>
      <c r="G47" s="46">
        <v>0</v>
      </c>
      <c r="H47" s="46">
        <v>0</v>
      </c>
      <c r="I47" s="46">
        <v>3340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3" si="12">SUM(D47:M47)</f>
        <v>27705</v>
      </c>
      <c r="O47" s="47">
        <f t="shared" si="8"/>
        <v>9.1375329815303434</v>
      </c>
      <c r="P47" s="9"/>
    </row>
    <row r="48" spans="1:16">
      <c r="A48" s="12"/>
      <c r="B48" s="25">
        <v>362</v>
      </c>
      <c r="C48" s="20" t="s">
        <v>57</v>
      </c>
      <c r="D48" s="46">
        <v>18649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18649</v>
      </c>
      <c r="O48" s="47">
        <f t="shared" si="8"/>
        <v>6.1507255936675458</v>
      </c>
      <c r="P48" s="9"/>
    </row>
    <row r="49" spans="1:119">
      <c r="A49" s="12"/>
      <c r="B49" s="25">
        <v>364</v>
      </c>
      <c r="C49" s="20" t="s">
        <v>58</v>
      </c>
      <c r="D49" s="46">
        <v>3034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3034</v>
      </c>
      <c r="O49" s="47">
        <f t="shared" si="8"/>
        <v>1.0006596306068603</v>
      </c>
      <c r="P49" s="9"/>
    </row>
    <row r="50" spans="1:119">
      <c r="A50" s="12"/>
      <c r="B50" s="25">
        <v>366</v>
      </c>
      <c r="C50" s="20" t="s">
        <v>59</v>
      </c>
      <c r="D50" s="46">
        <v>5241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20815</v>
      </c>
      <c r="N50" s="46">
        <f t="shared" si="12"/>
        <v>26056</v>
      </c>
      <c r="O50" s="47">
        <f t="shared" si="8"/>
        <v>8.5936675461741423</v>
      </c>
      <c r="P50" s="9"/>
    </row>
    <row r="51" spans="1:119">
      <c r="A51" s="12"/>
      <c r="B51" s="25">
        <v>368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36305</v>
      </c>
      <c r="L51" s="46">
        <v>0</v>
      </c>
      <c r="M51" s="46">
        <v>0</v>
      </c>
      <c r="N51" s="46">
        <f t="shared" si="12"/>
        <v>36305</v>
      </c>
      <c r="O51" s="47">
        <f t="shared" si="8"/>
        <v>11.973944591029024</v>
      </c>
      <c r="P51" s="9"/>
    </row>
    <row r="52" spans="1:119">
      <c r="A52" s="12"/>
      <c r="B52" s="25">
        <v>369.3</v>
      </c>
      <c r="C52" s="20" t="s">
        <v>78</v>
      </c>
      <c r="D52" s="46">
        <v>17000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17000</v>
      </c>
      <c r="O52" s="47">
        <f t="shared" si="8"/>
        <v>5.6068601583113455</v>
      </c>
      <c r="P52" s="9"/>
    </row>
    <row r="53" spans="1:119">
      <c r="A53" s="12"/>
      <c r="B53" s="25">
        <v>369.9</v>
      </c>
      <c r="C53" s="20" t="s">
        <v>61</v>
      </c>
      <c r="D53" s="46">
        <v>-7572</v>
      </c>
      <c r="E53" s="46">
        <v>2176</v>
      </c>
      <c r="F53" s="46">
        <v>0</v>
      </c>
      <c r="G53" s="46">
        <v>0</v>
      </c>
      <c r="H53" s="46">
        <v>0</v>
      </c>
      <c r="I53" s="46">
        <v>5402</v>
      </c>
      <c r="J53" s="46">
        <v>0</v>
      </c>
      <c r="K53" s="46">
        <v>0</v>
      </c>
      <c r="L53" s="46">
        <v>0</v>
      </c>
      <c r="M53" s="46">
        <v>939</v>
      </c>
      <c r="N53" s="46">
        <f t="shared" si="12"/>
        <v>945</v>
      </c>
      <c r="O53" s="47">
        <f t="shared" si="8"/>
        <v>0.3116754617414248</v>
      </c>
      <c r="P53" s="9"/>
    </row>
    <row r="54" spans="1:119" ht="15.75">
      <c r="A54" s="29" t="s">
        <v>42</v>
      </c>
      <c r="B54" s="30"/>
      <c r="C54" s="31"/>
      <c r="D54" s="32">
        <f t="shared" ref="D54:M54" si="13">SUM(D55:D55)</f>
        <v>26838</v>
      </c>
      <c r="E54" s="32">
        <f t="shared" si="13"/>
        <v>5276</v>
      </c>
      <c r="F54" s="32">
        <f t="shared" si="13"/>
        <v>643414</v>
      </c>
      <c r="G54" s="32">
        <f t="shared" si="13"/>
        <v>20378</v>
      </c>
      <c r="H54" s="32">
        <f t="shared" si="13"/>
        <v>0</v>
      </c>
      <c r="I54" s="32">
        <f t="shared" si="13"/>
        <v>75843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771749</v>
      </c>
      <c r="O54" s="45">
        <f t="shared" si="8"/>
        <v>254.53463060686016</v>
      </c>
      <c r="P54" s="9"/>
    </row>
    <row r="55" spans="1:119" ht="15.75" thickBot="1">
      <c r="A55" s="12"/>
      <c r="B55" s="25">
        <v>381</v>
      </c>
      <c r="C55" s="20" t="s">
        <v>62</v>
      </c>
      <c r="D55" s="46">
        <v>26838</v>
      </c>
      <c r="E55" s="46">
        <v>5276</v>
      </c>
      <c r="F55" s="46">
        <v>643414</v>
      </c>
      <c r="G55" s="46">
        <v>20378</v>
      </c>
      <c r="H55" s="46">
        <v>0</v>
      </c>
      <c r="I55" s="46">
        <v>75843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771749</v>
      </c>
      <c r="O55" s="47">
        <f t="shared" si="8"/>
        <v>254.53463060686016</v>
      </c>
      <c r="P55" s="9"/>
    </row>
    <row r="56" spans="1:119" ht="16.5" thickBot="1">
      <c r="A56" s="14" t="s">
        <v>50</v>
      </c>
      <c r="B56" s="23"/>
      <c r="C56" s="22"/>
      <c r="D56" s="15">
        <f t="shared" ref="D56:M56" si="14">SUM(D5,D14,D21,D31,D41,D45,D54)</f>
        <v>4322572</v>
      </c>
      <c r="E56" s="15">
        <f t="shared" si="14"/>
        <v>358542</v>
      </c>
      <c r="F56" s="15">
        <f t="shared" si="14"/>
        <v>644881</v>
      </c>
      <c r="G56" s="15">
        <f t="shared" si="14"/>
        <v>20378</v>
      </c>
      <c r="H56" s="15">
        <f t="shared" si="14"/>
        <v>0</v>
      </c>
      <c r="I56" s="15">
        <f t="shared" si="14"/>
        <v>2246187</v>
      </c>
      <c r="J56" s="15">
        <f t="shared" si="14"/>
        <v>0</v>
      </c>
      <c r="K56" s="15">
        <f t="shared" si="14"/>
        <v>36629</v>
      </c>
      <c r="L56" s="15">
        <f t="shared" si="14"/>
        <v>0</v>
      </c>
      <c r="M56" s="15">
        <f t="shared" si="14"/>
        <v>1432084</v>
      </c>
      <c r="N56" s="15">
        <f>SUM(D56:M56)</f>
        <v>9061273</v>
      </c>
      <c r="O56" s="38">
        <f t="shared" si="8"/>
        <v>2988.5465039577834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79</v>
      </c>
      <c r="M58" s="48"/>
      <c r="N58" s="48"/>
      <c r="O58" s="43">
        <v>3032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thickBot="1">
      <c r="A60" s="52" t="s">
        <v>80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A60:O60"/>
    <mergeCell ref="L58:N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4374977</v>
      </c>
      <c r="E5" s="27">
        <f t="shared" si="0"/>
        <v>274704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4649681</v>
      </c>
      <c r="O5" s="33">
        <f t="shared" ref="O5:O36" si="1">(N5/O$61)</f>
        <v>1423.6622780159216</v>
      </c>
      <c r="P5" s="6"/>
    </row>
    <row r="6" spans="1:133">
      <c r="A6" s="12"/>
      <c r="B6" s="25">
        <v>311</v>
      </c>
      <c r="C6" s="20" t="s">
        <v>3</v>
      </c>
      <c r="D6" s="46">
        <v>3985469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3985469</v>
      </c>
      <c r="O6" s="47">
        <f t="shared" si="1"/>
        <v>1220.2905695039804</v>
      </c>
      <c r="P6" s="9"/>
    </row>
    <row r="7" spans="1:133">
      <c r="A7" s="12"/>
      <c r="B7" s="25">
        <v>312.41000000000003</v>
      </c>
      <c r="C7" s="20" t="s">
        <v>12</v>
      </c>
      <c r="D7" s="46">
        <v>83205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83205</v>
      </c>
      <c r="O7" s="47">
        <f t="shared" si="1"/>
        <v>25.476117575015309</v>
      </c>
      <c r="P7" s="9"/>
    </row>
    <row r="8" spans="1:133">
      <c r="A8" s="12"/>
      <c r="B8" s="25">
        <v>312.42</v>
      </c>
      <c r="C8" s="20" t="s">
        <v>11</v>
      </c>
      <c r="D8" s="46">
        <v>63016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63016</v>
      </c>
      <c r="O8" s="47">
        <f t="shared" si="1"/>
        <v>19.294549908144518</v>
      </c>
      <c r="P8" s="9"/>
    </row>
    <row r="9" spans="1:133">
      <c r="A9" s="12"/>
      <c r="B9" s="25">
        <v>312.51</v>
      </c>
      <c r="C9" s="20" t="s">
        <v>72</v>
      </c>
      <c r="D9" s="46">
        <v>15964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15964</v>
      </c>
      <c r="O9" s="47">
        <f t="shared" si="1"/>
        <v>4.8879363135333742</v>
      </c>
      <c r="P9" s="9"/>
    </row>
    <row r="10" spans="1:133">
      <c r="A10" s="12"/>
      <c r="B10" s="25">
        <v>314.10000000000002</v>
      </c>
      <c r="C10" s="20" t="s">
        <v>13</v>
      </c>
      <c r="D10" s="46">
        <v>0</v>
      </c>
      <c r="E10" s="46">
        <v>265640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265640</v>
      </c>
      <c r="O10" s="47">
        <f t="shared" si="1"/>
        <v>81.33496631965707</v>
      </c>
      <c r="P10" s="9"/>
    </row>
    <row r="11" spans="1:133">
      <c r="A11" s="12"/>
      <c r="B11" s="25">
        <v>314.8</v>
      </c>
      <c r="C11" s="20" t="s">
        <v>14</v>
      </c>
      <c r="D11" s="46">
        <v>0</v>
      </c>
      <c r="E11" s="46">
        <v>9064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9064</v>
      </c>
      <c r="O11" s="47">
        <f t="shared" si="1"/>
        <v>2.7752602571953462</v>
      </c>
      <c r="P11" s="9"/>
    </row>
    <row r="12" spans="1:133">
      <c r="A12" s="12"/>
      <c r="B12" s="25">
        <v>315</v>
      </c>
      <c r="C12" s="20" t="s">
        <v>15</v>
      </c>
      <c r="D12" s="46">
        <v>213573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213573</v>
      </c>
      <c r="O12" s="47">
        <f t="shared" si="1"/>
        <v>65.392835272504598</v>
      </c>
      <c r="P12" s="9"/>
    </row>
    <row r="13" spans="1:133">
      <c r="A13" s="12"/>
      <c r="B13" s="25">
        <v>316</v>
      </c>
      <c r="C13" s="20" t="s">
        <v>16</v>
      </c>
      <c r="D13" s="46">
        <v>13750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13750</v>
      </c>
      <c r="O13" s="47">
        <f t="shared" si="1"/>
        <v>4.2100428658909985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SUM(D15:D21)</f>
        <v>431993</v>
      </c>
      <c r="E14" s="32">
        <f t="shared" si="3"/>
        <v>29715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16669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478377</v>
      </c>
      <c r="O14" s="45">
        <f t="shared" si="1"/>
        <v>146.47183098591549</v>
      </c>
      <c r="P14" s="10"/>
    </row>
    <row r="15" spans="1:133">
      <c r="A15" s="12"/>
      <c r="B15" s="25">
        <v>322</v>
      </c>
      <c r="C15" s="20" t="s">
        <v>0</v>
      </c>
      <c r="D15" s="46">
        <v>78351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78351</v>
      </c>
      <c r="O15" s="47">
        <f t="shared" si="1"/>
        <v>23.989895897121862</v>
      </c>
      <c r="P15" s="9"/>
    </row>
    <row r="16" spans="1:133">
      <c r="A16" s="12"/>
      <c r="B16" s="25">
        <v>323.10000000000002</v>
      </c>
      <c r="C16" s="20" t="s">
        <v>18</v>
      </c>
      <c r="D16" s="46">
        <v>267135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267135</v>
      </c>
      <c r="O16" s="47">
        <f t="shared" si="1"/>
        <v>81.792712798530317</v>
      </c>
      <c r="P16" s="9"/>
    </row>
    <row r="17" spans="1:16">
      <c r="A17" s="12"/>
      <c r="B17" s="25">
        <v>323.7</v>
      </c>
      <c r="C17" s="20" t="s">
        <v>19</v>
      </c>
      <c r="D17" s="46">
        <v>0</v>
      </c>
      <c r="E17" s="46">
        <v>29367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29367</v>
      </c>
      <c r="O17" s="47">
        <f t="shared" si="1"/>
        <v>8.9917330067360695</v>
      </c>
      <c r="P17" s="9"/>
    </row>
    <row r="18" spans="1:16">
      <c r="A18" s="12"/>
      <c r="B18" s="25">
        <v>323.89999999999998</v>
      </c>
      <c r="C18" s="20" t="s">
        <v>20</v>
      </c>
      <c r="D18" s="46">
        <v>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1000</v>
      </c>
      <c r="O18" s="47">
        <f t="shared" si="1"/>
        <v>0.30618493570116351</v>
      </c>
      <c r="P18" s="9"/>
    </row>
    <row r="19" spans="1:16">
      <c r="A19" s="12"/>
      <c r="B19" s="25">
        <v>324.07</v>
      </c>
      <c r="C19" s="20" t="s">
        <v>22</v>
      </c>
      <c r="D19" s="46">
        <v>0</v>
      </c>
      <c r="E19" s="46">
        <v>348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348</v>
      </c>
      <c r="O19" s="47">
        <f t="shared" si="1"/>
        <v>0.1065523576240049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16669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16669</v>
      </c>
      <c r="O20" s="47">
        <f t="shared" si="1"/>
        <v>5.1037966932026944</v>
      </c>
      <c r="P20" s="9"/>
    </row>
    <row r="21" spans="1:16">
      <c r="A21" s="12"/>
      <c r="B21" s="25">
        <v>329</v>
      </c>
      <c r="C21" s="20" t="s">
        <v>23</v>
      </c>
      <c r="D21" s="46">
        <v>85507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85507</v>
      </c>
      <c r="O21" s="47">
        <f t="shared" si="1"/>
        <v>26.180955296999386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SUM(D23:D33)</f>
        <v>258944</v>
      </c>
      <c r="E22" s="32">
        <f t="shared" si="5"/>
        <v>0</v>
      </c>
      <c r="F22" s="32">
        <f t="shared" si="5"/>
        <v>0</v>
      </c>
      <c r="G22" s="32">
        <f t="shared" si="5"/>
        <v>11474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270418</v>
      </c>
      <c r="O22" s="45">
        <f t="shared" si="1"/>
        <v>82.797917942437238</v>
      </c>
      <c r="P22" s="10"/>
    </row>
    <row r="23" spans="1:16">
      <c r="A23" s="12"/>
      <c r="B23" s="25">
        <v>331.2</v>
      </c>
      <c r="C23" s="20" t="s">
        <v>24</v>
      </c>
      <c r="D23" s="46">
        <v>1000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1" si="6">SUM(D23:M23)</f>
        <v>1000</v>
      </c>
      <c r="O23" s="47">
        <f t="shared" si="1"/>
        <v>0.30618493570116351</v>
      </c>
      <c r="P23" s="9"/>
    </row>
    <row r="24" spans="1:16">
      <c r="A24" s="12"/>
      <c r="B24" s="25">
        <v>331.49</v>
      </c>
      <c r="C24" s="20" t="s">
        <v>27</v>
      </c>
      <c r="D24" s="46">
        <v>23665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23665</v>
      </c>
      <c r="O24" s="47">
        <f t="shared" si="1"/>
        <v>7.2458665033680347</v>
      </c>
      <c r="P24" s="9"/>
    </row>
    <row r="25" spans="1:16">
      <c r="A25" s="12"/>
      <c r="B25" s="25">
        <v>334.2</v>
      </c>
      <c r="C25" s="20" t="s">
        <v>26</v>
      </c>
      <c r="D25" s="46">
        <v>14260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14260</v>
      </c>
      <c r="O25" s="47">
        <f t="shared" si="1"/>
        <v>4.3661971830985919</v>
      </c>
      <c r="P25" s="9"/>
    </row>
    <row r="26" spans="1:16">
      <c r="A26" s="12"/>
      <c r="B26" s="25">
        <v>334.49</v>
      </c>
      <c r="C26" s="20" t="s">
        <v>28</v>
      </c>
      <c r="D26" s="46">
        <v>2684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2684</v>
      </c>
      <c r="O26" s="47">
        <f t="shared" si="1"/>
        <v>0.82180036742192286</v>
      </c>
      <c r="P26" s="9"/>
    </row>
    <row r="27" spans="1:16">
      <c r="A27" s="12"/>
      <c r="B27" s="25">
        <v>335.12</v>
      </c>
      <c r="C27" s="20" t="s">
        <v>29</v>
      </c>
      <c r="D27" s="46">
        <v>51757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51757</v>
      </c>
      <c r="O27" s="47">
        <f t="shared" si="1"/>
        <v>15.84721371708512</v>
      </c>
      <c r="P27" s="9"/>
    </row>
    <row r="28" spans="1:16">
      <c r="A28" s="12"/>
      <c r="B28" s="25">
        <v>335.15</v>
      </c>
      <c r="C28" s="20" t="s">
        <v>30</v>
      </c>
      <c r="D28" s="46">
        <v>2832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2832</v>
      </c>
      <c r="O28" s="47">
        <f t="shared" si="1"/>
        <v>0.86711573790569507</v>
      </c>
      <c r="P28" s="9"/>
    </row>
    <row r="29" spans="1:16">
      <c r="A29" s="12"/>
      <c r="B29" s="25">
        <v>335.18</v>
      </c>
      <c r="C29" s="20" t="s">
        <v>31</v>
      </c>
      <c r="D29" s="46">
        <v>136259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136259</v>
      </c>
      <c r="O29" s="47">
        <f t="shared" si="1"/>
        <v>41.720453153704838</v>
      </c>
      <c r="P29" s="9"/>
    </row>
    <row r="30" spans="1:16">
      <c r="A30" s="12"/>
      <c r="B30" s="25">
        <v>335.21</v>
      </c>
      <c r="C30" s="20" t="s">
        <v>32</v>
      </c>
      <c r="D30" s="46">
        <v>14803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14803</v>
      </c>
      <c r="O30" s="47">
        <f t="shared" si="1"/>
        <v>4.5324556031843235</v>
      </c>
      <c r="P30" s="9"/>
    </row>
    <row r="31" spans="1:16">
      <c r="A31" s="12"/>
      <c r="B31" s="25">
        <v>335.49</v>
      </c>
      <c r="C31" s="20" t="s">
        <v>33</v>
      </c>
      <c r="D31" s="46">
        <v>5936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5936</v>
      </c>
      <c r="O31" s="47">
        <f t="shared" si="1"/>
        <v>1.8175137783221065</v>
      </c>
      <c r="P31" s="9"/>
    </row>
    <row r="32" spans="1:16">
      <c r="A32" s="12"/>
      <c r="B32" s="25">
        <v>337.7</v>
      </c>
      <c r="C32" s="20" t="s">
        <v>34</v>
      </c>
      <c r="D32" s="46">
        <v>4421</v>
      </c>
      <c r="E32" s="46">
        <v>0</v>
      </c>
      <c r="F32" s="46">
        <v>0</v>
      </c>
      <c r="G32" s="46">
        <v>11474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15895</v>
      </c>
      <c r="O32" s="47">
        <f t="shared" si="1"/>
        <v>4.8668095529699942</v>
      </c>
      <c r="P32" s="9"/>
    </row>
    <row r="33" spans="1:16">
      <c r="A33" s="12"/>
      <c r="B33" s="25">
        <v>338</v>
      </c>
      <c r="C33" s="20" t="s">
        <v>35</v>
      </c>
      <c r="D33" s="46">
        <v>1327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1327</v>
      </c>
      <c r="O33" s="47">
        <f t="shared" si="1"/>
        <v>0.40630740967544399</v>
      </c>
      <c r="P33" s="9"/>
    </row>
    <row r="34" spans="1:16" ht="15.75">
      <c r="A34" s="29" t="s">
        <v>40</v>
      </c>
      <c r="B34" s="30"/>
      <c r="C34" s="31"/>
      <c r="D34" s="32">
        <f t="shared" ref="D34:M34" si="7">SUM(D35:D42)</f>
        <v>31309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2206177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2237486</v>
      </c>
      <c r="O34" s="45">
        <f t="shared" si="1"/>
        <v>685.08450704225356</v>
      </c>
      <c r="P34" s="10"/>
    </row>
    <row r="35" spans="1:16">
      <c r="A35" s="12"/>
      <c r="B35" s="25">
        <v>341.9</v>
      </c>
      <c r="C35" s="20" t="s">
        <v>43</v>
      </c>
      <c r="D35" s="46">
        <v>1461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8">SUM(D35:M35)</f>
        <v>1461</v>
      </c>
      <c r="O35" s="47">
        <f t="shared" si="1"/>
        <v>0.44733619105939987</v>
      </c>
      <c r="P35" s="9"/>
    </row>
    <row r="36" spans="1:16">
      <c r="A36" s="12"/>
      <c r="B36" s="25">
        <v>342.1</v>
      </c>
      <c r="C36" s="20" t="s">
        <v>44</v>
      </c>
      <c r="D36" s="46">
        <v>3199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3199</v>
      </c>
      <c r="O36" s="47">
        <f t="shared" si="1"/>
        <v>0.97948560930802209</v>
      </c>
      <c r="P36" s="9"/>
    </row>
    <row r="37" spans="1:16">
      <c r="A37" s="12"/>
      <c r="B37" s="25">
        <v>342.2</v>
      </c>
      <c r="C37" s="20" t="s">
        <v>45</v>
      </c>
      <c r="D37" s="46">
        <v>179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179</v>
      </c>
      <c r="O37" s="47">
        <f t="shared" ref="O37:O59" si="9">(N37/O$61)</f>
        <v>5.4807103490508269E-2</v>
      </c>
      <c r="P37" s="9"/>
    </row>
    <row r="38" spans="1:16">
      <c r="A38" s="12"/>
      <c r="B38" s="25">
        <v>342.5</v>
      </c>
      <c r="C38" s="20" t="s">
        <v>46</v>
      </c>
      <c r="D38" s="46">
        <v>11152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11152</v>
      </c>
      <c r="O38" s="47">
        <f t="shared" si="9"/>
        <v>3.4145744029393752</v>
      </c>
      <c r="P38" s="9"/>
    </row>
    <row r="39" spans="1:16">
      <c r="A39" s="12"/>
      <c r="B39" s="25">
        <v>343.3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1062294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1062294</v>
      </c>
      <c r="O39" s="47">
        <f t="shared" si="9"/>
        <v>325.25842008573176</v>
      </c>
      <c r="P39" s="9"/>
    </row>
    <row r="40" spans="1:16">
      <c r="A40" s="12"/>
      <c r="B40" s="25">
        <v>343.4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155865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155865</v>
      </c>
      <c r="O40" s="47">
        <f t="shared" si="9"/>
        <v>47.723515003061848</v>
      </c>
      <c r="P40" s="9"/>
    </row>
    <row r="41" spans="1:16">
      <c r="A41" s="12"/>
      <c r="B41" s="25">
        <v>343.5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988018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988018</v>
      </c>
      <c r="O41" s="47">
        <f t="shared" si="9"/>
        <v>302.51622780159215</v>
      </c>
      <c r="P41" s="9"/>
    </row>
    <row r="42" spans="1:16">
      <c r="A42" s="12"/>
      <c r="B42" s="25">
        <v>349</v>
      </c>
      <c r="C42" s="20" t="s">
        <v>1</v>
      </c>
      <c r="D42" s="46">
        <v>15318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10">SUM(D42:M42)</f>
        <v>15318</v>
      </c>
      <c r="O42" s="47">
        <f t="shared" si="9"/>
        <v>4.6901408450704229</v>
      </c>
      <c r="P42" s="9"/>
    </row>
    <row r="43" spans="1:16" ht="15.75">
      <c r="A43" s="29" t="s">
        <v>41</v>
      </c>
      <c r="B43" s="30"/>
      <c r="C43" s="31"/>
      <c r="D43" s="32">
        <f t="shared" ref="D43:M43" si="11">SUM(D44:D46)</f>
        <v>79416</v>
      </c>
      <c r="E43" s="32">
        <f t="shared" si="11"/>
        <v>2982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82398</v>
      </c>
      <c r="O43" s="45">
        <f t="shared" si="9"/>
        <v>25.229026331904471</v>
      </c>
      <c r="P43" s="10"/>
    </row>
    <row r="44" spans="1:16">
      <c r="A44" s="13"/>
      <c r="B44" s="39">
        <v>351.2</v>
      </c>
      <c r="C44" s="21" t="s">
        <v>52</v>
      </c>
      <c r="D44" s="46">
        <v>45268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45268</v>
      </c>
      <c r="O44" s="47">
        <f t="shared" si="9"/>
        <v>13.86037966932027</v>
      </c>
      <c r="P44" s="9"/>
    </row>
    <row r="45" spans="1:16">
      <c r="A45" s="13"/>
      <c r="B45" s="39">
        <v>351.5</v>
      </c>
      <c r="C45" s="21" t="s">
        <v>53</v>
      </c>
      <c r="D45" s="46">
        <v>0</v>
      </c>
      <c r="E45" s="46">
        <v>2982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2982</v>
      </c>
      <c r="O45" s="47">
        <f t="shared" si="9"/>
        <v>0.91304347826086951</v>
      </c>
      <c r="P45" s="9"/>
    </row>
    <row r="46" spans="1:16">
      <c r="A46" s="13"/>
      <c r="B46" s="39">
        <v>354</v>
      </c>
      <c r="C46" s="21" t="s">
        <v>54</v>
      </c>
      <c r="D46" s="46">
        <v>34148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34148</v>
      </c>
      <c r="O46" s="47">
        <f t="shared" si="9"/>
        <v>10.455603184323332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SUM(D48:D54)</f>
        <v>108342</v>
      </c>
      <c r="E47" s="32">
        <f t="shared" si="12"/>
        <v>12832</v>
      </c>
      <c r="F47" s="32">
        <f t="shared" si="12"/>
        <v>-1934</v>
      </c>
      <c r="G47" s="32">
        <f t="shared" si="12"/>
        <v>863</v>
      </c>
      <c r="H47" s="32">
        <f t="shared" si="12"/>
        <v>0</v>
      </c>
      <c r="I47" s="32">
        <f t="shared" si="12"/>
        <v>235573</v>
      </c>
      <c r="J47" s="32">
        <f t="shared" si="12"/>
        <v>0</v>
      </c>
      <c r="K47" s="32">
        <f t="shared" si="12"/>
        <v>24567</v>
      </c>
      <c r="L47" s="32">
        <f t="shared" si="12"/>
        <v>0</v>
      </c>
      <c r="M47" s="32">
        <f t="shared" si="12"/>
        <v>0</v>
      </c>
      <c r="N47" s="32">
        <f t="shared" si="10"/>
        <v>380243</v>
      </c>
      <c r="O47" s="45">
        <f t="shared" si="9"/>
        <v>116.42467850581751</v>
      </c>
      <c r="P47" s="10"/>
    </row>
    <row r="48" spans="1:16">
      <c r="A48" s="12"/>
      <c r="B48" s="25">
        <v>361.1</v>
      </c>
      <c r="C48" s="20" t="s">
        <v>55</v>
      </c>
      <c r="D48" s="46">
        <v>53578</v>
      </c>
      <c r="E48" s="46">
        <v>12667</v>
      </c>
      <c r="F48" s="46">
        <v>620</v>
      </c>
      <c r="G48" s="46">
        <v>863</v>
      </c>
      <c r="H48" s="46">
        <v>0</v>
      </c>
      <c r="I48" s="46">
        <v>9413</v>
      </c>
      <c r="J48" s="46">
        <v>0</v>
      </c>
      <c r="K48" s="46">
        <v>99</v>
      </c>
      <c r="L48" s="46">
        <v>0</v>
      </c>
      <c r="M48" s="46">
        <v>0</v>
      </c>
      <c r="N48" s="46">
        <f t="shared" si="10"/>
        <v>77240</v>
      </c>
      <c r="O48" s="47">
        <f t="shared" si="9"/>
        <v>23.649724433557868</v>
      </c>
      <c r="P48" s="9"/>
    </row>
    <row r="49" spans="1:119">
      <c r="A49" s="12"/>
      <c r="B49" s="25">
        <v>361.3</v>
      </c>
      <c r="C49" s="20" t="s">
        <v>56</v>
      </c>
      <c r="D49" s="46">
        <v>-39190</v>
      </c>
      <c r="E49" s="46">
        <v>-8119</v>
      </c>
      <c r="F49" s="46">
        <v>-2554</v>
      </c>
      <c r="G49" s="46">
        <v>0</v>
      </c>
      <c r="H49" s="46">
        <v>0</v>
      </c>
      <c r="I49" s="46">
        <v>-5837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3">SUM(D49:M49)</f>
        <v>-55700</v>
      </c>
      <c r="O49" s="47">
        <f t="shared" si="9"/>
        <v>-17.054500918554808</v>
      </c>
      <c r="P49" s="9"/>
    </row>
    <row r="50" spans="1:119">
      <c r="A50" s="12"/>
      <c r="B50" s="25">
        <v>362</v>
      </c>
      <c r="C50" s="20" t="s">
        <v>57</v>
      </c>
      <c r="D50" s="46">
        <v>16726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16726</v>
      </c>
      <c r="O50" s="47">
        <f t="shared" si="9"/>
        <v>5.121249234537661</v>
      </c>
      <c r="P50" s="9"/>
    </row>
    <row r="51" spans="1:119">
      <c r="A51" s="12"/>
      <c r="B51" s="25">
        <v>364</v>
      </c>
      <c r="C51" s="20" t="s">
        <v>58</v>
      </c>
      <c r="D51" s="46">
        <v>1770</v>
      </c>
      <c r="E51" s="46">
        <v>0</v>
      </c>
      <c r="F51" s="46">
        <v>0</v>
      </c>
      <c r="G51" s="46">
        <v>0</v>
      </c>
      <c r="H51" s="46">
        <v>0</v>
      </c>
      <c r="I51" s="46">
        <v>-1369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401</v>
      </c>
      <c r="O51" s="47">
        <f t="shared" si="9"/>
        <v>0.12278015921616657</v>
      </c>
      <c r="P51" s="9"/>
    </row>
    <row r="52" spans="1:119">
      <c r="A52" s="12"/>
      <c r="B52" s="25">
        <v>366</v>
      </c>
      <c r="C52" s="20" t="s">
        <v>59</v>
      </c>
      <c r="D52" s="46">
        <v>5686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5686</v>
      </c>
      <c r="O52" s="47">
        <f t="shared" si="9"/>
        <v>1.7409675443968158</v>
      </c>
      <c r="P52" s="9"/>
    </row>
    <row r="53" spans="1:119">
      <c r="A53" s="12"/>
      <c r="B53" s="25">
        <v>368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24468</v>
      </c>
      <c r="L53" s="46">
        <v>0</v>
      </c>
      <c r="M53" s="46">
        <v>0</v>
      </c>
      <c r="N53" s="46">
        <f t="shared" si="13"/>
        <v>24468</v>
      </c>
      <c r="O53" s="47">
        <f t="shared" si="9"/>
        <v>7.4917330067360686</v>
      </c>
      <c r="P53" s="9"/>
    </row>
    <row r="54" spans="1:119">
      <c r="A54" s="12"/>
      <c r="B54" s="25">
        <v>369.9</v>
      </c>
      <c r="C54" s="20" t="s">
        <v>61</v>
      </c>
      <c r="D54" s="46">
        <v>69772</v>
      </c>
      <c r="E54" s="46">
        <v>8284</v>
      </c>
      <c r="F54" s="46">
        <v>0</v>
      </c>
      <c r="G54" s="46">
        <v>0</v>
      </c>
      <c r="H54" s="46">
        <v>0</v>
      </c>
      <c r="I54" s="46">
        <v>233366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311422</v>
      </c>
      <c r="O54" s="47">
        <f t="shared" si="9"/>
        <v>95.352725045927741</v>
      </c>
      <c r="P54" s="9"/>
    </row>
    <row r="55" spans="1:119" ht="15.75">
      <c r="A55" s="29" t="s">
        <v>42</v>
      </c>
      <c r="B55" s="30"/>
      <c r="C55" s="31"/>
      <c r="D55" s="32">
        <f t="shared" ref="D55:M55" si="14">SUM(D56:D58)</f>
        <v>115812</v>
      </c>
      <c r="E55" s="32">
        <f t="shared" si="14"/>
        <v>136500</v>
      </c>
      <c r="F55" s="32">
        <f t="shared" si="14"/>
        <v>847011</v>
      </c>
      <c r="G55" s="32">
        <f t="shared" si="14"/>
        <v>190214</v>
      </c>
      <c r="H55" s="32">
        <f t="shared" si="14"/>
        <v>0</v>
      </c>
      <c r="I55" s="32">
        <f t="shared" si="14"/>
        <v>26018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1315555</v>
      </c>
      <c r="O55" s="45">
        <f t="shared" si="9"/>
        <v>402.80312308634416</v>
      </c>
      <c r="P55" s="9"/>
    </row>
    <row r="56" spans="1:119">
      <c r="A56" s="12"/>
      <c r="B56" s="25">
        <v>381</v>
      </c>
      <c r="C56" s="20" t="s">
        <v>62</v>
      </c>
      <c r="D56" s="46">
        <v>115812</v>
      </c>
      <c r="E56" s="46">
        <v>136500</v>
      </c>
      <c r="F56" s="46">
        <v>847011</v>
      </c>
      <c r="G56" s="46">
        <v>11214</v>
      </c>
      <c r="H56" s="46">
        <v>0</v>
      </c>
      <c r="I56" s="46">
        <v>25000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1135537</v>
      </c>
      <c r="O56" s="47">
        <f t="shared" si="9"/>
        <v>347.68432333129209</v>
      </c>
      <c r="P56" s="9"/>
    </row>
    <row r="57" spans="1:119">
      <c r="A57" s="12"/>
      <c r="B57" s="25">
        <v>383</v>
      </c>
      <c r="C57" s="20" t="s">
        <v>63</v>
      </c>
      <c r="D57" s="46">
        <v>0</v>
      </c>
      <c r="E57" s="46">
        <v>0</v>
      </c>
      <c r="F57" s="46">
        <v>0</v>
      </c>
      <c r="G57" s="46">
        <v>179000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179000</v>
      </c>
      <c r="O57" s="47">
        <f t="shared" si="9"/>
        <v>54.807103490508268</v>
      </c>
      <c r="P57" s="9"/>
    </row>
    <row r="58" spans="1:119" ht="15.75" thickBot="1">
      <c r="A58" s="12"/>
      <c r="B58" s="25">
        <v>389.9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1018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1018</v>
      </c>
      <c r="O58" s="47">
        <f t="shared" si="9"/>
        <v>0.31169626454378446</v>
      </c>
      <c r="P58" s="9"/>
    </row>
    <row r="59" spans="1:119" ht="16.5" thickBot="1">
      <c r="A59" s="14" t="s">
        <v>50</v>
      </c>
      <c r="B59" s="23"/>
      <c r="C59" s="22"/>
      <c r="D59" s="15">
        <f t="shared" ref="D59:M59" si="15">SUM(D5,D14,D22,D34,D43,D47,D55)</f>
        <v>5400793</v>
      </c>
      <c r="E59" s="15">
        <f t="shared" si="15"/>
        <v>456733</v>
      </c>
      <c r="F59" s="15">
        <f t="shared" si="15"/>
        <v>845077</v>
      </c>
      <c r="G59" s="15">
        <f t="shared" si="15"/>
        <v>202551</v>
      </c>
      <c r="H59" s="15">
        <f t="shared" si="15"/>
        <v>0</v>
      </c>
      <c r="I59" s="15">
        <f t="shared" si="15"/>
        <v>2484437</v>
      </c>
      <c r="J59" s="15">
        <f t="shared" si="15"/>
        <v>0</v>
      </c>
      <c r="K59" s="15">
        <f t="shared" si="15"/>
        <v>24567</v>
      </c>
      <c r="L59" s="15">
        <f t="shared" si="15"/>
        <v>0</v>
      </c>
      <c r="M59" s="15">
        <f t="shared" si="15"/>
        <v>0</v>
      </c>
      <c r="N59" s="15">
        <f>SUM(D59:M59)</f>
        <v>9414158</v>
      </c>
      <c r="O59" s="38">
        <f t="shared" si="9"/>
        <v>2882.4733619105941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71</v>
      </c>
      <c r="M61" s="48"/>
      <c r="N61" s="48"/>
      <c r="O61" s="43">
        <v>3266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thickBot="1">
      <c r="A63" s="52" t="s">
        <v>80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A63:O63"/>
    <mergeCell ref="A62:O62"/>
    <mergeCell ref="L61:N6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4612423</v>
      </c>
      <c r="E5" s="27">
        <f t="shared" si="0"/>
        <v>265150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27207</v>
      </c>
      <c r="L5" s="27">
        <f t="shared" si="0"/>
        <v>0</v>
      </c>
      <c r="M5" s="27">
        <f t="shared" si="0"/>
        <v>0</v>
      </c>
      <c r="N5" s="28">
        <f>SUM(D5:M5)</f>
        <v>4904780</v>
      </c>
      <c r="O5" s="33">
        <f t="shared" ref="O5:O36" si="1">(N5/O$55)</f>
        <v>1486.7474992421946</v>
      </c>
      <c r="P5" s="6"/>
    </row>
    <row r="6" spans="1:133">
      <c r="A6" s="12"/>
      <c r="B6" s="25">
        <v>311</v>
      </c>
      <c r="C6" s="20" t="s">
        <v>3</v>
      </c>
      <c r="D6" s="46">
        <v>4243495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4243495</v>
      </c>
      <c r="O6" s="47">
        <f t="shared" si="1"/>
        <v>1286.2973628372233</v>
      </c>
      <c r="P6" s="9"/>
    </row>
    <row r="7" spans="1:133">
      <c r="A7" s="12"/>
      <c r="B7" s="25">
        <v>312.41000000000003</v>
      </c>
      <c r="C7" s="20" t="s">
        <v>12</v>
      </c>
      <c r="D7" s="46">
        <v>84409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84409</v>
      </c>
      <c r="O7" s="47">
        <f t="shared" si="1"/>
        <v>25.586238254016369</v>
      </c>
      <c r="P7" s="9"/>
    </row>
    <row r="8" spans="1:133">
      <c r="A8" s="12"/>
      <c r="B8" s="25">
        <v>312.42</v>
      </c>
      <c r="C8" s="20" t="s">
        <v>11</v>
      </c>
      <c r="D8" s="46">
        <v>62319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62319</v>
      </c>
      <c r="O8" s="47">
        <f t="shared" si="1"/>
        <v>18.890269778720825</v>
      </c>
      <c r="P8" s="9"/>
    </row>
    <row r="9" spans="1:133">
      <c r="A9" s="12"/>
      <c r="B9" s="25">
        <v>312.51</v>
      </c>
      <c r="C9" s="20" t="s">
        <v>72</v>
      </c>
      <c r="D9" s="46">
        <v>27208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27207</v>
      </c>
      <c r="L9" s="46">
        <v>0</v>
      </c>
      <c r="M9" s="46">
        <v>0</v>
      </c>
      <c r="N9" s="46">
        <f>SUM(D9:M9)</f>
        <v>54415</v>
      </c>
      <c r="O9" s="47">
        <f t="shared" si="1"/>
        <v>16.494392240072749</v>
      </c>
      <c r="P9" s="9"/>
    </row>
    <row r="10" spans="1:133">
      <c r="A10" s="12"/>
      <c r="B10" s="25">
        <v>314.10000000000002</v>
      </c>
      <c r="C10" s="20" t="s">
        <v>13</v>
      </c>
      <c r="D10" s="46">
        <v>0</v>
      </c>
      <c r="E10" s="46">
        <v>254049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254049</v>
      </c>
      <c r="O10" s="47">
        <f t="shared" si="1"/>
        <v>77.007881176113969</v>
      </c>
      <c r="P10" s="9"/>
    </row>
    <row r="11" spans="1:133">
      <c r="A11" s="12"/>
      <c r="B11" s="25">
        <v>314.8</v>
      </c>
      <c r="C11" s="20" t="s">
        <v>14</v>
      </c>
      <c r="D11" s="46">
        <v>0</v>
      </c>
      <c r="E11" s="46">
        <v>11101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11101</v>
      </c>
      <c r="O11" s="47">
        <f t="shared" si="1"/>
        <v>3.364959078508639</v>
      </c>
      <c r="P11" s="9"/>
    </row>
    <row r="12" spans="1:133">
      <c r="A12" s="12"/>
      <c r="B12" s="25">
        <v>315</v>
      </c>
      <c r="C12" s="20" t="s">
        <v>15</v>
      </c>
      <c r="D12" s="46">
        <v>185006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185006</v>
      </c>
      <c r="O12" s="47">
        <f t="shared" si="1"/>
        <v>56.079418005456198</v>
      </c>
      <c r="P12" s="9"/>
    </row>
    <row r="13" spans="1:133">
      <c r="A13" s="12"/>
      <c r="B13" s="25">
        <v>316</v>
      </c>
      <c r="C13" s="20" t="s">
        <v>16</v>
      </c>
      <c r="D13" s="46">
        <v>9986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9986</v>
      </c>
      <c r="O13" s="47">
        <f t="shared" si="1"/>
        <v>3.0269778720824494</v>
      </c>
      <c r="P13" s="9"/>
    </row>
    <row r="14" spans="1:133" ht="15.75">
      <c r="A14" s="29" t="s">
        <v>99</v>
      </c>
      <c r="B14" s="30"/>
      <c r="C14" s="31"/>
      <c r="D14" s="32">
        <f t="shared" ref="D14:M14" si="3">SUM(D15:D18)</f>
        <v>412643</v>
      </c>
      <c r="E14" s="32">
        <f t="shared" si="3"/>
        <v>29883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442526</v>
      </c>
      <c r="O14" s="45">
        <f t="shared" si="1"/>
        <v>134.13943619278569</v>
      </c>
      <c r="P14" s="10"/>
    </row>
    <row r="15" spans="1:133">
      <c r="A15" s="12"/>
      <c r="B15" s="25">
        <v>322</v>
      </c>
      <c r="C15" s="20" t="s">
        <v>0</v>
      </c>
      <c r="D15" s="46">
        <v>79697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79697</v>
      </c>
      <c r="O15" s="47">
        <f t="shared" si="1"/>
        <v>24.157926644437708</v>
      </c>
      <c r="P15" s="9"/>
    </row>
    <row r="16" spans="1:133">
      <c r="A16" s="12"/>
      <c r="B16" s="25">
        <v>323.10000000000002</v>
      </c>
      <c r="C16" s="20" t="s">
        <v>18</v>
      </c>
      <c r="D16" s="46">
        <v>254508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254508</v>
      </c>
      <c r="O16" s="47">
        <f t="shared" si="1"/>
        <v>77.147014246741435</v>
      </c>
      <c r="P16" s="9"/>
    </row>
    <row r="17" spans="1:16">
      <c r="A17" s="12"/>
      <c r="B17" s="25">
        <v>323.7</v>
      </c>
      <c r="C17" s="20" t="s">
        <v>19</v>
      </c>
      <c r="D17" s="46">
        <v>0</v>
      </c>
      <c r="E17" s="46">
        <v>29883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29883</v>
      </c>
      <c r="O17" s="47">
        <f t="shared" si="1"/>
        <v>9.0581994543801159</v>
      </c>
      <c r="P17" s="9"/>
    </row>
    <row r="18" spans="1:16">
      <c r="A18" s="12"/>
      <c r="B18" s="25">
        <v>329</v>
      </c>
      <c r="C18" s="20" t="s">
        <v>100</v>
      </c>
      <c r="D18" s="46">
        <v>78438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78438</v>
      </c>
      <c r="O18" s="47">
        <f t="shared" si="1"/>
        <v>23.776295847226432</v>
      </c>
      <c r="P18" s="9"/>
    </row>
    <row r="19" spans="1:16" ht="15.75">
      <c r="A19" s="29" t="s">
        <v>25</v>
      </c>
      <c r="B19" s="30"/>
      <c r="C19" s="31"/>
      <c r="D19" s="32">
        <f t="shared" ref="D19:M19" si="5">SUM(D20:D29)</f>
        <v>266843</v>
      </c>
      <c r="E19" s="32">
        <f t="shared" si="5"/>
        <v>7595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21355</v>
      </c>
      <c r="L19" s="32">
        <f t="shared" si="5"/>
        <v>0</v>
      </c>
      <c r="M19" s="32">
        <f t="shared" si="5"/>
        <v>22579</v>
      </c>
      <c r="N19" s="44">
        <f t="shared" si="4"/>
        <v>318372</v>
      </c>
      <c r="O19" s="45">
        <f t="shared" si="1"/>
        <v>96.505607759927244</v>
      </c>
      <c r="P19" s="10"/>
    </row>
    <row r="20" spans="1:16">
      <c r="A20" s="12"/>
      <c r="B20" s="25">
        <v>331.1</v>
      </c>
      <c r="C20" s="20" t="s">
        <v>101</v>
      </c>
      <c r="D20" s="46">
        <v>5003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5003</v>
      </c>
      <c r="O20" s="47">
        <f t="shared" si="1"/>
        <v>1.5165201576235223</v>
      </c>
      <c r="P20" s="9"/>
    </row>
    <row r="21" spans="1:16">
      <c r="A21" s="12"/>
      <c r="B21" s="25">
        <v>331.7</v>
      </c>
      <c r="C21" s="20" t="s">
        <v>83</v>
      </c>
      <c r="D21" s="46">
        <v>0</v>
      </c>
      <c r="E21" s="46">
        <v>7595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22579</v>
      </c>
      <c r="N21" s="46">
        <f t="shared" ref="N21:N27" si="6">SUM(D21:M21)</f>
        <v>30174</v>
      </c>
      <c r="O21" s="47">
        <f t="shared" si="1"/>
        <v>9.1464080024249768</v>
      </c>
      <c r="P21" s="9"/>
    </row>
    <row r="22" spans="1:16">
      <c r="A22" s="12"/>
      <c r="B22" s="25">
        <v>335.12</v>
      </c>
      <c r="C22" s="20" t="s">
        <v>29</v>
      </c>
      <c r="D22" s="46">
        <v>57775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57775</v>
      </c>
      <c r="O22" s="47">
        <f t="shared" si="1"/>
        <v>17.512882691724766</v>
      </c>
      <c r="P22" s="9"/>
    </row>
    <row r="23" spans="1:16">
      <c r="A23" s="12"/>
      <c r="B23" s="25">
        <v>335.13</v>
      </c>
      <c r="C23" s="20" t="s">
        <v>102</v>
      </c>
      <c r="D23" s="46">
        <v>113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113</v>
      </c>
      <c r="O23" s="47">
        <f t="shared" si="1"/>
        <v>3.4252803879963628E-2</v>
      </c>
      <c r="P23" s="9"/>
    </row>
    <row r="24" spans="1:16">
      <c r="A24" s="12"/>
      <c r="B24" s="25">
        <v>335.15</v>
      </c>
      <c r="C24" s="20" t="s">
        <v>30</v>
      </c>
      <c r="D24" s="46">
        <v>3523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3523</v>
      </c>
      <c r="O24" s="47">
        <f t="shared" si="1"/>
        <v>1.0678993634434677</v>
      </c>
      <c r="P24" s="9"/>
    </row>
    <row r="25" spans="1:16">
      <c r="A25" s="12"/>
      <c r="B25" s="25">
        <v>335.18</v>
      </c>
      <c r="C25" s="20" t="s">
        <v>31</v>
      </c>
      <c r="D25" s="46">
        <v>152421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152421</v>
      </c>
      <c r="O25" s="47">
        <f t="shared" si="1"/>
        <v>46.202182479539253</v>
      </c>
      <c r="P25" s="9"/>
    </row>
    <row r="26" spans="1:16">
      <c r="A26" s="12"/>
      <c r="B26" s="25">
        <v>335.21</v>
      </c>
      <c r="C26" s="20" t="s">
        <v>32</v>
      </c>
      <c r="D26" s="46">
        <v>26995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21355</v>
      </c>
      <c r="L26" s="46">
        <v>0</v>
      </c>
      <c r="M26" s="46">
        <v>0</v>
      </c>
      <c r="N26" s="46">
        <f t="shared" si="6"/>
        <v>48350</v>
      </c>
      <c r="O26" s="47">
        <f t="shared" si="1"/>
        <v>14.655956350409214</v>
      </c>
      <c r="P26" s="9"/>
    </row>
    <row r="27" spans="1:16">
      <c r="A27" s="12"/>
      <c r="B27" s="25">
        <v>335.49</v>
      </c>
      <c r="C27" s="20" t="s">
        <v>33</v>
      </c>
      <c r="D27" s="46">
        <v>5353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5353</v>
      </c>
      <c r="O27" s="47">
        <f t="shared" si="1"/>
        <v>1.6226129130039406</v>
      </c>
      <c r="P27" s="9"/>
    </row>
    <row r="28" spans="1:16">
      <c r="A28" s="12"/>
      <c r="B28" s="25">
        <v>337.9</v>
      </c>
      <c r="C28" s="20" t="s">
        <v>103</v>
      </c>
      <c r="D28" s="46">
        <v>4859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4859</v>
      </c>
      <c r="O28" s="47">
        <f t="shared" si="1"/>
        <v>1.4728705668384359</v>
      </c>
      <c r="P28" s="9"/>
    </row>
    <row r="29" spans="1:16">
      <c r="A29" s="12"/>
      <c r="B29" s="25">
        <v>338</v>
      </c>
      <c r="C29" s="20" t="s">
        <v>35</v>
      </c>
      <c r="D29" s="46">
        <v>10801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10801</v>
      </c>
      <c r="O29" s="47">
        <f t="shared" si="1"/>
        <v>3.2740224310397088</v>
      </c>
      <c r="P29" s="9"/>
    </row>
    <row r="30" spans="1:16" ht="15.75">
      <c r="A30" s="29" t="s">
        <v>40</v>
      </c>
      <c r="B30" s="30"/>
      <c r="C30" s="31"/>
      <c r="D30" s="32">
        <f t="shared" ref="D30:M30" si="7">SUM(D31:D39)</f>
        <v>51190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2256960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1414161</v>
      </c>
      <c r="N30" s="32">
        <f>SUM(D30:M30)</f>
        <v>3722311</v>
      </c>
      <c r="O30" s="45">
        <f t="shared" si="1"/>
        <v>1128.3149439224007</v>
      </c>
      <c r="P30" s="10"/>
    </row>
    <row r="31" spans="1:16">
      <c r="A31" s="12"/>
      <c r="B31" s="25">
        <v>341.9</v>
      </c>
      <c r="C31" s="20" t="s">
        <v>43</v>
      </c>
      <c r="D31" s="46">
        <v>1100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8">SUM(D31:M31)</f>
        <v>1100</v>
      </c>
      <c r="O31" s="47">
        <f t="shared" si="1"/>
        <v>0.33343437405274323</v>
      </c>
      <c r="P31" s="9"/>
    </row>
    <row r="32" spans="1:16">
      <c r="A32" s="12"/>
      <c r="B32" s="25">
        <v>342.1</v>
      </c>
      <c r="C32" s="20" t="s">
        <v>44</v>
      </c>
      <c r="D32" s="46">
        <v>3485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3485</v>
      </c>
      <c r="O32" s="47">
        <f t="shared" si="1"/>
        <v>1.0563807214307366</v>
      </c>
      <c r="P32" s="9"/>
    </row>
    <row r="33" spans="1:16">
      <c r="A33" s="12"/>
      <c r="B33" s="25">
        <v>342.2</v>
      </c>
      <c r="C33" s="20" t="s">
        <v>45</v>
      </c>
      <c r="D33" s="46">
        <v>840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840</v>
      </c>
      <c r="O33" s="47">
        <f t="shared" si="1"/>
        <v>0.25462261291300392</v>
      </c>
      <c r="P33" s="9"/>
    </row>
    <row r="34" spans="1:16">
      <c r="A34" s="12"/>
      <c r="B34" s="25">
        <v>342.5</v>
      </c>
      <c r="C34" s="20" t="s">
        <v>46</v>
      </c>
      <c r="D34" s="46">
        <v>4029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4029</v>
      </c>
      <c r="O34" s="47">
        <f t="shared" si="1"/>
        <v>1.2212791755077297</v>
      </c>
      <c r="P34" s="9"/>
    </row>
    <row r="35" spans="1:16">
      <c r="A35" s="12"/>
      <c r="B35" s="25">
        <v>343.3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1063776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1063776</v>
      </c>
      <c r="O35" s="47">
        <f t="shared" si="1"/>
        <v>322.4540769930282</v>
      </c>
      <c r="P35" s="9"/>
    </row>
    <row r="36" spans="1:16">
      <c r="A36" s="12"/>
      <c r="B36" s="25">
        <v>343.4</v>
      </c>
      <c r="C36" s="20" t="s">
        <v>48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155696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155696</v>
      </c>
      <c r="O36" s="47">
        <f t="shared" si="1"/>
        <v>47.194907547741742</v>
      </c>
      <c r="P36" s="9"/>
    </row>
    <row r="37" spans="1:16">
      <c r="A37" s="12"/>
      <c r="B37" s="25">
        <v>343.5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1037488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1037488</v>
      </c>
      <c r="O37" s="47">
        <f t="shared" ref="O37:O53" si="9">(N37/O$55)</f>
        <v>314.48560169748407</v>
      </c>
      <c r="P37" s="9"/>
    </row>
    <row r="38" spans="1:16">
      <c r="A38" s="12"/>
      <c r="B38" s="25">
        <v>347.2</v>
      </c>
      <c r="C38" s="20" t="s">
        <v>77</v>
      </c>
      <c r="D38" s="46">
        <v>21736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1414161</v>
      </c>
      <c r="N38" s="46">
        <f t="shared" si="8"/>
        <v>1435897</v>
      </c>
      <c r="O38" s="47">
        <f t="shared" si="9"/>
        <v>435.25219763564718</v>
      </c>
      <c r="P38" s="9"/>
    </row>
    <row r="39" spans="1:16">
      <c r="A39" s="12"/>
      <c r="B39" s="25">
        <v>347.4</v>
      </c>
      <c r="C39" s="20" t="s">
        <v>104</v>
      </c>
      <c r="D39" s="46">
        <v>20000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20000</v>
      </c>
      <c r="O39" s="47">
        <f t="shared" si="9"/>
        <v>6.0624431645953321</v>
      </c>
      <c r="P39" s="9"/>
    </row>
    <row r="40" spans="1:16" ht="15.75">
      <c r="A40" s="29" t="s">
        <v>41</v>
      </c>
      <c r="B40" s="30"/>
      <c r="C40" s="31"/>
      <c r="D40" s="32">
        <f t="shared" ref="D40:M40" si="10">SUM(D41:D42)</f>
        <v>52270</v>
      </c>
      <c r="E40" s="32">
        <f t="shared" si="10"/>
        <v>3712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8"/>
        <v>55982</v>
      </c>
      <c r="O40" s="45">
        <f t="shared" si="9"/>
        <v>16.969384662018793</v>
      </c>
      <c r="P40" s="10"/>
    </row>
    <row r="41" spans="1:16">
      <c r="A41" s="13"/>
      <c r="B41" s="39">
        <v>351.1</v>
      </c>
      <c r="C41" s="21" t="s">
        <v>105</v>
      </c>
      <c r="D41" s="46">
        <v>49201</v>
      </c>
      <c r="E41" s="46">
        <v>3712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52913</v>
      </c>
      <c r="O41" s="47">
        <f t="shared" si="9"/>
        <v>16.039102758411641</v>
      </c>
      <c r="P41" s="9"/>
    </row>
    <row r="42" spans="1:16">
      <c r="A42" s="13"/>
      <c r="B42" s="39">
        <v>354</v>
      </c>
      <c r="C42" s="21" t="s">
        <v>54</v>
      </c>
      <c r="D42" s="46">
        <v>3069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3" si="11">SUM(D42:M42)</f>
        <v>3069</v>
      </c>
      <c r="O42" s="47">
        <f t="shared" si="9"/>
        <v>0.93028190360715368</v>
      </c>
      <c r="P42" s="9"/>
    </row>
    <row r="43" spans="1:16" ht="15.75">
      <c r="A43" s="29" t="s">
        <v>4</v>
      </c>
      <c r="B43" s="30"/>
      <c r="C43" s="31"/>
      <c r="D43" s="32">
        <f t="shared" ref="D43:M43" si="12">SUM(D44:D49)</f>
        <v>215275</v>
      </c>
      <c r="E43" s="32">
        <f t="shared" si="12"/>
        <v>39513</v>
      </c>
      <c r="F43" s="32">
        <f t="shared" si="12"/>
        <v>5382</v>
      </c>
      <c r="G43" s="32">
        <f t="shared" si="12"/>
        <v>7019</v>
      </c>
      <c r="H43" s="32">
        <f t="shared" si="12"/>
        <v>0</v>
      </c>
      <c r="I43" s="32">
        <f t="shared" si="12"/>
        <v>56308</v>
      </c>
      <c r="J43" s="32">
        <f t="shared" si="12"/>
        <v>0</v>
      </c>
      <c r="K43" s="32">
        <f t="shared" si="12"/>
        <v>200</v>
      </c>
      <c r="L43" s="32">
        <f t="shared" si="12"/>
        <v>0</v>
      </c>
      <c r="M43" s="32">
        <f t="shared" si="12"/>
        <v>74533</v>
      </c>
      <c r="N43" s="32">
        <f t="shared" si="11"/>
        <v>398230</v>
      </c>
      <c r="O43" s="45">
        <f t="shared" si="9"/>
        <v>120.71233707183995</v>
      </c>
      <c r="P43" s="10"/>
    </row>
    <row r="44" spans="1:16">
      <c r="A44" s="12"/>
      <c r="B44" s="25">
        <v>361.1</v>
      </c>
      <c r="C44" s="20" t="s">
        <v>55</v>
      </c>
      <c r="D44" s="46">
        <v>95863</v>
      </c>
      <c r="E44" s="46">
        <v>26049</v>
      </c>
      <c r="F44" s="46">
        <v>5382</v>
      </c>
      <c r="G44" s="46">
        <v>7019</v>
      </c>
      <c r="H44" s="46">
        <v>0</v>
      </c>
      <c r="I44" s="46">
        <v>35339</v>
      </c>
      <c r="J44" s="46">
        <v>0</v>
      </c>
      <c r="K44" s="46">
        <v>200</v>
      </c>
      <c r="L44" s="46">
        <v>0</v>
      </c>
      <c r="M44" s="46">
        <v>21638</v>
      </c>
      <c r="N44" s="46">
        <f t="shared" si="11"/>
        <v>191490</v>
      </c>
      <c r="O44" s="47">
        <f t="shared" si="9"/>
        <v>58.044862079418003</v>
      </c>
      <c r="P44" s="9"/>
    </row>
    <row r="45" spans="1:16">
      <c r="A45" s="12"/>
      <c r="B45" s="25">
        <v>362</v>
      </c>
      <c r="C45" s="20" t="s">
        <v>57</v>
      </c>
      <c r="D45" s="46">
        <v>16726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16726</v>
      </c>
      <c r="O45" s="47">
        <f t="shared" si="9"/>
        <v>5.0700212185510765</v>
      </c>
      <c r="P45" s="9"/>
    </row>
    <row r="46" spans="1:16">
      <c r="A46" s="12"/>
      <c r="B46" s="25">
        <v>363.27</v>
      </c>
      <c r="C46" s="20" t="s">
        <v>106</v>
      </c>
      <c r="D46" s="46">
        <v>0</v>
      </c>
      <c r="E46" s="46">
        <v>2265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2265</v>
      </c>
      <c r="O46" s="47">
        <f t="shared" si="9"/>
        <v>0.68657168839042138</v>
      </c>
      <c r="P46" s="9"/>
    </row>
    <row r="47" spans="1:16">
      <c r="A47" s="12"/>
      <c r="B47" s="25">
        <v>365</v>
      </c>
      <c r="C47" s="20" t="s">
        <v>107</v>
      </c>
      <c r="D47" s="46">
        <v>3850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3850</v>
      </c>
      <c r="O47" s="47">
        <f t="shared" si="9"/>
        <v>1.1670203091846014</v>
      </c>
      <c r="P47" s="9"/>
    </row>
    <row r="48" spans="1:16">
      <c r="A48" s="12"/>
      <c r="B48" s="25">
        <v>366</v>
      </c>
      <c r="C48" s="20" t="s">
        <v>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52895</v>
      </c>
      <c r="N48" s="46">
        <f t="shared" si="11"/>
        <v>52895</v>
      </c>
      <c r="O48" s="47">
        <f t="shared" si="9"/>
        <v>16.033646559563504</v>
      </c>
      <c r="P48" s="9"/>
    </row>
    <row r="49" spans="1:119">
      <c r="A49" s="12"/>
      <c r="B49" s="25">
        <v>369.9</v>
      </c>
      <c r="C49" s="20" t="s">
        <v>61</v>
      </c>
      <c r="D49" s="46">
        <v>98836</v>
      </c>
      <c r="E49" s="46">
        <v>11199</v>
      </c>
      <c r="F49" s="46">
        <v>0</v>
      </c>
      <c r="G49" s="46">
        <v>0</v>
      </c>
      <c r="H49" s="46">
        <v>0</v>
      </c>
      <c r="I49" s="46">
        <v>20969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131004</v>
      </c>
      <c r="O49" s="47">
        <f t="shared" si="9"/>
        <v>39.710215216732344</v>
      </c>
      <c r="P49" s="9"/>
    </row>
    <row r="50" spans="1:119" ht="15.75">
      <c r="A50" s="29" t="s">
        <v>42</v>
      </c>
      <c r="B50" s="30"/>
      <c r="C50" s="31"/>
      <c r="D50" s="32">
        <f t="shared" ref="D50:M50" si="13">SUM(D51:D52)</f>
        <v>90390</v>
      </c>
      <c r="E50" s="32">
        <f t="shared" si="13"/>
        <v>238299</v>
      </c>
      <c r="F50" s="32">
        <f t="shared" si="13"/>
        <v>495348</v>
      </c>
      <c r="G50" s="32">
        <f t="shared" si="13"/>
        <v>292255</v>
      </c>
      <c r="H50" s="32">
        <f t="shared" si="13"/>
        <v>0</v>
      </c>
      <c r="I50" s="32">
        <f t="shared" si="13"/>
        <v>57533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1"/>
        <v>1173825</v>
      </c>
      <c r="O50" s="45">
        <f t="shared" si="9"/>
        <v>355.81236738405579</v>
      </c>
      <c r="P50" s="9"/>
    </row>
    <row r="51" spans="1:119">
      <c r="A51" s="12"/>
      <c r="B51" s="25">
        <v>381</v>
      </c>
      <c r="C51" s="20" t="s">
        <v>62</v>
      </c>
      <c r="D51" s="46">
        <v>90390</v>
      </c>
      <c r="E51" s="46">
        <v>238299</v>
      </c>
      <c r="F51" s="46">
        <v>495348</v>
      </c>
      <c r="G51" s="46">
        <v>292255</v>
      </c>
      <c r="H51" s="46">
        <v>0</v>
      </c>
      <c r="I51" s="46">
        <v>50000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1166292</v>
      </c>
      <c r="O51" s="47">
        <f t="shared" si="9"/>
        <v>353.52894816611092</v>
      </c>
      <c r="P51" s="9"/>
    </row>
    <row r="52" spans="1:119" ht="15.75" thickBot="1">
      <c r="A52" s="12"/>
      <c r="B52" s="25">
        <v>389.8</v>
      </c>
      <c r="C52" s="20" t="s">
        <v>108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7533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7533</v>
      </c>
      <c r="O52" s="47">
        <f t="shared" si="9"/>
        <v>2.2834192179448318</v>
      </c>
      <c r="P52" s="9"/>
    </row>
    <row r="53" spans="1:119" ht="16.5" thickBot="1">
      <c r="A53" s="14" t="s">
        <v>50</v>
      </c>
      <c r="B53" s="23"/>
      <c r="C53" s="22"/>
      <c r="D53" s="15">
        <f t="shared" ref="D53:M53" si="14">SUM(D5,D14,D19,D30,D40,D43,D50)</f>
        <v>5701034</v>
      </c>
      <c r="E53" s="15">
        <f t="shared" si="14"/>
        <v>584152</v>
      </c>
      <c r="F53" s="15">
        <f t="shared" si="14"/>
        <v>500730</v>
      </c>
      <c r="G53" s="15">
        <f t="shared" si="14"/>
        <v>299274</v>
      </c>
      <c r="H53" s="15">
        <f t="shared" si="14"/>
        <v>0</v>
      </c>
      <c r="I53" s="15">
        <f t="shared" si="14"/>
        <v>2370801</v>
      </c>
      <c r="J53" s="15">
        <f t="shared" si="14"/>
        <v>0</v>
      </c>
      <c r="K53" s="15">
        <f t="shared" si="14"/>
        <v>48762</v>
      </c>
      <c r="L53" s="15">
        <f t="shared" si="14"/>
        <v>0</v>
      </c>
      <c r="M53" s="15">
        <f t="shared" si="14"/>
        <v>1511273</v>
      </c>
      <c r="N53" s="15">
        <f t="shared" si="11"/>
        <v>11016026</v>
      </c>
      <c r="O53" s="38">
        <f t="shared" si="9"/>
        <v>3339.201576235223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109</v>
      </c>
      <c r="M55" s="48"/>
      <c r="N55" s="48"/>
      <c r="O55" s="43">
        <v>3299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80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65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131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132</v>
      </c>
      <c r="N4" s="35" t="s">
        <v>10</v>
      </c>
      <c r="O4" s="35" t="s">
        <v>133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SUM(D6:D12)</f>
        <v>6055542</v>
      </c>
      <c r="E5" s="27">
        <f t="shared" si="0"/>
        <v>423693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6479235</v>
      </c>
      <c r="P5" s="33">
        <f t="shared" ref="P5:P36" si="1">(O5/P$60)</f>
        <v>1910.7151282807431</v>
      </c>
      <c r="Q5" s="6"/>
    </row>
    <row r="6" spans="1:134">
      <c r="A6" s="12"/>
      <c r="B6" s="25">
        <v>311</v>
      </c>
      <c r="C6" s="20" t="s">
        <v>3</v>
      </c>
      <c r="D6" s="46">
        <v>5734511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5734511</v>
      </c>
      <c r="P6" s="47">
        <f t="shared" si="1"/>
        <v>1691.097316425833</v>
      </c>
      <c r="Q6" s="9"/>
    </row>
    <row r="7" spans="1:134">
      <c r="A7" s="12"/>
      <c r="B7" s="25">
        <v>312.41000000000003</v>
      </c>
      <c r="C7" s="20" t="s">
        <v>135</v>
      </c>
      <c r="D7" s="46">
        <v>84553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84553</v>
      </c>
      <c r="P7" s="47">
        <f t="shared" si="1"/>
        <v>24.934532586257742</v>
      </c>
      <c r="Q7" s="9"/>
    </row>
    <row r="8" spans="1:134">
      <c r="A8" s="12"/>
      <c r="B8" s="25">
        <v>312.43</v>
      </c>
      <c r="C8" s="20" t="s">
        <v>136</v>
      </c>
      <c r="D8" s="46">
        <v>60953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60953</v>
      </c>
      <c r="P8" s="47">
        <f t="shared" si="1"/>
        <v>17.974933647891479</v>
      </c>
      <c r="Q8" s="9"/>
    </row>
    <row r="9" spans="1:134">
      <c r="A9" s="12"/>
      <c r="B9" s="25">
        <v>314.10000000000002</v>
      </c>
      <c r="C9" s="20" t="s">
        <v>13</v>
      </c>
      <c r="D9" s="46">
        <v>0</v>
      </c>
      <c r="E9" s="46">
        <v>404455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404455</v>
      </c>
      <c r="P9" s="47">
        <f t="shared" si="1"/>
        <v>119.27307578885285</v>
      </c>
      <c r="Q9" s="9"/>
    </row>
    <row r="10" spans="1:134">
      <c r="A10" s="12"/>
      <c r="B10" s="25">
        <v>314.8</v>
      </c>
      <c r="C10" s="20" t="s">
        <v>14</v>
      </c>
      <c r="D10" s="46">
        <v>0</v>
      </c>
      <c r="E10" s="46">
        <v>19238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19238</v>
      </c>
      <c r="P10" s="47">
        <f t="shared" si="1"/>
        <v>5.6732527278089062</v>
      </c>
      <c r="Q10" s="9"/>
    </row>
    <row r="11" spans="1:134">
      <c r="A11" s="12"/>
      <c r="B11" s="25">
        <v>315.2</v>
      </c>
      <c r="C11" s="20" t="s">
        <v>137</v>
      </c>
      <c r="D11" s="46">
        <v>166345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166345</v>
      </c>
      <c r="P11" s="47">
        <f t="shared" si="1"/>
        <v>49.054851076378647</v>
      </c>
      <c r="Q11" s="9"/>
    </row>
    <row r="12" spans="1:134">
      <c r="A12" s="12"/>
      <c r="B12" s="25">
        <v>316</v>
      </c>
      <c r="C12" s="20" t="s">
        <v>91</v>
      </c>
      <c r="D12" s="46">
        <v>9180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9180</v>
      </c>
      <c r="P12" s="47">
        <f t="shared" si="1"/>
        <v>2.7071660277204366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SUM(D14:D23)</f>
        <v>723844</v>
      </c>
      <c r="E13" s="32">
        <f t="shared" si="3"/>
        <v>51872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152932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928648</v>
      </c>
      <c r="P13" s="45">
        <f t="shared" si="1"/>
        <v>273.85667944559128</v>
      </c>
      <c r="Q13" s="10"/>
    </row>
    <row r="14" spans="1:134">
      <c r="A14" s="12"/>
      <c r="B14" s="25">
        <v>322</v>
      </c>
      <c r="C14" s="20" t="s">
        <v>138</v>
      </c>
      <c r="D14" s="46">
        <v>358270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358270</v>
      </c>
      <c r="P14" s="47">
        <f t="shared" si="1"/>
        <v>105.65319964612209</v>
      </c>
      <c r="Q14" s="9"/>
    </row>
    <row r="15" spans="1:134">
      <c r="A15" s="12"/>
      <c r="B15" s="25">
        <v>323.10000000000002</v>
      </c>
      <c r="C15" s="20" t="s">
        <v>18</v>
      </c>
      <c r="D15" s="46">
        <v>266224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3" si="4">SUM(D15:N15)</f>
        <v>266224</v>
      </c>
      <c r="P15" s="47">
        <f t="shared" si="1"/>
        <v>78.508994396933062</v>
      </c>
      <c r="Q15" s="9"/>
    </row>
    <row r="16" spans="1:134">
      <c r="A16" s="12"/>
      <c r="B16" s="25">
        <v>323.7</v>
      </c>
      <c r="C16" s="20" t="s">
        <v>19</v>
      </c>
      <c r="D16" s="46">
        <v>0</v>
      </c>
      <c r="E16" s="46">
        <v>41201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41201</v>
      </c>
      <c r="P16" s="47">
        <f t="shared" si="1"/>
        <v>12.150103214391034</v>
      </c>
      <c r="Q16" s="9"/>
    </row>
    <row r="17" spans="1:17">
      <c r="A17" s="12"/>
      <c r="B17" s="25">
        <v>323.89999999999998</v>
      </c>
      <c r="C17" s="20" t="s">
        <v>20</v>
      </c>
      <c r="D17" s="46">
        <v>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500</v>
      </c>
      <c r="P17" s="47">
        <f t="shared" si="1"/>
        <v>0.14744913005013272</v>
      </c>
      <c r="Q17" s="9"/>
    </row>
    <row r="18" spans="1:17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76466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76466</v>
      </c>
      <c r="P18" s="47">
        <f t="shared" si="1"/>
        <v>22.549690356826893</v>
      </c>
      <c r="Q18" s="9"/>
    </row>
    <row r="19" spans="1:17">
      <c r="A19" s="12"/>
      <c r="B19" s="25">
        <v>324.61</v>
      </c>
      <c r="C19" s="20" t="s">
        <v>22</v>
      </c>
      <c r="D19" s="46">
        <v>0</v>
      </c>
      <c r="E19" s="46">
        <v>3826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3826</v>
      </c>
      <c r="P19" s="47">
        <f t="shared" si="1"/>
        <v>1.1282807431436155</v>
      </c>
      <c r="Q19" s="9"/>
    </row>
    <row r="20" spans="1:17">
      <c r="A20" s="12"/>
      <c r="B20" s="25" t="s">
        <v>151</v>
      </c>
      <c r="C20" s="20" t="s">
        <v>152</v>
      </c>
      <c r="D20" s="46">
        <v>0</v>
      </c>
      <c r="E20" s="46">
        <v>3826</v>
      </c>
      <c r="F20" s="46">
        <v>0</v>
      </c>
      <c r="G20" s="46">
        <v>0</v>
      </c>
      <c r="H20" s="46">
        <v>0</v>
      </c>
      <c r="I20" s="46">
        <v>76466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80292</v>
      </c>
      <c r="P20" s="47">
        <f t="shared" si="1"/>
        <v>23.67797109997051</v>
      </c>
      <c r="Q20" s="9"/>
    </row>
    <row r="21" spans="1:17">
      <c r="A21" s="12"/>
      <c r="B21" s="25">
        <v>329.1</v>
      </c>
      <c r="C21" s="20" t="s">
        <v>139</v>
      </c>
      <c r="D21" s="46">
        <v>19045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19045</v>
      </c>
      <c r="P21" s="47">
        <f t="shared" si="1"/>
        <v>5.6163373636095546</v>
      </c>
      <c r="Q21" s="9"/>
    </row>
    <row r="22" spans="1:17">
      <c r="A22" s="12"/>
      <c r="B22" s="25">
        <v>329.2</v>
      </c>
      <c r="C22" s="20" t="s">
        <v>140</v>
      </c>
      <c r="D22" s="46">
        <v>78125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78125</v>
      </c>
      <c r="P22" s="47">
        <f t="shared" si="1"/>
        <v>23.038926570333235</v>
      </c>
      <c r="Q22" s="9"/>
    </row>
    <row r="23" spans="1:17">
      <c r="A23" s="12"/>
      <c r="B23" s="25">
        <v>329.5</v>
      </c>
      <c r="C23" s="20" t="s">
        <v>141</v>
      </c>
      <c r="D23" s="46">
        <v>1680</v>
      </c>
      <c r="E23" s="46">
        <v>3019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4699</v>
      </c>
      <c r="P23" s="47">
        <f t="shared" si="1"/>
        <v>1.3857269242111472</v>
      </c>
      <c r="Q23" s="9"/>
    </row>
    <row r="24" spans="1:17" ht="15.75">
      <c r="A24" s="29" t="s">
        <v>142</v>
      </c>
      <c r="B24" s="30"/>
      <c r="C24" s="31"/>
      <c r="D24" s="32">
        <f t="shared" ref="D24:N24" si="5">SUM(D25:D34)</f>
        <v>2031515</v>
      </c>
      <c r="E24" s="32">
        <f t="shared" si="5"/>
        <v>0</v>
      </c>
      <c r="F24" s="32">
        <f t="shared" si="5"/>
        <v>0</v>
      </c>
      <c r="G24" s="32">
        <f t="shared" si="5"/>
        <v>92053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2123568</v>
      </c>
      <c r="P24" s="45">
        <f t="shared" si="1"/>
        <v>626.23650840460039</v>
      </c>
      <c r="Q24" s="10"/>
    </row>
    <row r="25" spans="1:17">
      <c r="A25" s="12"/>
      <c r="B25" s="25">
        <v>331.2</v>
      </c>
      <c r="C25" s="20" t="s">
        <v>24</v>
      </c>
      <c r="D25" s="46">
        <v>5263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5263</v>
      </c>
      <c r="P25" s="47">
        <f t="shared" si="1"/>
        <v>1.5520495429076968</v>
      </c>
      <c r="Q25" s="9"/>
    </row>
    <row r="26" spans="1:17">
      <c r="A26" s="12"/>
      <c r="B26" s="25">
        <v>331.5</v>
      </c>
      <c r="C26" s="20" t="s">
        <v>153</v>
      </c>
      <c r="D26" s="46">
        <v>1656824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2" si="6">SUM(D26:N26)</f>
        <v>1656824</v>
      </c>
      <c r="P26" s="47">
        <f t="shared" si="1"/>
        <v>488.59451489236216</v>
      </c>
      <c r="Q26" s="9"/>
    </row>
    <row r="27" spans="1:17">
      <c r="A27" s="12"/>
      <c r="B27" s="25">
        <v>334.2</v>
      </c>
      <c r="C27" s="20" t="s">
        <v>26</v>
      </c>
      <c r="D27" s="46">
        <v>25836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25836</v>
      </c>
      <c r="P27" s="47">
        <f t="shared" si="1"/>
        <v>7.6189914479504575</v>
      </c>
      <c r="Q27" s="9"/>
    </row>
    <row r="28" spans="1:17">
      <c r="A28" s="12"/>
      <c r="B28" s="25">
        <v>334.35</v>
      </c>
      <c r="C28" s="20" t="s">
        <v>143</v>
      </c>
      <c r="D28" s="46">
        <v>0</v>
      </c>
      <c r="E28" s="46">
        <v>0</v>
      </c>
      <c r="F28" s="46">
        <v>0</v>
      </c>
      <c r="G28" s="46">
        <v>92053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92053</v>
      </c>
      <c r="P28" s="47">
        <f t="shared" si="1"/>
        <v>27.146269537009733</v>
      </c>
      <c r="Q28" s="9"/>
    </row>
    <row r="29" spans="1:17">
      <c r="A29" s="12"/>
      <c r="B29" s="25">
        <v>335.125</v>
      </c>
      <c r="C29" s="20" t="s">
        <v>144</v>
      </c>
      <c r="D29" s="46">
        <v>101387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101387</v>
      </c>
      <c r="P29" s="47">
        <f t="shared" si="1"/>
        <v>29.89884989678561</v>
      </c>
      <c r="Q29" s="9"/>
    </row>
    <row r="30" spans="1:17">
      <c r="A30" s="12"/>
      <c r="B30" s="25">
        <v>335.15</v>
      </c>
      <c r="C30" s="20" t="s">
        <v>93</v>
      </c>
      <c r="D30" s="46">
        <v>3377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3377</v>
      </c>
      <c r="P30" s="47">
        <f t="shared" si="1"/>
        <v>0.99587142435859632</v>
      </c>
      <c r="Q30" s="9"/>
    </row>
    <row r="31" spans="1:17">
      <c r="A31" s="12"/>
      <c r="B31" s="25">
        <v>335.18</v>
      </c>
      <c r="C31" s="20" t="s">
        <v>145</v>
      </c>
      <c r="D31" s="46">
        <v>224922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224922</v>
      </c>
      <c r="P31" s="47">
        <f t="shared" si="1"/>
        <v>66.329106458271895</v>
      </c>
      <c r="Q31" s="9"/>
    </row>
    <row r="32" spans="1:17">
      <c r="A32" s="12"/>
      <c r="B32" s="25">
        <v>335.21</v>
      </c>
      <c r="C32" s="20" t="s">
        <v>32</v>
      </c>
      <c r="D32" s="46">
        <v>7433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7433</v>
      </c>
      <c r="P32" s="47">
        <f t="shared" si="1"/>
        <v>2.1919787673252729</v>
      </c>
      <c r="Q32" s="9"/>
    </row>
    <row r="33" spans="1:17">
      <c r="A33" s="12"/>
      <c r="B33" s="25">
        <v>335.45</v>
      </c>
      <c r="C33" s="20" t="s">
        <v>146</v>
      </c>
      <c r="D33" s="46">
        <v>3484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" si="7">SUM(D33:N33)</f>
        <v>3484</v>
      </c>
      <c r="P33" s="47">
        <f t="shared" si="1"/>
        <v>1.0274255381893247</v>
      </c>
      <c r="Q33" s="9"/>
    </row>
    <row r="34" spans="1:17">
      <c r="A34" s="12"/>
      <c r="B34" s="25">
        <v>338</v>
      </c>
      <c r="C34" s="20" t="s">
        <v>35</v>
      </c>
      <c r="D34" s="46">
        <v>2989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2989</v>
      </c>
      <c r="P34" s="47">
        <f t="shared" si="1"/>
        <v>0.88145089943969335</v>
      </c>
      <c r="Q34" s="9"/>
    </row>
    <row r="35" spans="1:17" ht="15.75">
      <c r="A35" s="29" t="s">
        <v>40</v>
      </c>
      <c r="B35" s="30"/>
      <c r="C35" s="31"/>
      <c r="D35" s="32">
        <f t="shared" ref="D35:N35" si="8">SUM(D36:D46)</f>
        <v>320187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2978541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2016263</v>
      </c>
      <c r="O35" s="32">
        <f>SUM(D35:N35)</f>
        <v>5314991</v>
      </c>
      <c r="P35" s="45">
        <f t="shared" si="1"/>
        <v>1567.3815983485697</v>
      </c>
      <c r="Q35" s="10"/>
    </row>
    <row r="36" spans="1:17">
      <c r="A36" s="12"/>
      <c r="B36" s="25">
        <v>342.1</v>
      </c>
      <c r="C36" s="20" t="s">
        <v>44</v>
      </c>
      <c r="D36" s="46">
        <v>9152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5" si="9">SUM(D36:N36)</f>
        <v>9152</v>
      </c>
      <c r="P36" s="47">
        <f t="shared" si="1"/>
        <v>2.698908876437629</v>
      </c>
      <c r="Q36" s="9"/>
    </row>
    <row r="37" spans="1:17">
      <c r="A37" s="12"/>
      <c r="B37" s="25">
        <v>342.2</v>
      </c>
      <c r="C37" s="20" t="s">
        <v>45</v>
      </c>
      <c r="D37" s="46">
        <v>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200</v>
      </c>
      <c r="P37" s="47">
        <f t="shared" ref="P37:P58" si="10">(O37/P$60)</f>
        <v>5.8979652020053085E-2</v>
      </c>
      <c r="Q37" s="9"/>
    </row>
    <row r="38" spans="1:17">
      <c r="A38" s="12"/>
      <c r="B38" s="25">
        <v>342.5</v>
      </c>
      <c r="C38" s="20" t="s">
        <v>46</v>
      </c>
      <c r="D38" s="46">
        <v>16250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16250</v>
      </c>
      <c r="P38" s="47">
        <f t="shared" si="10"/>
        <v>4.7920967266293131</v>
      </c>
      <c r="Q38" s="9"/>
    </row>
    <row r="39" spans="1:17">
      <c r="A39" s="12"/>
      <c r="B39" s="25">
        <v>342.6</v>
      </c>
      <c r="C39" s="20" t="s">
        <v>87</v>
      </c>
      <c r="D39" s="46">
        <v>238460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238460</v>
      </c>
      <c r="P39" s="47">
        <f t="shared" si="10"/>
        <v>70.321439103509292</v>
      </c>
      <c r="Q39" s="9"/>
    </row>
    <row r="40" spans="1:17">
      <c r="A40" s="12"/>
      <c r="B40" s="25">
        <v>342.9</v>
      </c>
      <c r="C40" s="20" t="s">
        <v>128</v>
      </c>
      <c r="D40" s="46">
        <v>6079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6079</v>
      </c>
      <c r="P40" s="47">
        <f t="shared" si="10"/>
        <v>1.7926865231495135</v>
      </c>
      <c r="Q40" s="9"/>
    </row>
    <row r="41" spans="1:17">
      <c r="A41" s="12"/>
      <c r="B41" s="25">
        <v>343.3</v>
      </c>
      <c r="C41" s="20" t="s">
        <v>47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1513362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1513362</v>
      </c>
      <c r="P41" s="47">
        <f t="shared" si="10"/>
        <v>446.28782070185787</v>
      </c>
      <c r="Q41" s="9"/>
    </row>
    <row r="42" spans="1:17">
      <c r="A42" s="12"/>
      <c r="B42" s="25">
        <v>343.4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408091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408091</v>
      </c>
      <c r="P42" s="47">
        <f t="shared" si="10"/>
        <v>120.34532586257741</v>
      </c>
      <c r="Q42" s="9"/>
    </row>
    <row r="43" spans="1:17">
      <c r="A43" s="12"/>
      <c r="B43" s="25">
        <v>343.5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1033550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1033550</v>
      </c>
      <c r="P43" s="47">
        <f t="shared" si="10"/>
        <v>304.79209672662932</v>
      </c>
      <c r="Q43" s="9"/>
    </row>
    <row r="44" spans="1:17">
      <c r="A44" s="12"/>
      <c r="B44" s="25">
        <v>347.2</v>
      </c>
      <c r="C44" s="20" t="s">
        <v>77</v>
      </c>
      <c r="D44" s="46">
        <v>1085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2016263</v>
      </c>
      <c r="O44" s="46">
        <f t="shared" si="9"/>
        <v>2017348</v>
      </c>
      <c r="P44" s="47">
        <f t="shared" si="10"/>
        <v>594.91241521675022</v>
      </c>
      <c r="Q44" s="9"/>
    </row>
    <row r="45" spans="1:17">
      <c r="A45" s="12"/>
      <c r="B45" s="25">
        <v>347.4</v>
      </c>
      <c r="C45" s="20" t="s">
        <v>104</v>
      </c>
      <c r="D45" s="46">
        <v>225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225</v>
      </c>
      <c r="P45" s="47">
        <f t="shared" si="10"/>
        <v>6.6352108522559711E-2</v>
      </c>
      <c r="Q45" s="9"/>
    </row>
    <row r="46" spans="1:17">
      <c r="A46" s="12"/>
      <c r="B46" s="25">
        <v>349</v>
      </c>
      <c r="C46" s="20" t="s">
        <v>147</v>
      </c>
      <c r="D46" s="46">
        <v>48736</v>
      </c>
      <c r="E46" s="46">
        <v>0</v>
      </c>
      <c r="F46" s="46">
        <v>0</v>
      </c>
      <c r="G46" s="46">
        <v>0</v>
      </c>
      <c r="H46" s="46">
        <v>0</v>
      </c>
      <c r="I46" s="46">
        <v>23538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72274</v>
      </c>
      <c r="P46" s="47">
        <f t="shared" si="10"/>
        <v>21.31347685048658</v>
      </c>
      <c r="Q46" s="9"/>
    </row>
    <row r="47" spans="1:17" ht="15.75">
      <c r="A47" s="29" t="s">
        <v>41</v>
      </c>
      <c r="B47" s="30"/>
      <c r="C47" s="31"/>
      <c r="D47" s="32">
        <f t="shared" ref="D47:N47" si="11">SUM(D48:D49)</f>
        <v>21931</v>
      </c>
      <c r="E47" s="32">
        <f t="shared" si="11"/>
        <v>1304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1"/>
        <v>0</v>
      </c>
      <c r="O47" s="32">
        <f>SUM(D47:N47)</f>
        <v>23235</v>
      </c>
      <c r="P47" s="45">
        <f t="shared" si="10"/>
        <v>6.851961073429667</v>
      </c>
      <c r="Q47" s="10"/>
    </row>
    <row r="48" spans="1:17">
      <c r="A48" s="13"/>
      <c r="B48" s="39">
        <v>351.1</v>
      </c>
      <c r="C48" s="21" t="s">
        <v>105</v>
      </c>
      <c r="D48" s="46">
        <v>11301</v>
      </c>
      <c r="E48" s="46">
        <v>1304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12605</v>
      </c>
      <c r="P48" s="47">
        <f t="shared" si="10"/>
        <v>3.7171925685638456</v>
      </c>
      <c r="Q48" s="9"/>
    </row>
    <row r="49" spans="1:120">
      <c r="A49" s="13"/>
      <c r="B49" s="39">
        <v>354</v>
      </c>
      <c r="C49" s="21" t="s">
        <v>54</v>
      </c>
      <c r="D49" s="46">
        <v>10630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" si="12">SUM(D49:N49)</f>
        <v>10630</v>
      </c>
      <c r="P49" s="47">
        <f t="shared" si="10"/>
        <v>3.1347685048658214</v>
      </c>
      <c r="Q49" s="9"/>
    </row>
    <row r="50" spans="1:120" ht="15.75">
      <c r="A50" s="29" t="s">
        <v>4</v>
      </c>
      <c r="B50" s="30"/>
      <c r="C50" s="31"/>
      <c r="D50" s="32">
        <f t="shared" ref="D50:N50" si="13">SUM(D51:D55)</f>
        <v>104620</v>
      </c>
      <c r="E50" s="32">
        <f t="shared" si="13"/>
        <v>6753</v>
      </c>
      <c r="F50" s="32">
        <f t="shared" si="13"/>
        <v>0</v>
      </c>
      <c r="G50" s="32">
        <f t="shared" si="13"/>
        <v>0</v>
      </c>
      <c r="H50" s="32">
        <f t="shared" si="13"/>
        <v>0</v>
      </c>
      <c r="I50" s="32">
        <f t="shared" si="13"/>
        <v>2925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3"/>
        <v>784991</v>
      </c>
      <c r="O50" s="32">
        <f>SUM(D50:N50)</f>
        <v>899289</v>
      </c>
      <c r="P50" s="45">
        <f t="shared" si="10"/>
        <v>265.1987614273076</v>
      </c>
      <c r="Q50" s="10"/>
    </row>
    <row r="51" spans="1:120">
      <c r="A51" s="12"/>
      <c r="B51" s="25">
        <v>361.1</v>
      </c>
      <c r="C51" s="20" t="s">
        <v>55</v>
      </c>
      <c r="D51" s="46">
        <v>22803</v>
      </c>
      <c r="E51" s="46">
        <v>382</v>
      </c>
      <c r="F51" s="46">
        <v>0</v>
      </c>
      <c r="G51" s="46">
        <v>0</v>
      </c>
      <c r="H51" s="46">
        <v>0</v>
      </c>
      <c r="I51" s="46">
        <v>529</v>
      </c>
      <c r="J51" s="46">
        <v>0</v>
      </c>
      <c r="K51" s="46">
        <v>0</v>
      </c>
      <c r="L51" s="46">
        <v>0</v>
      </c>
      <c r="M51" s="46">
        <v>0</v>
      </c>
      <c r="N51" s="46">
        <v>7079</v>
      </c>
      <c r="O51" s="46">
        <f>SUM(D51:N51)</f>
        <v>30793</v>
      </c>
      <c r="P51" s="47">
        <f t="shared" si="10"/>
        <v>9.0808021232674729</v>
      </c>
      <c r="Q51" s="9"/>
    </row>
    <row r="52" spans="1:120">
      <c r="A52" s="12"/>
      <c r="B52" s="25">
        <v>361.3</v>
      </c>
      <c r="C52" s="20" t="s">
        <v>56</v>
      </c>
      <c r="D52" s="46">
        <v>9096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-28675</v>
      </c>
      <c r="O52" s="46">
        <f t="shared" ref="O52:O57" si="14">SUM(D52:N52)</f>
        <v>-19579</v>
      </c>
      <c r="P52" s="47">
        <f t="shared" si="10"/>
        <v>-5.773813034503096</v>
      </c>
      <c r="Q52" s="9"/>
    </row>
    <row r="53" spans="1:120">
      <c r="A53" s="12"/>
      <c r="B53" s="25">
        <v>365</v>
      </c>
      <c r="C53" s="20" t="s">
        <v>119</v>
      </c>
      <c r="D53" s="46">
        <v>6431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6431</v>
      </c>
      <c r="P53" s="47">
        <f t="shared" si="10"/>
        <v>1.8964907107048068</v>
      </c>
      <c r="Q53" s="9"/>
    </row>
    <row r="54" spans="1:120">
      <c r="A54" s="12"/>
      <c r="B54" s="25">
        <v>366</v>
      </c>
      <c r="C54" s="20" t="s">
        <v>59</v>
      </c>
      <c r="D54" s="46">
        <v>13384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806227</v>
      </c>
      <c r="O54" s="46">
        <f t="shared" si="14"/>
        <v>819611</v>
      </c>
      <c r="P54" s="47">
        <f t="shared" si="10"/>
        <v>241.70185785903863</v>
      </c>
      <c r="Q54" s="9"/>
    </row>
    <row r="55" spans="1:120">
      <c r="A55" s="12"/>
      <c r="B55" s="25">
        <v>369.9</v>
      </c>
      <c r="C55" s="20" t="s">
        <v>61</v>
      </c>
      <c r="D55" s="46">
        <v>52906</v>
      </c>
      <c r="E55" s="46">
        <v>6371</v>
      </c>
      <c r="F55" s="46">
        <v>0</v>
      </c>
      <c r="G55" s="46">
        <v>0</v>
      </c>
      <c r="H55" s="46">
        <v>0</v>
      </c>
      <c r="I55" s="46">
        <v>2396</v>
      </c>
      <c r="J55" s="46">
        <v>0</v>
      </c>
      <c r="K55" s="46">
        <v>0</v>
      </c>
      <c r="L55" s="46">
        <v>0</v>
      </c>
      <c r="M55" s="46">
        <v>0</v>
      </c>
      <c r="N55" s="46">
        <v>360</v>
      </c>
      <c r="O55" s="46">
        <f t="shared" si="14"/>
        <v>62033</v>
      </c>
      <c r="P55" s="47">
        <f t="shared" si="10"/>
        <v>18.293423768799766</v>
      </c>
      <c r="Q55" s="9"/>
    </row>
    <row r="56" spans="1:120" ht="15.75">
      <c r="A56" s="29" t="s">
        <v>42</v>
      </c>
      <c r="B56" s="30"/>
      <c r="C56" s="31"/>
      <c r="D56" s="32">
        <f t="shared" ref="D56:N56" si="15">SUM(D57:D57)</f>
        <v>85068</v>
      </c>
      <c r="E56" s="32">
        <f t="shared" si="15"/>
        <v>23283</v>
      </c>
      <c r="F56" s="32">
        <f t="shared" si="15"/>
        <v>2140408</v>
      </c>
      <c r="G56" s="32">
        <f t="shared" si="15"/>
        <v>375000</v>
      </c>
      <c r="H56" s="32">
        <f t="shared" si="15"/>
        <v>0</v>
      </c>
      <c r="I56" s="32">
        <f t="shared" si="15"/>
        <v>0</v>
      </c>
      <c r="J56" s="32">
        <f t="shared" si="15"/>
        <v>0</v>
      </c>
      <c r="K56" s="32">
        <f t="shared" si="15"/>
        <v>0</v>
      </c>
      <c r="L56" s="32">
        <f t="shared" si="15"/>
        <v>0</v>
      </c>
      <c r="M56" s="32">
        <f t="shared" si="15"/>
        <v>0</v>
      </c>
      <c r="N56" s="32">
        <f t="shared" si="15"/>
        <v>0</v>
      </c>
      <c r="O56" s="32">
        <f t="shared" si="14"/>
        <v>2623759</v>
      </c>
      <c r="P56" s="45">
        <f t="shared" si="10"/>
        <v>773.74196402241228</v>
      </c>
      <c r="Q56" s="9"/>
    </row>
    <row r="57" spans="1:120" ht="15.75" thickBot="1">
      <c r="A57" s="12"/>
      <c r="B57" s="25">
        <v>381</v>
      </c>
      <c r="C57" s="20" t="s">
        <v>62</v>
      </c>
      <c r="D57" s="46">
        <v>85068</v>
      </c>
      <c r="E57" s="46">
        <v>23283</v>
      </c>
      <c r="F57" s="46">
        <v>2140408</v>
      </c>
      <c r="G57" s="46">
        <v>375000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2623759</v>
      </c>
      <c r="P57" s="47">
        <f t="shared" si="10"/>
        <v>773.74196402241228</v>
      </c>
      <c r="Q57" s="9"/>
    </row>
    <row r="58" spans="1:120" ht="16.5" thickBot="1">
      <c r="A58" s="14" t="s">
        <v>50</v>
      </c>
      <c r="B58" s="23"/>
      <c r="C58" s="22"/>
      <c r="D58" s="15">
        <f t="shared" ref="D58:N58" si="16">SUM(D5,D13,D24,D35,D47,D50,D56)</f>
        <v>9342707</v>
      </c>
      <c r="E58" s="15">
        <f t="shared" si="16"/>
        <v>506905</v>
      </c>
      <c r="F58" s="15">
        <f t="shared" si="16"/>
        <v>2140408</v>
      </c>
      <c r="G58" s="15">
        <f t="shared" si="16"/>
        <v>467053</v>
      </c>
      <c r="H58" s="15">
        <f t="shared" si="16"/>
        <v>0</v>
      </c>
      <c r="I58" s="15">
        <f t="shared" si="16"/>
        <v>3134398</v>
      </c>
      <c r="J58" s="15">
        <f t="shared" si="16"/>
        <v>0</v>
      </c>
      <c r="K58" s="15">
        <f t="shared" si="16"/>
        <v>0</v>
      </c>
      <c r="L58" s="15">
        <f t="shared" si="16"/>
        <v>0</v>
      </c>
      <c r="M58" s="15">
        <f t="shared" si="16"/>
        <v>0</v>
      </c>
      <c r="N58" s="15">
        <f t="shared" si="16"/>
        <v>2801254</v>
      </c>
      <c r="O58" s="15">
        <f>SUM(D58:N58)</f>
        <v>18392725</v>
      </c>
      <c r="P58" s="38">
        <f t="shared" si="10"/>
        <v>5423.9826010026545</v>
      </c>
      <c r="Q58" s="6"/>
      <c r="R58" s="2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</row>
    <row r="59" spans="1:120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9"/>
    </row>
    <row r="60" spans="1:120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8" t="s">
        <v>154</v>
      </c>
      <c r="N60" s="48"/>
      <c r="O60" s="48"/>
      <c r="P60" s="43">
        <v>3391</v>
      </c>
    </row>
    <row r="61" spans="1:120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1"/>
    </row>
    <row r="62" spans="1:120" ht="15.75" customHeight="1" thickBot="1">
      <c r="A62" s="52" t="s">
        <v>80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4"/>
    </row>
  </sheetData>
  <mergeCells count="10">
    <mergeCell ref="M60:O60"/>
    <mergeCell ref="A61:P61"/>
    <mergeCell ref="A62:P6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65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131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132</v>
      </c>
      <c r="N4" s="35" t="s">
        <v>10</v>
      </c>
      <c r="O4" s="35" t="s">
        <v>133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134</v>
      </c>
      <c r="B5" s="26"/>
      <c r="C5" s="26"/>
      <c r="D5" s="27">
        <f t="shared" ref="D5:N5" si="0">SUM(D6:D12)</f>
        <v>5770641</v>
      </c>
      <c r="E5" s="27">
        <f t="shared" si="0"/>
        <v>396964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6167605</v>
      </c>
      <c r="P5" s="33">
        <f t="shared" ref="P5:P36" si="1">(O5/P$59)</f>
        <v>1823.6561206386752</v>
      </c>
      <c r="Q5" s="6"/>
    </row>
    <row r="6" spans="1:134">
      <c r="A6" s="12"/>
      <c r="B6" s="25">
        <v>311</v>
      </c>
      <c r="C6" s="20" t="s">
        <v>3</v>
      </c>
      <c r="D6" s="46">
        <v>5436377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5436377</v>
      </c>
      <c r="P6" s="47">
        <f t="shared" si="1"/>
        <v>1607.4444115907747</v>
      </c>
      <c r="Q6" s="9"/>
    </row>
    <row r="7" spans="1:134">
      <c r="A7" s="12"/>
      <c r="B7" s="25">
        <v>312.41000000000003</v>
      </c>
      <c r="C7" s="20" t="s">
        <v>135</v>
      </c>
      <c r="D7" s="46">
        <v>95250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95250</v>
      </c>
      <c r="P7" s="47">
        <f t="shared" si="1"/>
        <v>28.16380839739799</v>
      </c>
      <c r="Q7" s="9"/>
    </row>
    <row r="8" spans="1:134">
      <c r="A8" s="12"/>
      <c r="B8" s="25">
        <v>312.43</v>
      </c>
      <c r="C8" s="20" t="s">
        <v>136</v>
      </c>
      <c r="D8" s="46">
        <v>69915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69915</v>
      </c>
      <c r="P8" s="47">
        <f t="shared" si="1"/>
        <v>20.672678888231815</v>
      </c>
      <c r="Q8" s="9"/>
    </row>
    <row r="9" spans="1:134">
      <c r="A9" s="12"/>
      <c r="B9" s="25">
        <v>314.10000000000002</v>
      </c>
      <c r="C9" s="20" t="s">
        <v>13</v>
      </c>
      <c r="D9" s="46">
        <v>0</v>
      </c>
      <c r="E9" s="46">
        <v>381332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381332</v>
      </c>
      <c r="P9" s="47">
        <f t="shared" si="1"/>
        <v>112.75340035481963</v>
      </c>
      <c r="Q9" s="9"/>
    </row>
    <row r="10" spans="1:134">
      <c r="A10" s="12"/>
      <c r="B10" s="25">
        <v>314.8</v>
      </c>
      <c r="C10" s="20" t="s">
        <v>14</v>
      </c>
      <c r="D10" s="46">
        <v>0</v>
      </c>
      <c r="E10" s="46">
        <v>15632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15632</v>
      </c>
      <c r="P10" s="47">
        <f t="shared" si="1"/>
        <v>4.6221170904790068</v>
      </c>
      <c r="Q10" s="9"/>
    </row>
    <row r="11" spans="1:134">
      <c r="A11" s="12"/>
      <c r="B11" s="25">
        <v>315.2</v>
      </c>
      <c r="C11" s="20" t="s">
        <v>137</v>
      </c>
      <c r="D11" s="46">
        <v>160840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160840</v>
      </c>
      <c r="P11" s="47">
        <f t="shared" si="1"/>
        <v>47.557658190419872</v>
      </c>
      <c r="Q11" s="9"/>
    </row>
    <row r="12" spans="1:134">
      <c r="A12" s="12"/>
      <c r="B12" s="25">
        <v>316</v>
      </c>
      <c r="C12" s="20" t="s">
        <v>91</v>
      </c>
      <c r="D12" s="46">
        <v>8259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8259</v>
      </c>
      <c r="P12" s="47">
        <f t="shared" si="1"/>
        <v>2.4420461265523361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SUM(D14:D22)</f>
        <v>626240</v>
      </c>
      <c r="E13" s="32">
        <f t="shared" si="3"/>
        <v>49457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92210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767907</v>
      </c>
      <c r="P13" s="45">
        <f t="shared" si="1"/>
        <v>227.05706682436428</v>
      </c>
      <c r="Q13" s="10"/>
    </row>
    <row r="14" spans="1:134">
      <c r="A14" s="12"/>
      <c r="B14" s="25">
        <v>322</v>
      </c>
      <c r="C14" s="20" t="s">
        <v>138</v>
      </c>
      <c r="D14" s="46">
        <v>331298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331298</v>
      </c>
      <c r="P14" s="47">
        <f t="shared" si="1"/>
        <v>97.959195742164397</v>
      </c>
      <c r="Q14" s="9"/>
    </row>
    <row r="15" spans="1:134">
      <c r="A15" s="12"/>
      <c r="B15" s="25">
        <v>323.10000000000002</v>
      </c>
      <c r="C15" s="20" t="s">
        <v>18</v>
      </c>
      <c r="D15" s="46">
        <v>233232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2" si="4">SUM(D15:N15)</f>
        <v>233232</v>
      </c>
      <c r="P15" s="47">
        <f t="shared" si="1"/>
        <v>68.962743938497937</v>
      </c>
      <c r="Q15" s="9"/>
    </row>
    <row r="16" spans="1:134">
      <c r="A16" s="12"/>
      <c r="B16" s="25">
        <v>323.7</v>
      </c>
      <c r="C16" s="20" t="s">
        <v>19</v>
      </c>
      <c r="D16" s="46">
        <v>0</v>
      </c>
      <c r="E16" s="46">
        <v>36210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36210</v>
      </c>
      <c r="P16" s="47">
        <f t="shared" si="1"/>
        <v>10.706682436428149</v>
      </c>
      <c r="Q16" s="9"/>
    </row>
    <row r="17" spans="1:17">
      <c r="A17" s="12"/>
      <c r="B17" s="25">
        <v>323.89999999999998</v>
      </c>
      <c r="C17" s="20" t="s">
        <v>20</v>
      </c>
      <c r="D17" s="46">
        <v>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500</v>
      </c>
      <c r="P17" s="47">
        <f t="shared" si="1"/>
        <v>0.14784151389710232</v>
      </c>
      <c r="Q17" s="9"/>
    </row>
    <row r="18" spans="1:17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92210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92210</v>
      </c>
      <c r="P18" s="47">
        <f t="shared" si="1"/>
        <v>27.264931992903609</v>
      </c>
      <c r="Q18" s="9"/>
    </row>
    <row r="19" spans="1:17">
      <c r="A19" s="12"/>
      <c r="B19" s="25">
        <v>324.61</v>
      </c>
      <c r="C19" s="20" t="s">
        <v>22</v>
      </c>
      <c r="D19" s="46">
        <v>0</v>
      </c>
      <c r="E19" s="46">
        <v>6261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6261</v>
      </c>
      <c r="P19" s="47">
        <f t="shared" si="1"/>
        <v>1.8512714370195151</v>
      </c>
      <c r="Q19" s="9"/>
    </row>
    <row r="20" spans="1:17">
      <c r="A20" s="12"/>
      <c r="B20" s="25">
        <v>329.1</v>
      </c>
      <c r="C20" s="20" t="s">
        <v>139</v>
      </c>
      <c r="D20" s="46">
        <v>8300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8300</v>
      </c>
      <c r="P20" s="47">
        <f t="shared" si="1"/>
        <v>2.4541691306918985</v>
      </c>
      <c r="Q20" s="9"/>
    </row>
    <row r="21" spans="1:17">
      <c r="A21" s="12"/>
      <c r="B21" s="25">
        <v>329.2</v>
      </c>
      <c r="C21" s="20" t="s">
        <v>140</v>
      </c>
      <c r="D21" s="46">
        <v>50800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50800</v>
      </c>
      <c r="P21" s="47">
        <f t="shared" si="1"/>
        <v>15.020697811945594</v>
      </c>
      <c r="Q21" s="9"/>
    </row>
    <row r="22" spans="1:17">
      <c r="A22" s="12"/>
      <c r="B22" s="25">
        <v>329.5</v>
      </c>
      <c r="C22" s="20" t="s">
        <v>141</v>
      </c>
      <c r="D22" s="46">
        <v>2110</v>
      </c>
      <c r="E22" s="46">
        <v>6986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9096</v>
      </c>
      <c r="P22" s="47">
        <f t="shared" si="1"/>
        <v>2.6895328208160851</v>
      </c>
      <c r="Q22" s="9"/>
    </row>
    <row r="23" spans="1:17" ht="15.75">
      <c r="A23" s="29" t="s">
        <v>142</v>
      </c>
      <c r="B23" s="30"/>
      <c r="C23" s="31"/>
      <c r="D23" s="32">
        <f t="shared" ref="D23:N23" si="5">SUM(D24:D33)</f>
        <v>311943</v>
      </c>
      <c r="E23" s="32">
        <f t="shared" si="5"/>
        <v>35364</v>
      </c>
      <c r="F23" s="32">
        <f t="shared" si="5"/>
        <v>0</v>
      </c>
      <c r="G23" s="32">
        <f t="shared" si="5"/>
        <v>41001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388308</v>
      </c>
      <c r="P23" s="45">
        <f t="shared" si="1"/>
        <v>114.81608515671201</v>
      </c>
      <c r="Q23" s="10"/>
    </row>
    <row r="24" spans="1:17">
      <c r="A24" s="12"/>
      <c r="B24" s="25">
        <v>331.2</v>
      </c>
      <c r="C24" s="20" t="s">
        <v>24</v>
      </c>
      <c r="D24" s="46">
        <v>2272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2272</v>
      </c>
      <c r="P24" s="47">
        <f t="shared" si="1"/>
        <v>0.67179183914843288</v>
      </c>
      <c r="Q24" s="9"/>
    </row>
    <row r="25" spans="1:17">
      <c r="A25" s="12"/>
      <c r="B25" s="25">
        <v>334.2</v>
      </c>
      <c r="C25" s="20" t="s">
        <v>26</v>
      </c>
      <c r="D25" s="46">
        <v>10397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0" si="6">SUM(D25:N25)</f>
        <v>10397</v>
      </c>
      <c r="P25" s="47">
        <f t="shared" si="1"/>
        <v>3.0742164399763454</v>
      </c>
      <c r="Q25" s="9"/>
    </row>
    <row r="26" spans="1:17">
      <c r="A26" s="12"/>
      <c r="B26" s="25">
        <v>334.35</v>
      </c>
      <c r="C26" s="20" t="s">
        <v>143</v>
      </c>
      <c r="D26" s="46">
        <v>0</v>
      </c>
      <c r="E26" s="46">
        <v>0</v>
      </c>
      <c r="F26" s="46">
        <v>0</v>
      </c>
      <c r="G26" s="46">
        <v>41001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41001</v>
      </c>
      <c r="P26" s="47">
        <f t="shared" si="1"/>
        <v>12.123299822590184</v>
      </c>
      <c r="Q26" s="9"/>
    </row>
    <row r="27" spans="1:17">
      <c r="A27" s="12"/>
      <c r="B27" s="25">
        <v>335.125</v>
      </c>
      <c r="C27" s="20" t="s">
        <v>144</v>
      </c>
      <c r="D27" s="46">
        <v>78718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78718</v>
      </c>
      <c r="P27" s="47">
        <f t="shared" si="1"/>
        <v>23.2755765819042</v>
      </c>
      <c r="Q27" s="9"/>
    </row>
    <row r="28" spans="1:17">
      <c r="A28" s="12"/>
      <c r="B28" s="25">
        <v>335.15</v>
      </c>
      <c r="C28" s="20" t="s">
        <v>93</v>
      </c>
      <c r="D28" s="46">
        <v>3461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3461</v>
      </c>
      <c r="P28" s="47">
        <f t="shared" si="1"/>
        <v>1.0233589591957422</v>
      </c>
      <c r="Q28" s="9"/>
    </row>
    <row r="29" spans="1:17">
      <c r="A29" s="12"/>
      <c r="B29" s="25">
        <v>335.18</v>
      </c>
      <c r="C29" s="20" t="s">
        <v>145</v>
      </c>
      <c r="D29" s="46">
        <v>203548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203548</v>
      </c>
      <c r="P29" s="47">
        <f t="shared" si="1"/>
        <v>60.185688941454764</v>
      </c>
      <c r="Q29" s="9"/>
    </row>
    <row r="30" spans="1:17">
      <c r="A30" s="12"/>
      <c r="B30" s="25">
        <v>335.21</v>
      </c>
      <c r="C30" s="20" t="s">
        <v>32</v>
      </c>
      <c r="D30" s="46">
        <v>7471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7471</v>
      </c>
      <c r="P30" s="47">
        <f t="shared" si="1"/>
        <v>2.2090479006505026</v>
      </c>
      <c r="Q30" s="9"/>
    </row>
    <row r="31" spans="1:17">
      <c r="A31" s="12"/>
      <c r="B31" s="25">
        <v>335.45</v>
      </c>
      <c r="C31" s="20" t="s">
        <v>146</v>
      </c>
      <c r="D31" s="46">
        <v>3166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3166</v>
      </c>
      <c r="P31" s="47">
        <f t="shared" si="1"/>
        <v>0.93613246599645183</v>
      </c>
      <c r="Q31" s="9"/>
    </row>
    <row r="32" spans="1:17">
      <c r="A32" s="12"/>
      <c r="B32" s="25">
        <v>337.7</v>
      </c>
      <c r="C32" s="20" t="s">
        <v>34</v>
      </c>
      <c r="D32" s="46">
        <v>0</v>
      </c>
      <c r="E32" s="46">
        <v>35364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35364</v>
      </c>
      <c r="P32" s="47">
        <f t="shared" si="1"/>
        <v>10.456534594914253</v>
      </c>
      <c r="Q32" s="9"/>
    </row>
    <row r="33" spans="1:17">
      <c r="A33" s="12"/>
      <c r="B33" s="25">
        <v>338</v>
      </c>
      <c r="C33" s="20" t="s">
        <v>35</v>
      </c>
      <c r="D33" s="46">
        <v>2910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2910</v>
      </c>
      <c r="P33" s="47">
        <f t="shared" si="1"/>
        <v>0.86043761088113546</v>
      </c>
      <c r="Q33" s="9"/>
    </row>
    <row r="34" spans="1:17" ht="15.75">
      <c r="A34" s="29" t="s">
        <v>40</v>
      </c>
      <c r="B34" s="30"/>
      <c r="C34" s="31"/>
      <c r="D34" s="32">
        <f t="shared" ref="D34:N34" si="7">SUM(D35:D43)</f>
        <v>251222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2987270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7"/>
        <v>1851043</v>
      </c>
      <c r="O34" s="32">
        <f>SUM(D34:N34)</f>
        <v>5089535</v>
      </c>
      <c r="P34" s="45">
        <f t="shared" si="1"/>
        <v>1504.8891188645771</v>
      </c>
      <c r="Q34" s="10"/>
    </row>
    <row r="35" spans="1:17">
      <c r="A35" s="12"/>
      <c r="B35" s="25">
        <v>342.1</v>
      </c>
      <c r="C35" s="20" t="s">
        <v>44</v>
      </c>
      <c r="D35" s="46">
        <v>8272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3" si="8">SUM(D35:N35)</f>
        <v>8272</v>
      </c>
      <c r="P35" s="47">
        <f t="shared" si="1"/>
        <v>2.4458900059136606</v>
      </c>
      <c r="Q35" s="9"/>
    </row>
    <row r="36" spans="1:17">
      <c r="A36" s="12"/>
      <c r="B36" s="25">
        <v>342.5</v>
      </c>
      <c r="C36" s="20" t="s">
        <v>46</v>
      </c>
      <c r="D36" s="46">
        <v>7450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7450</v>
      </c>
      <c r="P36" s="47">
        <f t="shared" si="1"/>
        <v>2.2028385570668245</v>
      </c>
      <c r="Q36" s="9"/>
    </row>
    <row r="37" spans="1:17">
      <c r="A37" s="12"/>
      <c r="B37" s="25">
        <v>342.6</v>
      </c>
      <c r="C37" s="20" t="s">
        <v>87</v>
      </c>
      <c r="D37" s="46">
        <v>183022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183022</v>
      </c>
      <c r="P37" s="47">
        <f t="shared" ref="P37:P57" si="9">(O37/P$59)</f>
        <v>54.116499112950919</v>
      </c>
      <c r="Q37" s="9"/>
    </row>
    <row r="38" spans="1:17">
      <c r="A38" s="12"/>
      <c r="B38" s="25">
        <v>342.9</v>
      </c>
      <c r="C38" s="20" t="s">
        <v>128</v>
      </c>
      <c r="D38" s="46">
        <v>5969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5969</v>
      </c>
      <c r="P38" s="47">
        <f t="shared" si="9"/>
        <v>1.7649319929036074</v>
      </c>
      <c r="Q38" s="9"/>
    </row>
    <row r="39" spans="1:17">
      <c r="A39" s="12"/>
      <c r="B39" s="25">
        <v>343.3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1521963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1521963</v>
      </c>
      <c r="P39" s="47">
        <f t="shared" si="9"/>
        <v>450.01862803075102</v>
      </c>
      <c r="Q39" s="9"/>
    </row>
    <row r="40" spans="1:17">
      <c r="A40" s="12"/>
      <c r="B40" s="25">
        <v>343.4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404281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404281</v>
      </c>
      <c r="P40" s="47">
        <f t="shared" si="9"/>
        <v>119.53903015966884</v>
      </c>
      <c r="Q40" s="9"/>
    </row>
    <row r="41" spans="1:17">
      <c r="A41" s="12"/>
      <c r="B41" s="25">
        <v>343.5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1037904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1037904</v>
      </c>
      <c r="P41" s="47">
        <f t="shared" si="9"/>
        <v>306.89059727971613</v>
      </c>
      <c r="Q41" s="9"/>
    </row>
    <row r="42" spans="1:17">
      <c r="A42" s="12"/>
      <c r="B42" s="25">
        <v>347.2</v>
      </c>
      <c r="C42" s="20" t="s">
        <v>77</v>
      </c>
      <c r="D42" s="46">
        <v>1260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1851043</v>
      </c>
      <c r="O42" s="46">
        <f t="shared" si="8"/>
        <v>1852303</v>
      </c>
      <c r="P42" s="47">
        <f t="shared" si="9"/>
        <v>547.69455943228854</v>
      </c>
      <c r="Q42" s="9"/>
    </row>
    <row r="43" spans="1:17">
      <c r="A43" s="12"/>
      <c r="B43" s="25">
        <v>349</v>
      </c>
      <c r="C43" s="20" t="s">
        <v>147</v>
      </c>
      <c r="D43" s="46">
        <v>45249</v>
      </c>
      <c r="E43" s="46">
        <v>0</v>
      </c>
      <c r="F43" s="46">
        <v>0</v>
      </c>
      <c r="G43" s="46">
        <v>0</v>
      </c>
      <c r="H43" s="46">
        <v>0</v>
      </c>
      <c r="I43" s="46">
        <v>23122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68371</v>
      </c>
      <c r="P43" s="47">
        <f t="shared" si="9"/>
        <v>20.216144293317562</v>
      </c>
      <c r="Q43" s="9"/>
    </row>
    <row r="44" spans="1:17" ht="15.75">
      <c r="A44" s="29" t="s">
        <v>41</v>
      </c>
      <c r="B44" s="30"/>
      <c r="C44" s="31"/>
      <c r="D44" s="32">
        <f t="shared" ref="D44:N44" si="10">SUM(D45:D46)</f>
        <v>33243</v>
      </c>
      <c r="E44" s="32">
        <f t="shared" si="10"/>
        <v>1329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 t="shared" ref="O44:O57" si="11">SUM(D44:N44)</f>
        <v>34572</v>
      </c>
      <c r="P44" s="45">
        <f t="shared" si="9"/>
        <v>10.222353636901241</v>
      </c>
      <c r="Q44" s="10"/>
    </row>
    <row r="45" spans="1:17">
      <c r="A45" s="13"/>
      <c r="B45" s="39">
        <v>351.1</v>
      </c>
      <c r="C45" s="21" t="s">
        <v>105</v>
      </c>
      <c r="D45" s="46">
        <v>13943</v>
      </c>
      <c r="E45" s="46">
        <v>1329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15272</v>
      </c>
      <c r="P45" s="47">
        <f t="shared" si="9"/>
        <v>4.5156712004730926</v>
      </c>
      <c r="Q45" s="9"/>
    </row>
    <row r="46" spans="1:17">
      <c r="A46" s="13"/>
      <c r="B46" s="39">
        <v>354</v>
      </c>
      <c r="C46" s="21" t="s">
        <v>54</v>
      </c>
      <c r="D46" s="46">
        <v>19300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19300</v>
      </c>
      <c r="P46" s="47">
        <f t="shared" si="9"/>
        <v>5.7066824364281494</v>
      </c>
      <c r="Q46" s="9"/>
    </row>
    <row r="47" spans="1:17" ht="15.75">
      <c r="A47" s="29" t="s">
        <v>4</v>
      </c>
      <c r="B47" s="30"/>
      <c r="C47" s="31"/>
      <c r="D47" s="32">
        <f t="shared" ref="D47:N47" si="12">SUM(D48:D53)</f>
        <v>118798</v>
      </c>
      <c r="E47" s="32">
        <f t="shared" si="12"/>
        <v>14432</v>
      </c>
      <c r="F47" s="32">
        <f t="shared" si="12"/>
        <v>0</v>
      </c>
      <c r="G47" s="32">
        <f t="shared" si="12"/>
        <v>12345</v>
      </c>
      <c r="H47" s="32">
        <f t="shared" si="12"/>
        <v>0</v>
      </c>
      <c r="I47" s="32">
        <f t="shared" si="12"/>
        <v>2239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2"/>
        <v>5850</v>
      </c>
      <c r="O47" s="32">
        <f t="shared" si="11"/>
        <v>153664</v>
      </c>
      <c r="P47" s="45">
        <f t="shared" si="9"/>
        <v>45.435836782968657</v>
      </c>
      <c r="Q47" s="10"/>
    </row>
    <row r="48" spans="1:17">
      <c r="A48" s="12"/>
      <c r="B48" s="25">
        <v>361.1</v>
      </c>
      <c r="C48" s="20" t="s">
        <v>55</v>
      </c>
      <c r="D48" s="46">
        <v>29438</v>
      </c>
      <c r="E48" s="46">
        <v>224</v>
      </c>
      <c r="F48" s="46">
        <v>0</v>
      </c>
      <c r="G48" s="46">
        <v>0</v>
      </c>
      <c r="H48" s="46">
        <v>0</v>
      </c>
      <c r="I48" s="46">
        <v>311</v>
      </c>
      <c r="J48" s="46">
        <v>0</v>
      </c>
      <c r="K48" s="46">
        <v>0</v>
      </c>
      <c r="L48" s="46">
        <v>0</v>
      </c>
      <c r="M48" s="46">
        <v>0</v>
      </c>
      <c r="N48" s="46">
        <v>2956</v>
      </c>
      <c r="O48" s="46">
        <f t="shared" si="11"/>
        <v>32929</v>
      </c>
      <c r="P48" s="47">
        <f t="shared" si="9"/>
        <v>9.7365464222353637</v>
      </c>
      <c r="Q48" s="9"/>
    </row>
    <row r="49" spans="1:120">
      <c r="A49" s="12"/>
      <c r="B49" s="25">
        <v>361.3</v>
      </c>
      <c r="C49" s="20" t="s">
        <v>56</v>
      </c>
      <c r="D49" s="46">
        <v>1301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1301</v>
      </c>
      <c r="P49" s="47">
        <f t="shared" si="9"/>
        <v>0.38468361916026023</v>
      </c>
      <c r="Q49" s="9"/>
    </row>
    <row r="50" spans="1:120">
      <c r="A50" s="12"/>
      <c r="B50" s="25">
        <v>362</v>
      </c>
      <c r="C50" s="20" t="s">
        <v>57</v>
      </c>
      <c r="D50" s="46">
        <v>23186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23186</v>
      </c>
      <c r="P50" s="47">
        <f t="shared" si="9"/>
        <v>6.8557066824364279</v>
      </c>
      <c r="Q50" s="9"/>
    </row>
    <row r="51" spans="1:120">
      <c r="A51" s="12"/>
      <c r="B51" s="25">
        <v>365</v>
      </c>
      <c r="C51" s="20" t="s">
        <v>119</v>
      </c>
      <c r="D51" s="46">
        <v>24441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24441</v>
      </c>
      <c r="P51" s="47">
        <f t="shared" si="9"/>
        <v>7.2267888823181545</v>
      </c>
      <c r="Q51" s="9"/>
    </row>
    <row r="52" spans="1:120">
      <c r="A52" s="12"/>
      <c r="B52" s="25">
        <v>366</v>
      </c>
      <c r="C52" s="20" t="s">
        <v>59</v>
      </c>
      <c r="D52" s="46">
        <v>8554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8554</v>
      </c>
      <c r="P52" s="47">
        <f t="shared" si="9"/>
        <v>2.5292726197516262</v>
      </c>
      <c r="Q52" s="9"/>
    </row>
    <row r="53" spans="1:120">
      <c r="A53" s="12"/>
      <c r="B53" s="25">
        <v>369.9</v>
      </c>
      <c r="C53" s="20" t="s">
        <v>61</v>
      </c>
      <c r="D53" s="46">
        <v>31878</v>
      </c>
      <c r="E53" s="46">
        <v>14208</v>
      </c>
      <c r="F53" s="46">
        <v>0</v>
      </c>
      <c r="G53" s="46">
        <v>12345</v>
      </c>
      <c r="H53" s="46">
        <v>0</v>
      </c>
      <c r="I53" s="46">
        <v>1928</v>
      </c>
      <c r="J53" s="46">
        <v>0</v>
      </c>
      <c r="K53" s="46">
        <v>0</v>
      </c>
      <c r="L53" s="46">
        <v>0</v>
      </c>
      <c r="M53" s="46">
        <v>0</v>
      </c>
      <c r="N53" s="46">
        <v>2894</v>
      </c>
      <c r="O53" s="46">
        <f t="shared" si="11"/>
        <v>63253</v>
      </c>
      <c r="P53" s="47">
        <f t="shared" si="9"/>
        <v>18.702838557066823</v>
      </c>
      <c r="Q53" s="9"/>
    </row>
    <row r="54" spans="1:120" ht="15.75">
      <c r="A54" s="29" t="s">
        <v>42</v>
      </c>
      <c r="B54" s="30"/>
      <c r="C54" s="31"/>
      <c r="D54" s="32">
        <f t="shared" ref="D54:N54" si="13">SUM(D55:D56)</f>
        <v>73022</v>
      </c>
      <c r="E54" s="32">
        <f t="shared" si="13"/>
        <v>34438</v>
      </c>
      <c r="F54" s="32">
        <f t="shared" si="13"/>
        <v>484426</v>
      </c>
      <c r="G54" s="32">
        <f t="shared" si="13"/>
        <v>155000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3"/>
        <v>1009424</v>
      </c>
      <c r="O54" s="32">
        <f t="shared" si="11"/>
        <v>1756310</v>
      </c>
      <c r="P54" s="45">
        <f t="shared" si="9"/>
        <v>519.31105854523946</v>
      </c>
      <c r="Q54" s="9"/>
    </row>
    <row r="55" spans="1:120">
      <c r="A55" s="12"/>
      <c r="B55" s="25">
        <v>381</v>
      </c>
      <c r="C55" s="20" t="s">
        <v>62</v>
      </c>
      <c r="D55" s="46">
        <v>73022</v>
      </c>
      <c r="E55" s="46">
        <v>34438</v>
      </c>
      <c r="F55" s="46">
        <v>484426</v>
      </c>
      <c r="G55" s="46">
        <v>155000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746886</v>
      </c>
      <c r="P55" s="47">
        <f t="shared" si="9"/>
        <v>220.84151389710232</v>
      </c>
      <c r="Q55" s="9"/>
    </row>
    <row r="56" spans="1:120" ht="15.75" thickBot="1">
      <c r="A56" s="12"/>
      <c r="B56" s="25">
        <v>389.6</v>
      </c>
      <c r="C56" s="20" t="s">
        <v>148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1009424</v>
      </c>
      <c r="O56" s="46">
        <f t="shared" si="11"/>
        <v>1009424</v>
      </c>
      <c r="P56" s="47">
        <f t="shared" si="9"/>
        <v>298.46954464813717</v>
      </c>
      <c r="Q56" s="9"/>
    </row>
    <row r="57" spans="1:120" ht="16.5" thickBot="1">
      <c r="A57" s="14" t="s">
        <v>50</v>
      </c>
      <c r="B57" s="23"/>
      <c r="C57" s="22"/>
      <c r="D57" s="15">
        <f t="shared" ref="D57:N57" si="14">SUM(D5,D13,D23,D34,D44,D47,D54)</f>
        <v>7185109</v>
      </c>
      <c r="E57" s="15">
        <f t="shared" si="14"/>
        <v>531984</v>
      </c>
      <c r="F57" s="15">
        <f t="shared" si="14"/>
        <v>484426</v>
      </c>
      <c r="G57" s="15">
        <f t="shared" si="14"/>
        <v>208346</v>
      </c>
      <c r="H57" s="15">
        <f t="shared" si="14"/>
        <v>0</v>
      </c>
      <c r="I57" s="15">
        <f t="shared" si="14"/>
        <v>3081719</v>
      </c>
      <c r="J57" s="15">
        <f t="shared" si="14"/>
        <v>0</v>
      </c>
      <c r="K57" s="15">
        <f t="shared" si="14"/>
        <v>0</v>
      </c>
      <c r="L57" s="15">
        <f t="shared" si="14"/>
        <v>0</v>
      </c>
      <c r="M57" s="15">
        <f t="shared" si="14"/>
        <v>0</v>
      </c>
      <c r="N57" s="15">
        <f t="shared" si="14"/>
        <v>2866317</v>
      </c>
      <c r="O57" s="15">
        <f t="shared" si="11"/>
        <v>14357901</v>
      </c>
      <c r="P57" s="38">
        <f t="shared" si="9"/>
        <v>4245.3876404494385</v>
      </c>
      <c r="Q57" s="6"/>
      <c r="R57" s="2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</row>
    <row r="58" spans="1:120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9"/>
    </row>
    <row r="59" spans="1:120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2"/>
      <c r="M59" s="48" t="s">
        <v>149</v>
      </c>
      <c r="N59" s="48"/>
      <c r="O59" s="48"/>
      <c r="P59" s="43">
        <v>3382</v>
      </c>
    </row>
    <row r="60" spans="1:120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1"/>
    </row>
    <row r="61" spans="1:120" ht="15.75" customHeight="1" thickBot="1">
      <c r="A61" s="52" t="s">
        <v>80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4"/>
    </row>
  </sheetData>
  <mergeCells count="10">
    <mergeCell ref="M59:O59"/>
    <mergeCell ref="A60:P60"/>
    <mergeCell ref="A61:P6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5519906</v>
      </c>
      <c r="E5" s="27">
        <f t="shared" si="0"/>
        <v>382707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5902613</v>
      </c>
      <c r="O5" s="33">
        <f t="shared" ref="O5:O36" si="1">(N5/O$58)</f>
        <v>1841.6889235569422</v>
      </c>
      <c r="P5" s="6"/>
    </row>
    <row r="6" spans="1:133">
      <c r="A6" s="12"/>
      <c r="B6" s="25">
        <v>311</v>
      </c>
      <c r="C6" s="20" t="s">
        <v>3</v>
      </c>
      <c r="D6" s="46">
        <v>5217913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5217913</v>
      </c>
      <c r="O6" s="47">
        <f t="shared" si="1"/>
        <v>1628.0539781591265</v>
      </c>
      <c r="P6" s="9"/>
    </row>
    <row r="7" spans="1:133">
      <c r="A7" s="12"/>
      <c r="B7" s="25">
        <v>312.41000000000003</v>
      </c>
      <c r="C7" s="20" t="s">
        <v>12</v>
      </c>
      <c r="D7" s="46">
        <v>88348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88348</v>
      </c>
      <c r="O7" s="47">
        <f t="shared" si="1"/>
        <v>27.565678627145086</v>
      </c>
      <c r="P7" s="9"/>
    </row>
    <row r="8" spans="1:133">
      <c r="A8" s="12"/>
      <c r="B8" s="25">
        <v>312.42</v>
      </c>
      <c r="C8" s="20" t="s">
        <v>11</v>
      </c>
      <c r="D8" s="46">
        <v>65214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65214</v>
      </c>
      <c r="O8" s="47">
        <f t="shared" si="1"/>
        <v>20.347581903276129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371598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371598</v>
      </c>
      <c r="O9" s="47">
        <f t="shared" si="1"/>
        <v>115.94321372854914</v>
      </c>
      <c r="P9" s="9"/>
    </row>
    <row r="10" spans="1:133">
      <c r="A10" s="12"/>
      <c r="B10" s="25">
        <v>314.8</v>
      </c>
      <c r="C10" s="20" t="s">
        <v>14</v>
      </c>
      <c r="D10" s="46">
        <v>0</v>
      </c>
      <c r="E10" s="46">
        <v>11109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11109</v>
      </c>
      <c r="O10" s="47">
        <f t="shared" si="1"/>
        <v>3.4661466458658348</v>
      </c>
      <c r="P10" s="9"/>
    </row>
    <row r="11" spans="1:133">
      <c r="A11" s="12"/>
      <c r="B11" s="25">
        <v>315</v>
      </c>
      <c r="C11" s="20" t="s">
        <v>90</v>
      </c>
      <c r="D11" s="46">
        <v>139948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139948</v>
      </c>
      <c r="O11" s="47">
        <f t="shared" si="1"/>
        <v>43.665522620904838</v>
      </c>
      <c r="P11" s="9"/>
    </row>
    <row r="12" spans="1:133">
      <c r="A12" s="12"/>
      <c r="B12" s="25">
        <v>316</v>
      </c>
      <c r="C12" s="20" t="s">
        <v>91</v>
      </c>
      <c r="D12" s="46">
        <v>8483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8483</v>
      </c>
      <c r="O12" s="47">
        <f t="shared" si="1"/>
        <v>2.6468018720748829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598634</v>
      </c>
      <c r="E13" s="32">
        <f t="shared" si="3"/>
        <v>44043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53727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696404</v>
      </c>
      <c r="O13" s="45">
        <f t="shared" si="1"/>
        <v>217.28673946957878</v>
      </c>
      <c r="P13" s="10"/>
    </row>
    <row r="14" spans="1:133">
      <c r="A14" s="12"/>
      <c r="B14" s="25">
        <v>322</v>
      </c>
      <c r="C14" s="20" t="s">
        <v>0</v>
      </c>
      <c r="D14" s="46">
        <v>320750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320750</v>
      </c>
      <c r="O14" s="47">
        <f t="shared" si="1"/>
        <v>100.07800312012481</v>
      </c>
      <c r="P14" s="9"/>
    </row>
    <row r="15" spans="1:133">
      <c r="A15" s="12"/>
      <c r="B15" s="25">
        <v>323.10000000000002</v>
      </c>
      <c r="C15" s="20" t="s">
        <v>18</v>
      </c>
      <c r="D15" s="46">
        <v>217489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217489</v>
      </c>
      <c r="O15" s="47">
        <f t="shared" si="1"/>
        <v>67.859282371294853</v>
      </c>
      <c r="P15" s="9"/>
    </row>
    <row r="16" spans="1:133">
      <c r="A16" s="12"/>
      <c r="B16" s="25">
        <v>323.7</v>
      </c>
      <c r="C16" s="20" t="s">
        <v>19</v>
      </c>
      <c r="D16" s="46">
        <v>0</v>
      </c>
      <c r="E16" s="46">
        <v>33657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33657</v>
      </c>
      <c r="O16" s="47">
        <f t="shared" si="1"/>
        <v>10.501404056162247</v>
      </c>
      <c r="P16" s="9"/>
    </row>
    <row r="17" spans="1:16">
      <c r="A17" s="12"/>
      <c r="B17" s="25">
        <v>324.20999999999998</v>
      </c>
      <c r="C17" s="20" t="s">
        <v>21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53727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53727</v>
      </c>
      <c r="O17" s="47">
        <f t="shared" si="1"/>
        <v>16.76349453978159</v>
      </c>
      <c r="P17" s="9"/>
    </row>
    <row r="18" spans="1:16">
      <c r="A18" s="12"/>
      <c r="B18" s="25">
        <v>324.61</v>
      </c>
      <c r="C18" s="20" t="s">
        <v>22</v>
      </c>
      <c r="D18" s="46">
        <v>0</v>
      </c>
      <c r="E18" s="46">
        <v>3478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3478</v>
      </c>
      <c r="O18" s="47">
        <f t="shared" si="1"/>
        <v>1.085179407176287</v>
      </c>
      <c r="P18" s="9"/>
    </row>
    <row r="19" spans="1:16">
      <c r="A19" s="12"/>
      <c r="B19" s="25">
        <v>329</v>
      </c>
      <c r="C19" s="20" t="s">
        <v>23</v>
      </c>
      <c r="D19" s="46">
        <v>60395</v>
      </c>
      <c r="E19" s="46">
        <v>6908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67303</v>
      </c>
      <c r="O19" s="47">
        <f t="shared" si="1"/>
        <v>20.999375975039001</v>
      </c>
      <c r="P19" s="9"/>
    </row>
    <row r="20" spans="1:16" ht="15.75">
      <c r="A20" s="29" t="s">
        <v>25</v>
      </c>
      <c r="B20" s="30"/>
      <c r="C20" s="31"/>
      <c r="D20" s="32">
        <f t="shared" ref="D20:M20" si="5">SUM(D21:D30)</f>
        <v>413124</v>
      </c>
      <c r="E20" s="32">
        <f t="shared" si="5"/>
        <v>346635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759759</v>
      </c>
      <c r="O20" s="45">
        <f t="shared" si="1"/>
        <v>237.05429017160685</v>
      </c>
      <c r="P20" s="10"/>
    </row>
    <row r="21" spans="1:16">
      <c r="A21" s="12"/>
      <c r="B21" s="25">
        <v>331.2</v>
      </c>
      <c r="C21" s="20" t="s">
        <v>24</v>
      </c>
      <c r="D21" s="46">
        <v>3791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3791</v>
      </c>
      <c r="O21" s="47">
        <f t="shared" si="1"/>
        <v>1.1828393135725428</v>
      </c>
      <c r="P21" s="9"/>
    </row>
    <row r="22" spans="1:16">
      <c r="A22" s="12"/>
      <c r="B22" s="25">
        <v>334.2</v>
      </c>
      <c r="C22" s="20" t="s">
        <v>26</v>
      </c>
      <c r="D22" s="46">
        <v>35575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35575</v>
      </c>
      <c r="O22" s="47">
        <f t="shared" si="1"/>
        <v>11.09984399375975</v>
      </c>
      <c r="P22" s="9"/>
    </row>
    <row r="23" spans="1:16">
      <c r="A23" s="12"/>
      <c r="B23" s="25">
        <v>335.12</v>
      </c>
      <c r="C23" s="20" t="s">
        <v>92</v>
      </c>
      <c r="D23" s="46">
        <v>67432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67432</v>
      </c>
      <c r="O23" s="47">
        <f t="shared" si="1"/>
        <v>21.039625585023401</v>
      </c>
      <c r="P23" s="9"/>
    </row>
    <row r="24" spans="1:16">
      <c r="A24" s="12"/>
      <c r="B24" s="25">
        <v>335.15</v>
      </c>
      <c r="C24" s="20" t="s">
        <v>93</v>
      </c>
      <c r="D24" s="46">
        <v>3534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3534</v>
      </c>
      <c r="O24" s="47">
        <f t="shared" si="1"/>
        <v>1.1026521060842434</v>
      </c>
      <c r="P24" s="9"/>
    </row>
    <row r="25" spans="1:16">
      <c r="A25" s="12"/>
      <c r="B25" s="25">
        <v>335.18</v>
      </c>
      <c r="C25" s="20" t="s">
        <v>94</v>
      </c>
      <c r="D25" s="46">
        <v>174765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174765</v>
      </c>
      <c r="O25" s="47">
        <f t="shared" si="1"/>
        <v>54.528861154446176</v>
      </c>
      <c r="P25" s="9"/>
    </row>
    <row r="26" spans="1:16">
      <c r="A26" s="12"/>
      <c r="B26" s="25">
        <v>335.21</v>
      </c>
      <c r="C26" s="20" t="s">
        <v>32</v>
      </c>
      <c r="D26" s="46">
        <v>6960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6960</v>
      </c>
      <c r="O26" s="47">
        <f t="shared" si="1"/>
        <v>2.1716068642745712</v>
      </c>
      <c r="P26" s="9"/>
    </row>
    <row r="27" spans="1:16">
      <c r="A27" s="12"/>
      <c r="B27" s="25">
        <v>335.49</v>
      </c>
      <c r="C27" s="20" t="s">
        <v>33</v>
      </c>
      <c r="D27" s="46">
        <v>2812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2812</v>
      </c>
      <c r="O27" s="47">
        <f t="shared" si="1"/>
        <v>0.87737909516380652</v>
      </c>
      <c r="P27" s="9"/>
    </row>
    <row r="28" spans="1:16">
      <c r="A28" s="12"/>
      <c r="B28" s="25">
        <v>337.2</v>
      </c>
      <c r="C28" s="20" t="s">
        <v>76</v>
      </c>
      <c r="D28" s="46">
        <v>115111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115111</v>
      </c>
      <c r="O28" s="47">
        <f t="shared" si="1"/>
        <v>35.916068642745707</v>
      </c>
      <c r="P28" s="9"/>
    </row>
    <row r="29" spans="1:16">
      <c r="A29" s="12"/>
      <c r="B29" s="25">
        <v>337.3</v>
      </c>
      <c r="C29" s="20" t="s">
        <v>113</v>
      </c>
      <c r="D29" s="46">
        <v>0</v>
      </c>
      <c r="E29" s="46">
        <v>346635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346635</v>
      </c>
      <c r="O29" s="47">
        <f t="shared" si="1"/>
        <v>108.15444617784712</v>
      </c>
      <c r="P29" s="9"/>
    </row>
    <row r="30" spans="1:16">
      <c r="A30" s="12"/>
      <c r="B30" s="25">
        <v>338</v>
      </c>
      <c r="C30" s="20" t="s">
        <v>35</v>
      </c>
      <c r="D30" s="46">
        <v>3144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3144</v>
      </c>
      <c r="O30" s="47">
        <f t="shared" si="1"/>
        <v>0.9809672386895476</v>
      </c>
      <c r="P30" s="9"/>
    </row>
    <row r="31" spans="1:16" ht="15.75">
      <c r="A31" s="29" t="s">
        <v>40</v>
      </c>
      <c r="B31" s="30"/>
      <c r="C31" s="31"/>
      <c r="D31" s="32">
        <f t="shared" ref="D31:M31" si="6">SUM(D32:D42)</f>
        <v>170195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2993243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1354458</v>
      </c>
      <c r="N31" s="32">
        <f t="shared" si="4"/>
        <v>4517896</v>
      </c>
      <c r="O31" s="45">
        <f t="shared" si="1"/>
        <v>1409.6399375975038</v>
      </c>
      <c r="P31" s="10"/>
    </row>
    <row r="32" spans="1:16">
      <c r="A32" s="12"/>
      <c r="B32" s="25">
        <v>342.1</v>
      </c>
      <c r="C32" s="20" t="s">
        <v>44</v>
      </c>
      <c r="D32" s="46">
        <v>9781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7">SUM(D32:M32)</f>
        <v>9781</v>
      </c>
      <c r="O32" s="47">
        <f t="shared" si="1"/>
        <v>3.0517940717628704</v>
      </c>
      <c r="P32" s="9"/>
    </row>
    <row r="33" spans="1:16">
      <c r="A33" s="12"/>
      <c r="B33" s="25">
        <v>342.5</v>
      </c>
      <c r="C33" s="20" t="s">
        <v>46</v>
      </c>
      <c r="D33" s="46">
        <v>6100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6100</v>
      </c>
      <c r="O33" s="47">
        <f t="shared" si="1"/>
        <v>1.9032761310452417</v>
      </c>
      <c r="P33" s="9"/>
    </row>
    <row r="34" spans="1:16">
      <c r="A34" s="12"/>
      <c r="B34" s="25">
        <v>342.6</v>
      </c>
      <c r="C34" s="20" t="s">
        <v>87</v>
      </c>
      <c r="D34" s="46">
        <v>106955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106955</v>
      </c>
      <c r="O34" s="47">
        <f t="shared" si="1"/>
        <v>33.371294851794069</v>
      </c>
      <c r="P34" s="9"/>
    </row>
    <row r="35" spans="1:16">
      <c r="A35" s="12"/>
      <c r="B35" s="25">
        <v>342.9</v>
      </c>
      <c r="C35" s="20" t="s">
        <v>128</v>
      </c>
      <c r="D35" s="46">
        <v>5268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5268</v>
      </c>
      <c r="O35" s="47">
        <f t="shared" si="1"/>
        <v>1.6436817472698908</v>
      </c>
      <c r="P35" s="9"/>
    </row>
    <row r="36" spans="1:16">
      <c r="A36" s="12"/>
      <c r="B36" s="25">
        <v>343.3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1533427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1533427</v>
      </c>
      <c r="O36" s="47">
        <f t="shared" si="1"/>
        <v>478.44836193447736</v>
      </c>
      <c r="P36" s="9"/>
    </row>
    <row r="37" spans="1:16">
      <c r="A37" s="12"/>
      <c r="B37" s="25">
        <v>343.4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401577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401577</v>
      </c>
      <c r="O37" s="47">
        <f t="shared" ref="O37:O56" si="8">(N37/O$58)</f>
        <v>125.29703588143526</v>
      </c>
      <c r="P37" s="9"/>
    </row>
    <row r="38" spans="1:16">
      <c r="A38" s="12"/>
      <c r="B38" s="25">
        <v>343.5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1035526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1035526</v>
      </c>
      <c r="O38" s="47">
        <f t="shared" si="8"/>
        <v>323.09703588143526</v>
      </c>
      <c r="P38" s="9"/>
    </row>
    <row r="39" spans="1:16">
      <c r="A39" s="12"/>
      <c r="B39" s="25">
        <v>347.2</v>
      </c>
      <c r="C39" s="20" t="s">
        <v>77</v>
      </c>
      <c r="D39" s="46">
        <v>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1354458</v>
      </c>
      <c r="N39" s="46">
        <f t="shared" si="7"/>
        <v>1354528</v>
      </c>
      <c r="O39" s="47">
        <f t="shared" si="8"/>
        <v>422.62964118564742</v>
      </c>
      <c r="P39" s="9"/>
    </row>
    <row r="40" spans="1:16">
      <c r="A40" s="12"/>
      <c r="B40" s="25">
        <v>347.3</v>
      </c>
      <c r="C40" s="20" t="s">
        <v>124</v>
      </c>
      <c r="D40" s="46">
        <v>1360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1360</v>
      </c>
      <c r="O40" s="47">
        <f t="shared" si="8"/>
        <v>0.42433697347893917</v>
      </c>
      <c r="P40" s="9"/>
    </row>
    <row r="41" spans="1:16">
      <c r="A41" s="12"/>
      <c r="B41" s="25">
        <v>347.4</v>
      </c>
      <c r="C41" s="20" t="s">
        <v>104</v>
      </c>
      <c r="D41" s="46">
        <v>350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350</v>
      </c>
      <c r="O41" s="47">
        <f t="shared" si="8"/>
        <v>0.10920436817472699</v>
      </c>
      <c r="P41" s="9"/>
    </row>
    <row r="42" spans="1:16">
      <c r="A42" s="12"/>
      <c r="B42" s="25">
        <v>349</v>
      </c>
      <c r="C42" s="20" t="s">
        <v>1</v>
      </c>
      <c r="D42" s="46">
        <v>40311</v>
      </c>
      <c r="E42" s="46">
        <v>0</v>
      </c>
      <c r="F42" s="46">
        <v>0</v>
      </c>
      <c r="G42" s="46">
        <v>0</v>
      </c>
      <c r="H42" s="46">
        <v>0</v>
      </c>
      <c r="I42" s="46">
        <v>22713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63024</v>
      </c>
      <c r="O42" s="47">
        <f t="shared" si="8"/>
        <v>19.66427457098284</v>
      </c>
      <c r="P42" s="9"/>
    </row>
    <row r="43" spans="1:16" ht="15.75">
      <c r="A43" s="29" t="s">
        <v>41</v>
      </c>
      <c r="B43" s="30"/>
      <c r="C43" s="31"/>
      <c r="D43" s="32">
        <f t="shared" ref="D43:M43" si="9">SUM(D44:D45)</f>
        <v>26515</v>
      </c>
      <c r="E43" s="32">
        <f t="shared" si="9"/>
        <v>1194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ref="N43:N56" si="10">SUM(D43:M43)</f>
        <v>27709</v>
      </c>
      <c r="O43" s="45">
        <f t="shared" si="8"/>
        <v>8.6455538221528858</v>
      </c>
      <c r="P43" s="10"/>
    </row>
    <row r="44" spans="1:16">
      <c r="A44" s="13"/>
      <c r="B44" s="39">
        <v>351.1</v>
      </c>
      <c r="C44" s="21" t="s">
        <v>105</v>
      </c>
      <c r="D44" s="46">
        <v>13550</v>
      </c>
      <c r="E44" s="46">
        <v>1194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14744</v>
      </c>
      <c r="O44" s="47">
        <f t="shared" si="8"/>
        <v>4.600312012480499</v>
      </c>
      <c r="P44" s="9"/>
    </row>
    <row r="45" spans="1:16">
      <c r="A45" s="13"/>
      <c r="B45" s="39">
        <v>354</v>
      </c>
      <c r="C45" s="21" t="s">
        <v>54</v>
      </c>
      <c r="D45" s="46">
        <v>12965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12965</v>
      </c>
      <c r="O45" s="47">
        <f t="shared" si="8"/>
        <v>4.0452418096723868</v>
      </c>
      <c r="P45" s="9"/>
    </row>
    <row r="46" spans="1:16" ht="15.75">
      <c r="A46" s="29" t="s">
        <v>4</v>
      </c>
      <c r="B46" s="30"/>
      <c r="C46" s="31"/>
      <c r="D46" s="32">
        <f t="shared" ref="D46:M46" si="11">SUM(D47:D52)</f>
        <v>97632</v>
      </c>
      <c r="E46" s="32">
        <f t="shared" si="11"/>
        <v>12381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2667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16958</v>
      </c>
      <c r="N46" s="32">
        <f t="shared" si="10"/>
        <v>129638</v>
      </c>
      <c r="O46" s="45">
        <f t="shared" si="8"/>
        <v>40.448673946957875</v>
      </c>
      <c r="P46" s="10"/>
    </row>
    <row r="47" spans="1:16">
      <c r="A47" s="12"/>
      <c r="B47" s="25">
        <v>361.1</v>
      </c>
      <c r="C47" s="20" t="s">
        <v>55</v>
      </c>
      <c r="D47" s="46">
        <v>22820</v>
      </c>
      <c r="E47" s="46">
        <v>998</v>
      </c>
      <c r="F47" s="46">
        <v>0</v>
      </c>
      <c r="G47" s="46">
        <v>0</v>
      </c>
      <c r="H47" s="46">
        <v>0</v>
      </c>
      <c r="I47" s="46">
        <v>1382</v>
      </c>
      <c r="J47" s="46">
        <v>0</v>
      </c>
      <c r="K47" s="46">
        <v>0</v>
      </c>
      <c r="L47" s="46">
        <v>0</v>
      </c>
      <c r="M47" s="46">
        <v>14820</v>
      </c>
      <c r="N47" s="46">
        <f t="shared" si="10"/>
        <v>40020</v>
      </c>
      <c r="O47" s="47">
        <f t="shared" si="8"/>
        <v>12.486739469578783</v>
      </c>
      <c r="P47" s="9"/>
    </row>
    <row r="48" spans="1:16">
      <c r="A48" s="12"/>
      <c r="B48" s="25">
        <v>361.3</v>
      </c>
      <c r="C48" s="20" t="s">
        <v>56</v>
      </c>
      <c r="D48" s="46">
        <v>11187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11187</v>
      </c>
      <c r="O48" s="47">
        <f t="shared" si="8"/>
        <v>3.4904836193447739</v>
      </c>
      <c r="P48" s="9"/>
    </row>
    <row r="49" spans="1:119">
      <c r="A49" s="12"/>
      <c r="B49" s="25">
        <v>362</v>
      </c>
      <c r="C49" s="20" t="s">
        <v>57</v>
      </c>
      <c r="D49" s="46">
        <v>23186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23186</v>
      </c>
      <c r="O49" s="47">
        <f t="shared" si="8"/>
        <v>7.2343213728549145</v>
      </c>
      <c r="P49" s="9"/>
    </row>
    <row r="50" spans="1:119">
      <c r="A50" s="12"/>
      <c r="B50" s="25">
        <v>365</v>
      </c>
      <c r="C50" s="20" t="s">
        <v>119</v>
      </c>
      <c r="D50" s="46">
        <v>5026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5026</v>
      </c>
      <c r="O50" s="47">
        <f t="shared" si="8"/>
        <v>1.5681747269890796</v>
      </c>
      <c r="P50" s="9"/>
    </row>
    <row r="51" spans="1:119">
      <c r="A51" s="12"/>
      <c r="B51" s="25">
        <v>366</v>
      </c>
      <c r="C51" s="20" t="s">
        <v>59</v>
      </c>
      <c r="D51" s="46">
        <v>8428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8428</v>
      </c>
      <c r="O51" s="47">
        <f t="shared" si="8"/>
        <v>2.6296411856474258</v>
      </c>
      <c r="P51" s="9"/>
    </row>
    <row r="52" spans="1:119">
      <c r="A52" s="12"/>
      <c r="B52" s="25">
        <v>369.9</v>
      </c>
      <c r="C52" s="20" t="s">
        <v>61</v>
      </c>
      <c r="D52" s="46">
        <v>26985</v>
      </c>
      <c r="E52" s="46">
        <v>11383</v>
      </c>
      <c r="F52" s="46">
        <v>0</v>
      </c>
      <c r="G52" s="46">
        <v>0</v>
      </c>
      <c r="H52" s="46">
        <v>0</v>
      </c>
      <c r="I52" s="46">
        <v>1285</v>
      </c>
      <c r="J52" s="46">
        <v>0</v>
      </c>
      <c r="K52" s="46">
        <v>0</v>
      </c>
      <c r="L52" s="46">
        <v>0</v>
      </c>
      <c r="M52" s="46">
        <v>2138</v>
      </c>
      <c r="N52" s="46">
        <f t="shared" si="10"/>
        <v>41791</v>
      </c>
      <c r="O52" s="47">
        <f t="shared" si="8"/>
        <v>13.039313572542902</v>
      </c>
      <c r="P52" s="9"/>
    </row>
    <row r="53" spans="1:119" ht="15.75">
      <c r="A53" s="29" t="s">
        <v>42</v>
      </c>
      <c r="B53" s="30"/>
      <c r="C53" s="31"/>
      <c r="D53" s="32">
        <f t="shared" ref="D53:M53" si="12">SUM(D54:D55)</f>
        <v>67567</v>
      </c>
      <c r="E53" s="32">
        <f t="shared" si="12"/>
        <v>46492</v>
      </c>
      <c r="F53" s="32">
        <f t="shared" si="12"/>
        <v>485129</v>
      </c>
      <c r="G53" s="32">
        <f t="shared" si="12"/>
        <v>75000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84073</v>
      </c>
      <c r="N53" s="32">
        <f t="shared" si="10"/>
        <v>758261</v>
      </c>
      <c r="O53" s="45">
        <f t="shared" si="8"/>
        <v>236.58689547581903</v>
      </c>
      <c r="P53" s="9"/>
    </row>
    <row r="54" spans="1:119">
      <c r="A54" s="12"/>
      <c r="B54" s="25">
        <v>381</v>
      </c>
      <c r="C54" s="20" t="s">
        <v>62</v>
      </c>
      <c r="D54" s="46">
        <v>67567</v>
      </c>
      <c r="E54" s="46">
        <v>46492</v>
      </c>
      <c r="F54" s="46">
        <v>485129</v>
      </c>
      <c r="G54" s="46">
        <v>75000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674188</v>
      </c>
      <c r="O54" s="47">
        <f t="shared" si="8"/>
        <v>210.35507020280812</v>
      </c>
      <c r="P54" s="9"/>
    </row>
    <row r="55" spans="1:119" ht="15.75" thickBot="1">
      <c r="A55" s="12"/>
      <c r="B55" s="25">
        <v>389.6</v>
      </c>
      <c r="C55" s="20" t="s">
        <v>125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84073</v>
      </c>
      <c r="N55" s="46">
        <f t="shared" si="10"/>
        <v>84073</v>
      </c>
      <c r="O55" s="47">
        <f t="shared" si="8"/>
        <v>26.231825273010919</v>
      </c>
      <c r="P55" s="9"/>
    </row>
    <row r="56" spans="1:119" ht="16.5" thickBot="1">
      <c r="A56" s="14" t="s">
        <v>50</v>
      </c>
      <c r="B56" s="23"/>
      <c r="C56" s="22"/>
      <c r="D56" s="15">
        <f t="shared" ref="D56:M56" si="13">SUM(D5,D13,D20,D31,D43,D46,D53)</f>
        <v>6893573</v>
      </c>
      <c r="E56" s="15">
        <f t="shared" si="13"/>
        <v>833452</v>
      </c>
      <c r="F56" s="15">
        <f t="shared" si="13"/>
        <v>485129</v>
      </c>
      <c r="G56" s="15">
        <f t="shared" si="13"/>
        <v>75000</v>
      </c>
      <c r="H56" s="15">
        <f t="shared" si="13"/>
        <v>0</v>
      </c>
      <c r="I56" s="15">
        <f t="shared" si="13"/>
        <v>3049637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1455489</v>
      </c>
      <c r="N56" s="15">
        <f t="shared" si="10"/>
        <v>12792280</v>
      </c>
      <c r="O56" s="38">
        <f t="shared" si="8"/>
        <v>3991.3510140405615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129</v>
      </c>
      <c r="M58" s="48"/>
      <c r="N58" s="48"/>
      <c r="O58" s="43">
        <v>3205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80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5233016</v>
      </c>
      <c r="E5" s="27">
        <f t="shared" si="0"/>
        <v>382345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5615361</v>
      </c>
      <c r="O5" s="33">
        <f t="shared" ref="O5:O36" si="1">(N5/O$58)</f>
        <v>1782.088543319581</v>
      </c>
      <c r="P5" s="6"/>
    </row>
    <row r="6" spans="1:133">
      <c r="A6" s="12"/>
      <c r="B6" s="25">
        <v>311</v>
      </c>
      <c r="C6" s="20" t="s">
        <v>3</v>
      </c>
      <c r="D6" s="46">
        <v>4907245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4907245</v>
      </c>
      <c r="O6" s="47">
        <f t="shared" si="1"/>
        <v>1557.3611551888289</v>
      </c>
      <c r="P6" s="9"/>
    </row>
    <row r="7" spans="1:133">
      <c r="A7" s="12"/>
      <c r="B7" s="25">
        <v>312.41000000000003</v>
      </c>
      <c r="C7" s="20" t="s">
        <v>12</v>
      </c>
      <c r="D7" s="46">
        <v>98496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98496</v>
      </c>
      <c r="O7" s="47">
        <f t="shared" si="1"/>
        <v>31.258648048238655</v>
      </c>
      <c r="P7" s="9"/>
    </row>
    <row r="8" spans="1:133">
      <c r="A8" s="12"/>
      <c r="B8" s="25">
        <v>312.42</v>
      </c>
      <c r="C8" s="20" t="s">
        <v>11</v>
      </c>
      <c r="D8" s="46">
        <v>72496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72496</v>
      </c>
      <c r="O8" s="47">
        <f t="shared" si="1"/>
        <v>23.007299270072991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369587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369587</v>
      </c>
      <c r="O9" s="47">
        <f t="shared" si="1"/>
        <v>117.29197080291971</v>
      </c>
      <c r="P9" s="9"/>
    </row>
    <row r="10" spans="1:133">
      <c r="A10" s="12"/>
      <c r="B10" s="25">
        <v>314.8</v>
      </c>
      <c r="C10" s="20" t="s">
        <v>14</v>
      </c>
      <c r="D10" s="46">
        <v>0</v>
      </c>
      <c r="E10" s="46">
        <v>12758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12758</v>
      </c>
      <c r="O10" s="47">
        <f t="shared" si="1"/>
        <v>4.0488733735322118</v>
      </c>
      <c r="P10" s="9"/>
    </row>
    <row r="11" spans="1:133">
      <c r="A11" s="12"/>
      <c r="B11" s="25">
        <v>315</v>
      </c>
      <c r="C11" s="20" t="s">
        <v>90</v>
      </c>
      <c r="D11" s="46">
        <v>145047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145047</v>
      </c>
      <c r="O11" s="47">
        <f t="shared" si="1"/>
        <v>46.032053316407492</v>
      </c>
      <c r="P11" s="9"/>
    </row>
    <row r="12" spans="1:133">
      <c r="A12" s="12"/>
      <c r="B12" s="25">
        <v>316</v>
      </c>
      <c r="C12" s="20" t="s">
        <v>91</v>
      </c>
      <c r="D12" s="46">
        <v>9732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9732</v>
      </c>
      <c r="O12" s="47">
        <f t="shared" si="1"/>
        <v>3.0885433195810852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512620</v>
      </c>
      <c r="E13" s="32">
        <f t="shared" si="3"/>
        <v>37993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25323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575936</v>
      </c>
      <c r="O13" s="45">
        <f t="shared" si="1"/>
        <v>182.77880038083148</v>
      </c>
      <c r="P13" s="10"/>
    </row>
    <row r="14" spans="1:133">
      <c r="A14" s="12"/>
      <c r="B14" s="25">
        <v>322</v>
      </c>
      <c r="C14" s="20" t="s">
        <v>0</v>
      </c>
      <c r="D14" s="46">
        <v>225295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225295</v>
      </c>
      <c r="O14" s="47">
        <f t="shared" si="1"/>
        <v>71.499523960647409</v>
      </c>
      <c r="P14" s="9"/>
    </row>
    <row r="15" spans="1:133">
      <c r="A15" s="12"/>
      <c r="B15" s="25">
        <v>323.10000000000002</v>
      </c>
      <c r="C15" s="20" t="s">
        <v>18</v>
      </c>
      <c r="D15" s="46">
        <v>228497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228497</v>
      </c>
      <c r="O15" s="47">
        <f t="shared" si="1"/>
        <v>72.515709298635358</v>
      </c>
      <c r="P15" s="9"/>
    </row>
    <row r="16" spans="1:133">
      <c r="A16" s="12"/>
      <c r="B16" s="25">
        <v>323.7</v>
      </c>
      <c r="C16" s="20" t="s">
        <v>19</v>
      </c>
      <c r="D16" s="46">
        <v>0</v>
      </c>
      <c r="E16" s="46">
        <v>33866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33866</v>
      </c>
      <c r="O16" s="47">
        <f t="shared" si="1"/>
        <v>10.747699143129166</v>
      </c>
      <c r="P16" s="9"/>
    </row>
    <row r="17" spans="1:16">
      <c r="A17" s="12"/>
      <c r="B17" s="25">
        <v>323.89999999999998</v>
      </c>
      <c r="C17" s="20" t="s">
        <v>20</v>
      </c>
      <c r="D17" s="46">
        <v>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500</v>
      </c>
      <c r="O17" s="47">
        <f t="shared" si="1"/>
        <v>0.1586797841954935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25323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25323</v>
      </c>
      <c r="O18" s="47">
        <f t="shared" si="1"/>
        <v>8.0364963503649633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2086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2086</v>
      </c>
      <c r="O19" s="47">
        <f t="shared" si="1"/>
        <v>0.66201205966359888</v>
      </c>
      <c r="P19" s="9"/>
    </row>
    <row r="20" spans="1:16">
      <c r="A20" s="12"/>
      <c r="B20" s="25">
        <v>329</v>
      </c>
      <c r="C20" s="20" t="s">
        <v>23</v>
      </c>
      <c r="D20" s="46">
        <v>58328</v>
      </c>
      <c r="E20" s="46">
        <v>2041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60369</v>
      </c>
      <c r="O20" s="47">
        <f t="shared" si="1"/>
        <v>19.158679784195492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SUM(D22:D30)</f>
        <v>364988</v>
      </c>
      <c r="E21" s="32">
        <f t="shared" si="5"/>
        <v>142891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507879</v>
      </c>
      <c r="O21" s="45">
        <f t="shared" si="1"/>
        <v>161.18026023484609</v>
      </c>
      <c r="P21" s="10"/>
    </row>
    <row r="22" spans="1:16">
      <c r="A22" s="12"/>
      <c r="B22" s="25">
        <v>331.2</v>
      </c>
      <c r="C22" s="20" t="s">
        <v>24</v>
      </c>
      <c r="D22" s="46">
        <v>86998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86998</v>
      </c>
      <c r="O22" s="47">
        <f t="shared" si="1"/>
        <v>27.609647730879086</v>
      </c>
      <c r="P22" s="9"/>
    </row>
    <row r="23" spans="1:16">
      <c r="A23" s="12"/>
      <c r="B23" s="25">
        <v>334.2</v>
      </c>
      <c r="C23" s="20" t="s">
        <v>26</v>
      </c>
      <c r="D23" s="46">
        <v>13331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13331</v>
      </c>
      <c r="O23" s="47">
        <f t="shared" si="1"/>
        <v>4.2307204062202475</v>
      </c>
      <c r="P23" s="9"/>
    </row>
    <row r="24" spans="1:16">
      <c r="A24" s="12"/>
      <c r="B24" s="25">
        <v>335.12</v>
      </c>
      <c r="C24" s="20" t="s">
        <v>92</v>
      </c>
      <c r="D24" s="46">
        <v>72893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72893</v>
      </c>
      <c r="O24" s="47">
        <f t="shared" si="1"/>
        <v>23.133291018724215</v>
      </c>
      <c r="P24" s="9"/>
    </row>
    <row r="25" spans="1:16">
      <c r="A25" s="12"/>
      <c r="B25" s="25">
        <v>335.15</v>
      </c>
      <c r="C25" s="20" t="s">
        <v>93</v>
      </c>
      <c r="D25" s="46">
        <v>3388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3388</v>
      </c>
      <c r="O25" s="47">
        <f t="shared" si="1"/>
        <v>1.0752142177086639</v>
      </c>
      <c r="P25" s="9"/>
    </row>
    <row r="26" spans="1:16">
      <c r="A26" s="12"/>
      <c r="B26" s="25">
        <v>335.18</v>
      </c>
      <c r="C26" s="20" t="s">
        <v>94</v>
      </c>
      <c r="D26" s="46">
        <v>179196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179196</v>
      </c>
      <c r="O26" s="47">
        <f t="shared" si="1"/>
        <v>56.869565217391305</v>
      </c>
      <c r="P26" s="9"/>
    </row>
    <row r="27" spans="1:16">
      <c r="A27" s="12"/>
      <c r="B27" s="25">
        <v>335.21</v>
      </c>
      <c r="C27" s="20" t="s">
        <v>32</v>
      </c>
      <c r="D27" s="46">
        <v>3780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3780</v>
      </c>
      <c r="O27" s="47">
        <f t="shared" si="1"/>
        <v>1.1996191685179307</v>
      </c>
      <c r="P27" s="9"/>
    </row>
    <row r="28" spans="1:16">
      <c r="A28" s="12"/>
      <c r="B28" s="25">
        <v>335.49</v>
      </c>
      <c r="C28" s="20" t="s">
        <v>33</v>
      </c>
      <c r="D28" s="46">
        <v>2579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2579</v>
      </c>
      <c r="O28" s="47">
        <f t="shared" si="1"/>
        <v>0.81847032688035548</v>
      </c>
      <c r="P28" s="9"/>
    </row>
    <row r="29" spans="1:16">
      <c r="A29" s="12"/>
      <c r="B29" s="25">
        <v>337.3</v>
      </c>
      <c r="C29" s="20" t="s">
        <v>113</v>
      </c>
      <c r="D29" s="46">
        <v>0</v>
      </c>
      <c r="E29" s="46">
        <v>142891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142891</v>
      </c>
      <c r="O29" s="47">
        <f t="shared" si="1"/>
        <v>45.347826086956523</v>
      </c>
      <c r="P29" s="9"/>
    </row>
    <row r="30" spans="1:16">
      <c r="A30" s="12"/>
      <c r="B30" s="25">
        <v>338</v>
      </c>
      <c r="C30" s="20" t="s">
        <v>35</v>
      </c>
      <c r="D30" s="46">
        <v>2823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2823</v>
      </c>
      <c r="O30" s="47">
        <f t="shared" si="1"/>
        <v>0.89590606156775632</v>
      </c>
      <c r="P30" s="9"/>
    </row>
    <row r="31" spans="1:16" ht="15.75">
      <c r="A31" s="29" t="s">
        <v>40</v>
      </c>
      <c r="B31" s="30"/>
      <c r="C31" s="31"/>
      <c r="D31" s="32">
        <f t="shared" ref="D31:M31" si="6">SUM(D32:D41)</f>
        <v>187054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2714823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1916619</v>
      </c>
      <c r="N31" s="32">
        <f t="shared" si="4"/>
        <v>4818496</v>
      </c>
      <c r="O31" s="45">
        <f t="shared" si="1"/>
        <v>1529.1958108536971</v>
      </c>
      <c r="P31" s="10"/>
    </row>
    <row r="32" spans="1:16">
      <c r="A32" s="12"/>
      <c r="B32" s="25">
        <v>342.1</v>
      </c>
      <c r="C32" s="20" t="s">
        <v>44</v>
      </c>
      <c r="D32" s="46">
        <v>17928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7">SUM(D32:M32)</f>
        <v>17928</v>
      </c>
      <c r="O32" s="47">
        <f t="shared" si="1"/>
        <v>5.6896223421136147</v>
      </c>
      <c r="P32" s="9"/>
    </row>
    <row r="33" spans="1:16">
      <c r="A33" s="12"/>
      <c r="B33" s="25">
        <v>342.2</v>
      </c>
      <c r="C33" s="20" t="s">
        <v>45</v>
      </c>
      <c r="D33" s="46">
        <v>6520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6520</v>
      </c>
      <c r="O33" s="47">
        <f t="shared" si="1"/>
        <v>2.0691843859092351</v>
      </c>
      <c r="P33" s="9"/>
    </row>
    <row r="34" spans="1:16">
      <c r="A34" s="12"/>
      <c r="B34" s="25">
        <v>342.5</v>
      </c>
      <c r="C34" s="20" t="s">
        <v>46</v>
      </c>
      <c r="D34" s="46">
        <v>2100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2100</v>
      </c>
      <c r="O34" s="47">
        <f t="shared" si="1"/>
        <v>0.66645509362107269</v>
      </c>
      <c r="P34" s="9"/>
    </row>
    <row r="35" spans="1:16">
      <c r="A35" s="12"/>
      <c r="B35" s="25">
        <v>342.6</v>
      </c>
      <c r="C35" s="20" t="s">
        <v>87</v>
      </c>
      <c r="D35" s="46">
        <v>119798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119798</v>
      </c>
      <c r="O35" s="47">
        <f t="shared" si="1"/>
        <v>38.019041574103461</v>
      </c>
      <c r="P35" s="9"/>
    </row>
    <row r="36" spans="1:16">
      <c r="A36" s="12"/>
      <c r="B36" s="25">
        <v>343.3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1483698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1483698</v>
      </c>
      <c r="O36" s="47">
        <f t="shared" si="1"/>
        <v>470.86575690257064</v>
      </c>
      <c r="P36" s="9"/>
    </row>
    <row r="37" spans="1:16">
      <c r="A37" s="12"/>
      <c r="B37" s="25">
        <v>343.4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208345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208345</v>
      </c>
      <c r="O37" s="47">
        <f t="shared" ref="O37:O56" si="8">(N37/O$58)</f>
        <v>66.120279276420177</v>
      </c>
      <c r="P37" s="9"/>
    </row>
    <row r="38" spans="1:16">
      <c r="A38" s="12"/>
      <c r="B38" s="25">
        <v>343.5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1022780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1022780</v>
      </c>
      <c r="O38" s="47">
        <f t="shared" si="8"/>
        <v>324.58901935893368</v>
      </c>
      <c r="P38" s="9"/>
    </row>
    <row r="39" spans="1:16">
      <c r="A39" s="12"/>
      <c r="B39" s="25">
        <v>347.2</v>
      </c>
      <c r="C39" s="20" t="s">
        <v>77</v>
      </c>
      <c r="D39" s="46">
        <v>245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1916619</v>
      </c>
      <c r="N39" s="46">
        <f t="shared" si="7"/>
        <v>1916864</v>
      </c>
      <c r="O39" s="47">
        <f t="shared" si="8"/>
        <v>608.33513170422088</v>
      </c>
      <c r="P39" s="9"/>
    </row>
    <row r="40" spans="1:16">
      <c r="A40" s="12"/>
      <c r="B40" s="25">
        <v>347.3</v>
      </c>
      <c r="C40" s="20" t="s">
        <v>124</v>
      </c>
      <c r="D40" s="46">
        <v>840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840</v>
      </c>
      <c r="O40" s="47">
        <f t="shared" si="8"/>
        <v>0.26658203744842907</v>
      </c>
      <c r="P40" s="9"/>
    </row>
    <row r="41" spans="1:16">
      <c r="A41" s="12"/>
      <c r="B41" s="25">
        <v>349</v>
      </c>
      <c r="C41" s="20" t="s">
        <v>1</v>
      </c>
      <c r="D41" s="46">
        <v>39623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39623</v>
      </c>
      <c r="O41" s="47">
        <f t="shared" si="8"/>
        <v>12.574738178356078</v>
      </c>
      <c r="P41" s="9"/>
    </row>
    <row r="42" spans="1:16" ht="15.75">
      <c r="A42" s="29" t="s">
        <v>41</v>
      </c>
      <c r="B42" s="30"/>
      <c r="C42" s="31"/>
      <c r="D42" s="32">
        <f t="shared" ref="D42:M42" si="9">SUM(D43:D45)</f>
        <v>144114</v>
      </c>
      <c r="E42" s="32">
        <f t="shared" si="9"/>
        <v>1484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6" si="10">SUM(D42:M42)</f>
        <v>145598</v>
      </c>
      <c r="O42" s="45">
        <f t="shared" si="8"/>
        <v>46.206918438590925</v>
      </c>
      <c r="P42" s="10"/>
    </row>
    <row r="43" spans="1:16">
      <c r="A43" s="13"/>
      <c r="B43" s="39">
        <v>351.2</v>
      </c>
      <c r="C43" s="21" t="s">
        <v>52</v>
      </c>
      <c r="D43" s="46">
        <v>16219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16219</v>
      </c>
      <c r="O43" s="47">
        <f t="shared" si="8"/>
        <v>5.1472548397334181</v>
      </c>
      <c r="P43" s="9"/>
    </row>
    <row r="44" spans="1:16">
      <c r="A44" s="13"/>
      <c r="B44" s="39">
        <v>351.5</v>
      </c>
      <c r="C44" s="21" t="s">
        <v>53</v>
      </c>
      <c r="D44" s="46">
        <v>0</v>
      </c>
      <c r="E44" s="46">
        <v>1484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1484</v>
      </c>
      <c r="O44" s="47">
        <f t="shared" si="8"/>
        <v>0.47096159949222471</v>
      </c>
      <c r="P44" s="9"/>
    </row>
    <row r="45" spans="1:16">
      <c r="A45" s="13"/>
      <c r="B45" s="39">
        <v>354</v>
      </c>
      <c r="C45" s="21" t="s">
        <v>54</v>
      </c>
      <c r="D45" s="46">
        <v>127895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127895</v>
      </c>
      <c r="O45" s="47">
        <f t="shared" si="8"/>
        <v>40.588701999365284</v>
      </c>
      <c r="P45" s="9"/>
    </row>
    <row r="46" spans="1:16" ht="15.75">
      <c r="A46" s="29" t="s">
        <v>4</v>
      </c>
      <c r="B46" s="30"/>
      <c r="C46" s="31"/>
      <c r="D46" s="32">
        <f t="shared" ref="D46:M46" si="11">SUM(D47:D52)</f>
        <v>130631</v>
      </c>
      <c r="E46" s="32">
        <f t="shared" si="11"/>
        <v>1826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3753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37720</v>
      </c>
      <c r="N46" s="32">
        <f t="shared" si="10"/>
        <v>173930</v>
      </c>
      <c r="O46" s="45">
        <f t="shared" si="8"/>
        <v>55.198349730244367</v>
      </c>
      <c r="P46" s="10"/>
    </row>
    <row r="47" spans="1:16">
      <c r="A47" s="12"/>
      <c r="B47" s="25">
        <v>361.1</v>
      </c>
      <c r="C47" s="20" t="s">
        <v>55</v>
      </c>
      <c r="D47" s="46">
        <v>37260</v>
      </c>
      <c r="E47" s="46">
        <v>1826</v>
      </c>
      <c r="F47" s="46">
        <v>0</v>
      </c>
      <c r="G47" s="46">
        <v>0</v>
      </c>
      <c r="H47" s="46">
        <v>0</v>
      </c>
      <c r="I47" s="46">
        <v>2528</v>
      </c>
      <c r="J47" s="46">
        <v>0</v>
      </c>
      <c r="K47" s="46">
        <v>0</v>
      </c>
      <c r="L47" s="46">
        <v>0</v>
      </c>
      <c r="M47" s="46">
        <v>34179</v>
      </c>
      <c r="N47" s="46">
        <f t="shared" si="10"/>
        <v>75793</v>
      </c>
      <c r="O47" s="47">
        <f t="shared" si="8"/>
        <v>24.053633767058077</v>
      </c>
      <c r="P47" s="9"/>
    </row>
    <row r="48" spans="1:16">
      <c r="A48" s="12"/>
      <c r="B48" s="25">
        <v>361.3</v>
      </c>
      <c r="C48" s="20" t="s">
        <v>56</v>
      </c>
      <c r="D48" s="46">
        <v>28788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28788</v>
      </c>
      <c r="O48" s="47">
        <f t="shared" si="8"/>
        <v>9.1361472548397327</v>
      </c>
      <c r="P48" s="9"/>
    </row>
    <row r="49" spans="1:119">
      <c r="A49" s="12"/>
      <c r="B49" s="25">
        <v>362</v>
      </c>
      <c r="C49" s="20" t="s">
        <v>57</v>
      </c>
      <c r="D49" s="46">
        <v>20794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20794</v>
      </c>
      <c r="O49" s="47">
        <f t="shared" si="8"/>
        <v>6.5991748651221833</v>
      </c>
      <c r="P49" s="9"/>
    </row>
    <row r="50" spans="1:119">
      <c r="A50" s="12"/>
      <c r="B50" s="25">
        <v>365</v>
      </c>
      <c r="C50" s="20" t="s">
        <v>119</v>
      </c>
      <c r="D50" s="46">
        <v>23020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23020</v>
      </c>
      <c r="O50" s="47">
        <f t="shared" si="8"/>
        <v>7.3056172643605208</v>
      </c>
      <c r="P50" s="9"/>
    </row>
    <row r="51" spans="1:119">
      <c r="A51" s="12"/>
      <c r="B51" s="25">
        <v>366</v>
      </c>
      <c r="C51" s="20" t="s">
        <v>59</v>
      </c>
      <c r="D51" s="46">
        <v>6463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6463</v>
      </c>
      <c r="O51" s="47">
        <f t="shared" si="8"/>
        <v>2.051094890510949</v>
      </c>
      <c r="P51" s="9"/>
    </row>
    <row r="52" spans="1:119">
      <c r="A52" s="12"/>
      <c r="B52" s="25">
        <v>369.9</v>
      </c>
      <c r="C52" s="20" t="s">
        <v>61</v>
      </c>
      <c r="D52" s="46">
        <v>14306</v>
      </c>
      <c r="E52" s="46">
        <v>0</v>
      </c>
      <c r="F52" s="46">
        <v>0</v>
      </c>
      <c r="G52" s="46">
        <v>0</v>
      </c>
      <c r="H52" s="46">
        <v>0</v>
      </c>
      <c r="I52" s="46">
        <v>1225</v>
      </c>
      <c r="J52" s="46">
        <v>0</v>
      </c>
      <c r="K52" s="46">
        <v>0</v>
      </c>
      <c r="L52" s="46">
        <v>0</v>
      </c>
      <c r="M52" s="46">
        <v>3541</v>
      </c>
      <c r="N52" s="46">
        <f t="shared" si="10"/>
        <v>19072</v>
      </c>
      <c r="O52" s="47">
        <f t="shared" si="8"/>
        <v>6.0526816883529042</v>
      </c>
      <c r="P52" s="9"/>
    </row>
    <row r="53" spans="1:119" ht="15.75">
      <c r="A53" s="29" t="s">
        <v>42</v>
      </c>
      <c r="B53" s="30"/>
      <c r="C53" s="31"/>
      <c r="D53" s="32">
        <f t="shared" ref="D53:M53" si="12">SUM(D54:D55)</f>
        <v>61271</v>
      </c>
      <c r="E53" s="32">
        <f t="shared" si="12"/>
        <v>469647</v>
      </c>
      <c r="F53" s="32">
        <f t="shared" si="12"/>
        <v>485431</v>
      </c>
      <c r="G53" s="32">
        <f t="shared" si="12"/>
        <v>150000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91968</v>
      </c>
      <c r="N53" s="32">
        <f t="shared" si="10"/>
        <v>1258317</v>
      </c>
      <c r="O53" s="45">
        <f t="shared" si="8"/>
        <v>399.33894001904156</v>
      </c>
      <c r="P53" s="9"/>
    </row>
    <row r="54" spans="1:119">
      <c r="A54" s="12"/>
      <c r="B54" s="25">
        <v>381</v>
      </c>
      <c r="C54" s="20" t="s">
        <v>62</v>
      </c>
      <c r="D54" s="46">
        <v>61271</v>
      </c>
      <c r="E54" s="46">
        <v>469647</v>
      </c>
      <c r="F54" s="46">
        <v>485431</v>
      </c>
      <c r="G54" s="46">
        <v>150000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1166349</v>
      </c>
      <c r="O54" s="47">
        <f t="shared" si="8"/>
        <v>370.15201523325931</v>
      </c>
      <c r="P54" s="9"/>
    </row>
    <row r="55" spans="1:119" ht="15.75" thickBot="1">
      <c r="A55" s="12"/>
      <c r="B55" s="25">
        <v>389.6</v>
      </c>
      <c r="C55" s="20" t="s">
        <v>125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91968</v>
      </c>
      <c r="N55" s="46">
        <f t="shared" si="10"/>
        <v>91968</v>
      </c>
      <c r="O55" s="47">
        <f t="shared" si="8"/>
        <v>29.186924785782292</v>
      </c>
      <c r="P55" s="9"/>
    </row>
    <row r="56" spans="1:119" ht="16.5" thickBot="1">
      <c r="A56" s="14" t="s">
        <v>50</v>
      </c>
      <c r="B56" s="23"/>
      <c r="C56" s="22"/>
      <c r="D56" s="15">
        <f t="shared" ref="D56:M56" si="13">SUM(D5,D13,D21,D31,D42,D46,D53)</f>
        <v>6633694</v>
      </c>
      <c r="E56" s="15">
        <f t="shared" si="13"/>
        <v>1036186</v>
      </c>
      <c r="F56" s="15">
        <f t="shared" si="13"/>
        <v>485431</v>
      </c>
      <c r="G56" s="15">
        <f t="shared" si="13"/>
        <v>150000</v>
      </c>
      <c r="H56" s="15">
        <f t="shared" si="13"/>
        <v>0</v>
      </c>
      <c r="I56" s="15">
        <f t="shared" si="13"/>
        <v>2743899</v>
      </c>
      <c r="J56" s="15">
        <f t="shared" si="13"/>
        <v>0</v>
      </c>
      <c r="K56" s="15">
        <f t="shared" si="13"/>
        <v>0</v>
      </c>
      <c r="L56" s="15">
        <f t="shared" si="13"/>
        <v>0</v>
      </c>
      <c r="M56" s="15">
        <f t="shared" si="13"/>
        <v>2046307</v>
      </c>
      <c r="N56" s="15">
        <f t="shared" si="10"/>
        <v>13095517</v>
      </c>
      <c r="O56" s="38">
        <f t="shared" si="8"/>
        <v>4155.9876229768324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126</v>
      </c>
      <c r="M58" s="48"/>
      <c r="N58" s="48"/>
      <c r="O58" s="43">
        <v>3151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80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4804259</v>
      </c>
      <c r="E5" s="27">
        <f t="shared" si="0"/>
        <v>369762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5174021</v>
      </c>
      <c r="O5" s="33">
        <f t="shared" ref="O5:O36" si="1">(N5/O$56)</f>
        <v>1663.1375763420122</v>
      </c>
      <c r="P5" s="6"/>
    </row>
    <row r="6" spans="1:133">
      <c r="A6" s="12"/>
      <c r="B6" s="25">
        <v>311</v>
      </c>
      <c r="C6" s="20" t="s">
        <v>3</v>
      </c>
      <c r="D6" s="46">
        <v>4471961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4471961</v>
      </c>
      <c r="O6" s="47">
        <f t="shared" si="1"/>
        <v>1437.4673738347799</v>
      </c>
      <c r="P6" s="9"/>
    </row>
    <row r="7" spans="1:133">
      <c r="A7" s="12"/>
      <c r="B7" s="25">
        <v>312.41000000000003</v>
      </c>
      <c r="C7" s="20" t="s">
        <v>12</v>
      </c>
      <c r="D7" s="46">
        <v>98144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98144</v>
      </c>
      <c r="O7" s="47">
        <f t="shared" si="1"/>
        <v>31.547412407585984</v>
      </c>
      <c r="P7" s="9"/>
    </row>
    <row r="8" spans="1:133">
      <c r="A8" s="12"/>
      <c r="B8" s="25">
        <v>312.42</v>
      </c>
      <c r="C8" s="20" t="s">
        <v>11</v>
      </c>
      <c r="D8" s="46">
        <v>72466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72466</v>
      </c>
      <c r="O8" s="47">
        <f t="shared" si="1"/>
        <v>23.293474766955963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357370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357370</v>
      </c>
      <c r="O9" s="47">
        <f t="shared" si="1"/>
        <v>114.87303117968499</v>
      </c>
      <c r="P9" s="9"/>
    </row>
    <row r="10" spans="1:133">
      <c r="A10" s="12"/>
      <c r="B10" s="25">
        <v>314.8</v>
      </c>
      <c r="C10" s="20" t="s">
        <v>14</v>
      </c>
      <c r="D10" s="46">
        <v>0</v>
      </c>
      <c r="E10" s="46">
        <v>12392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12392</v>
      </c>
      <c r="O10" s="47">
        <f t="shared" si="1"/>
        <v>3.983285117325619</v>
      </c>
      <c r="P10" s="9"/>
    </row>
    <row r="11" spans="1:133">
      <c r="A11" s="12"/>
      <c r="B11" s="25">
        <v>315</v>
      </c>
      <c r="C11" s="20" t="s">
        <v>90</v>
      </c>
      <c r="D11" s="46">
        <v>154275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154275</v>
      </c>
      <c r="O11" s="47">
        <f t="shared" si="1"/>
        <v>49.590163934426229</v>
      </c>
      <c r="P11" s="9"/>
    </row>
    <row r="12" spans="1:133">
      <c r="A12" s="12"/>
      <c r="B12" s="25">
        <v>316</v>
      </c>
      <c r="C12" s="20" t="s">
        <v>91</v>
      </c>
      <c r="D12" s="46">
        <v>7413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7413</v>
      </c>
      <c r="O12" s="47">
        <f t="shared" si="1"/>
        <v>2.3828351012536162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583455</v>
      </c>
      <c r="E13" s="32">
        <f t="shared" si="3"/>
        <v>39103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90901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0" si="4">SUM(D13:M13)</f>
        <v>713459</v>
      </c>
      <c r="O13" s="45">
        <f t="shared" si="1"/>
        <v>229.33429765348762</v>
      </c>
      <c r="P13" s="10"/>
    </row>
    <row r="14" spans="1:133">
      <c r="A14" s="12"/>
      <c r="B14" s="25">
        <v>322</v>
      </c>
      <c r="C14" s="20" t="s">
        <v>0</v>
      </c>
      <c r="D14" s="46">
        <v>294142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294142</v>
      </c>
      <c r="O14" s="47">
        <f t="shared" si="1"/>
        <v>94.549019607843135</v>
      </c>
      <c r="P14" s="9"/>
    </row>
    <row r="15" spans="1:133">
      <c r="A15" s="12"/>
      <c r="B15" s="25">
        <v>323.10000000000002</v>
      </c>
      <c r="C15" s="20" t="s">
        <v>18</v>
      </c>
      <c r="D15" s="46">
        <v>227743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227743</v>
      </c>
      <c r="O15" s="47">
        <f t="shared" si="1"/>
        <v>73.205721632915456</v>
      </c>
      <c r="P15" s="9"/>
    </row>
    <row r="16" spans="1:133">
      <c r="A16" s="12"/>
      <c r="B16" s="25">
        <v>323.7</v>
      </c>
      <c r="C16" s="20" t="s">
        <v>19</v>
      </c>
      <c r="D16" s="46">
        <v>0</v>
      </c>
      <c r="E16" s="46">
        <v>31186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31186</v>
      </c>
      <c r="O16" s="47">
        <f t="shared" si="1"/>
        <v>10.02442944390871</v>
      </c>
      <c r="P16" s="9"/>
    </row>
    <row r="17" spans="1:16">
      <c r="A17" s="12"/>
      <c r="B17" s="25">
        <v>323.89999999999998</v>
      </c>
      <c r="C17" s="20" t="s">
        <v>20</v>
      </c>
      <c r="D17" s="46">
        <v>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500</v>
      </c>
      <c r="O17" s="47">
        <f t="shared" si="1"/>
        <v>0.16072002571520411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90901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90901</v>
      </c>
      <c r="O18" s="47">
        <f t="shared" si="1"/>
        <v>29.219222115075539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5565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5565</v>
      </c>
      <c r="O19" s="47">
        <f t="shared" si="1"/>
        <v>1.7888138862102219</v>
      </c>
      <c r="P19" s="9"/>
    </row>
    <row r="20" spans="1:16">
      <c r="A20" s="12"/>
      <c r="B20" s="25">
        <v>329</v>
      </c>
      <c r="C20" s="20" t="s">
        <v>23</v>
      </c>
      <c r="D20" s="46">
        <v>61070</v>
      </c>
      <c r="E20" s="46">
        <v>2352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63422</v>
      </c>
      <c r="O20" s="47">
        <f t="shared" si="1"/>
        <v>20.386370941819351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SUM(D22:D29)</f>
        <v>520994</v>
      </c>
      <c r="E21" s="32">
        <f t="shared" si="5"/>
        <v>28325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549319</v>
      </c>
      <c r="O21" s="45">
        <f t="shared" si="1"/>
        <v>176.57312761170041</v>
      </c>
      <c r="P21" s="10"/>
    </row>
    <row r="22" spans="1:16">
      <c r="A22" s="12"/>
      <c r="B22" s="25">
        <v>331.2</v>
      </c>
      <c r="C22" s="20" t="s">
        <v>24</v>
      </c>
      <c r="D22" s="46">
        <v>259815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259815</v>
      </c>
      <c r="O22" s="47">
        <f t="shared" si="1"/>
        <v>83.514946962391519</v>
      </c>
      <c r="P22" s="9"/>
    </row>
    <row r="23" spans="1:16">
      <c r="A23" s="12"/>
      <c r="B23" s="25">
        <v>335.12</v>
      </c>
      <c r="C23" s="20" t="s">
        <v>92</v>
      </c>
      <c r="D23" s="46">
        <v>69718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69718</v>
      </c>
      <c r="O23" s="47">
        <f t="shared" si="1"/>
        <v>22.4101575056252</v>
      </c>
      <c r="P23" s="9"/>
    </row>
    <row r="24" spans="1:16">
      <c r="A24" s="12"/>
      <c r="B24" s="25">
        <v>335.15</v>
      </c>
      <c r="C24" s="20" t="s">
        <v>93</v>
      </c>
      <c r="D24" s="46">
        <v>3730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3730</v>
      </c>
      <c r="O24" s="47">
        <f t="shared" si="1"/>
        <v>1.1989713918354228</v>
      </c>
      <c r="P24" s="9"/>
    </row>
    <row r="25" spans="1:16">
      <c r="A25" s="12"/>
      <c r="B25" s="25">
        <v>335.18</v>
      </c>
      <c r="C25" s="20" t="s">
        <v>94</v>
      </c>
      <c r="D25" s="46">
        <v>178151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178151</v>
      </c>
      <c r="O25" s="47">
        <f t="shared" si="1"/>
        <v>57.264866602378653</v>
      </c>
      <c r="P25" s="9"/>
    </row>
    <row r="26" spans="1:16">
      <c r="A26" s="12"/>
      <c r="B26" s="25">
        <v>335.21</v>
      </c>
      <c r="C26" s="20" t="s">
        <v>32</v>
      </c>
      <c r="D26" s="46">
        <v>4270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4270</v>
      </c>
      <c r="O26" s="47">
        <f t="shared" si="1"/>
        <v>1.3725490196078431</v>
      </c>
      <c r="P26" s="9"/>
    </row>
    <row r="27" spans="1:16">
      <c r="A27" s="12"/>
      <c r="B27" s="25">
        <v>335.49</v>
      </c>
      <c r="C27" s="20" t="s">
        <v>33</v>
      </c>
      <c r="D27" s="46">
        <v>2412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2412</v>
      </c>
      <c r="O27" s="47">
        <f t="shared" si="1"/>
        <v>0.77531340405014459</v>
      </c>
      <c r="P27" s="9"/>
    </row>
    <row r="28" spans="1:16">
      <c r="A28" s="12"/>
      <c r="B28" s="25">
        <v>337.3</v>
      </c>
      <c r="C28" s="20" t="s">
        <v>113</v>
      </c>
      <c r="D28" s="46">
        <v>0</v>
      </c>
      <c r="E28" s="46">
        <v>28325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28325</v>
      </c>
      <c r="O28" s="47">
        <f t="shared" si="1"/>
        <v>9.1047894567663139</v>
      </c>
      <c r="P28" s="9"/>
    </row>
    <row r="29" spans="1:16">
      <c r="A29" s="12"/>
      <c r="B29" s="25">
        <v>338</v>
      </c>
      <c r="C29" s="20" t="s">
        <v>35</v>
      </c>
      <c r="D29" s="46">
        <v>2898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2898</v>
      </c>
      <c r="O29" s="47">
        <f t="shared" si="1"/>
        <v>0.93153326904532308</v>
      </c>
      <c r="P29" s="9"/>
    </row>
    <row r="30" spans="1:16" ht="15.75">
      <c r="A30" s="29" t="s">
        <v>40</v>
      </c>
      <c r="B30" s="30"/>
      <c r="C30" s="31"/>
      <c r="D30" s="32">
        <f t="shared" ref="D30:M30" si="6">SUM(D31:D40)</f>
        <v>185397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2597576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1842416</v>
      </c>
      <c r="N30" s="32">
        <f t="shared" si="4"/>
        <v>4625389</v>
      </c>
      <c r="O30" s="45">
        <f t="shared" si="1"/>
        <v>1486.7852780456444</v>
      </c>
      <c r="P30" s="10"/>
    </row>
    <row r="31" spans="1:16">
      <c r="A31" s="12"/>
      <c r="B31" s="25">
        <v>341.9</v>
      </c>
      <c r="C31" s="20" t="s">
        <v>95</v>
      </c>
      <c r="D31" s="46">
        <v>17693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7">SUM(D31:M31)</f>
        <v>17693</v>
      </c>
      <c r="O31" s="47">
        <f t="shared" si="1"/>
        <v>5.6872388299582131</v>
      </c>
      <c r="P31" s="9"/>
    </row>
    <row r="32" spans="1:16">
      <c r="A32" s="12"/>
      <c r="B32" s="25">
        <v>342.1</v>
      </c>
      <c r="C32" s="20" t="s">
        <v>44</v>
      </c>
      <c r="D32" s="46">
        <v>22211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22211</v>
      </c>
      <c r="O32" s="47">
        <f t="shared" si="1"/>
        <v>7.1395049823207968</v>
      </c>
      <c r="P32" s="9"/>
    </row>
    <row r="33" spans="1:16">
      <c r="A33" s="12"/>
      <c r="B33" s="25">
        <v>342.2</v>
      </c>
      <c r="C33" s="20" t="s">
        <v>45</v>
      </c>
      <c r="D33" s="46">
        <v>8661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8661</v>
      </c>
      <c r="O33" s="47">
        <f t="shared" si="1"/>
        <v>2.7839922854387655</v>
      </c>
      <c r="P33" s="9"/>
    </row>
    <row r="34" spans="1:16">
      <c r="A34" s="12"/>
      <c r="B34" s="25">
        <v>342.5</v>
      </c>
      <c r="C34" s="20" t="s">
        <v>46</v>
      </c>
      <c r="D34" s="46">
        <v>2100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2100</v>
      </c>
      <c r="O34" s="47">
        <f t="shared" si="1"/>
        <v>0.67502410800385726</v>
      </c>
      <c r="P34" s="9"/>
    </row>
    <row r="35" spans="1:16">
      <c r="A35" s="12"/>
      <c r="B35" s="25">
        <v>342.6</v>
      </c>
      <c r="C35" s="20" t="s">
        <v>87</v>
      </c>
      <c r="D35" s="46">
        <v>101443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101443</v>
      </c>
      <c r="O35" s="47">
        <f t="shared" si="1"/>
        <v>32.607843137254903</v>
      </c>
      <c r="P35" s="9"/>
    </row>
    <row r="36" spans="1:16">
      <c r="A36" s="12"/>
      <c r="B36" s="25">
        <v>343.3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1402907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1402907</v>
      </c>
      <c r="O36" s="47">
        <f t="shared" si="1"/>
        <v>450.95049823207972</v>
      </c>
      <c r="P36" s="9"/>
    </row>
    <row r="37" spans="1:16">
      <c r="A37" s="12"/>
      <c r="B37" s="25">
        <v>343.4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182716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182716</v>
      </c>
      <c r="O37" s="47">
        <f t="shared" ref="O37:O54" si="8">(N37/O$56)</f>
        <v>58.732240437158467</v>
      </c>
      <c r="P37" s="9"/>
    </row>
    <row r="38" spans="1:16">
      <c r="A38" s="12"/>
      <c r="B38" s="25">
        <v>343.5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1011953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1011953</v>
      </c>
      <c r="O38" s="47">
        <f t="shared" si="8"/>
        <v>325.28222436515591</v>
      </c>
      <c r="P38" s="9"/>
    </row>
    <row r="39" spans="1:16">
      <c r="A39" s="12"/>
      <c r="B39" s="25">
        <v>347.2</v>
      </c>
      <c r="C39" s="20" t="s">
        <v>77</v>
      </c>
      <c r="D39" s="46">
        <v>280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1842416</v>
      </c>
      <c r="N39" s="46">
        <f t="shared" si="7"/>
        <v>1842696</v>
      </c>
      <c r="O39" s="47">
        <f t="shared" si="8"/>
        <v>592.31629701060751</v>
      </c>
      <c r="P39" s="9"/>
    </row>
    <row r="40" spans="1:16">
      <c r="A40" s="12"/>
      <c r="B40" s="25">
        <v>349</v>
      </c>
      <c r="C40" s="20" t="s">
        <v>1</v>
      </c>
      <c r="D40" s="46">
        <v>33009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33009</v>
      </c>
      <c r="O40" s="47">
        <f t="shared" si="8"/>
        <v>10.610414657666345</v>
      </c>
      <c r="P40" s="9"/>
    </row>
    <row r="41" spans="1:16" ht="15.75">
      <c r="A41" s="29" t="s">
        <v>41</v>
      </c>
      <c r="B41" s="30"/>
      <c r="C41" s="31"/>
      <c r="D41" s="32">
        <f t="shared" ref="D41:M41" si="9">SUM(D42:D44)</f>
        <v>23769</v>
      </c>
      <c r="E41" s="32">
        <f t="shared" si="9"/>
        <v>1770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4" si="10">SUM(D41:M41)</f>
        <v>25539</v>
      </c>
      <c r="O41" s="45">
        <f t="shared" si="8"/>
        <v>8.2092574734811965</v>
      </c>
      <c r="P41" s="10"/>
    </row>
    <row r="42" spans="1:16">
      <c r="A42" s="13"/>
      <c r="B42" s="39">
        <v>351.2</v>
      </c>
      <c r="C42" s="21" t="s">
        <v>52</v>
      </c>
      <c r="D42" s="46">
        <v>18824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18824</v>
      </c>
      <c r="O42" s="47">
        <f t="shared" si="8"/>
        <v>6.0507875281260048</v>
      </c>
      <c r="P42" s="9"/>
    </row>
    <row r="43" spans="1:16">
      <c r="A43" s="13"/>
      <c r="B43" s="39">
        <v>351.5</v>
      </c>
      <c r="C43" s="21" t="s">
        <v>53</v>
      </c>
      <c r="D43" s="46">
        <v>0</v>
      </c>
      <c r="E43" s="46">
        <v>1770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1770</v>
      </c>
      <c r="O43" s="47">
        <f t="shared" si="8"/>
        <v>0.56894889103182256</v>
      </c>
      <c r="P43" s="9"/>
    </row>
    <row r="44" spans="1:16">
      <c r="A44" s="13"/>
      <c r="B44" s="39">
        <v>354</v>
      </c>
      <c r="C44" s="21" t="s">
        <v>54</v>
      </c>
      <c r="D44" s="46">
        <v>4945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4945</v>
      </c>
      <c r="O44" s="47">
        <f t="shared" si="8"/>
        <v>1.5895210543233687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SUM(D46:D51)</f>
        <v>68062</v>
      </c>
      <c r="E45" s="32">
        <f t="shared" si="11"/>
        <v>26251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2661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88221</v>
      </c>
      <c r="N45" s="32">
        <f t="shared" si="10"/>
        <v>185195</v>
      </c>
      <c r="O45" s="45">
        <f t="shared" si="8"/>
        <v>59.529090324654454</v>
      </c>
      <c r="P45" s="10"/>
    </row>
    <row r="46" spans="1:16">
      <c r="A46" s="12"/>
      <c r="B46" s="25">
        <v>361.1</v>
      </c>
      <c r="C46" s="20" t="s">
        <v>55</v>
      </c>
      <c r="D46" s="46">
        <v>14583</v>
      </c>
      <c r="E46" s="46">
        <v>731</v>
      </c>
      <c r="F46" s="46">
        <v>0</v>
      </c>
      <c r="G46" s="46">
        <v>0</v>
      </c>
      <c r="H46" s="46">
        <v>0</v>
      </c>
      <c r="I46" s="46">
        <v>1012</v>
      </c>
      <c r="J46" s="46">
        <v>0</v>
      </c>
      <c r="K46" s="46">
        <v>0</v>
      </c>
      <c r="L46" s="46">
        <v>0</v>
      </c>
      <c r="M46" s="46">
        <v>13414</v>
      </c>
      <c r="N46" s="46">
        <f t="shared" si="10"/>
        <v>29740</v>
      </c>
      <c r="O46" s="47">
        <f t="shared" si="8"/>
        <v>9.5596271295403401</v>
      </c>
      <c r="P46" s="9"/>
    </row>
    <row r="47" spans="1:16">
      <c r="A47" s="12"/>
      <c r="B47" s="25">
        <v>361.3</v>
      </c>
      <c r="C47" s="20" t="s">
        <v>56</v>
      </c>
      <c r="D47" s="46">
        <v>12774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12774</v>
      </c>
      <c r="O47" s="47">
        <f t="shared" si="8"/>
        <v>4.1060752169720347</v>
      </c>
      <c r="P47" s="9"/>
    </row>
    <row r="48" spans="1:16">
      <c r="A48" s="12"/>
      <c r="B48" s="25">
        <v>362</v>
      </c>
      <c r="C48" s="20" t="s">
        <v>57</v>
      </c>
      <c r="D48" s="46">
        <v>20794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20794</v>
      </c>
      <c r="O48" s="47">
        <f t="shared" si="8"/>
        <v>6.6840244294439088</v>
      </c>
      <c r="P48" s="9"/>
    </row>
    <row r="49" spans="1:119">
      <c r="A49" s="12"/>
      <c r="B49" s="25">
        <v>365</v>
      </c>
      <c r="C49" s="20" t="s">
        <v>119</v>
      </c>
      <c r="D49" s="46">
        <v>5304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5304</v>
      </c>
      <c r="O49" s="47">
        <f t="shared" si="8"/>
        <v>1.7049180327868851</v>
      </c>
      <c r="P49" s="9"/>
    </row>
    <row r="50" spans="1:119">
      <c r="A50" s="12"/>
      <c r="B50" s="25">
        <v>366</v>
      </c>
      <c r="C50" s="20" t="s">
        <v>59</v>
      </c>
      <c r="D50" s="46">
        <v>6532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74447</v>
      </c>
      <c r="N50" s="46">
        <f t="shared" si="10"/>
        <v>80979</v>
      </c>
      <c r="O50" s="47">
        <f t="shared" si="8"/>
        <v>26.029893924783028</v>
      </c>
      <c r="P50" s="9"/>
    </row>
    <row r="51" spans="1:119">
      <c r="A51" s="12"/>
      <c r="B51" s="25">
        <v>369.9</v>
      </c>
      <c r="C51" s="20" t="s">
        <v>61</v>
      </c>
      <c r="D51" s="46">
        <v>8075</v>
      </c>
      <c r="E51" s="46">
        <v>25520</v>
      </c>
      <c r="F51" s="46">
        <v>0</v>
      </c>
      <c r="G51" s="46">
        <v>0</v>
      </c>
      <c r="H51" s="46">
        <v>0</v>
      </c>
      <c r="I51" s="46">
        <v>1649</v>
      </c>
      <c r="J51" s="46">
        <v>0</v>
      </c>
      <c r="K51" s="46">
        <v>0</v>
      </c>
      <c r="L51" s="46">
        <v>0</v>
      </c>
      <c r="M51" s="46">
        <v>360</v>
      </c>
      <c r="N51" s="46">
        <f t="shared" si="10"/>
        <v>35604</v>
      </c>
      <c r="O51" s="47">
        <f t="shared" si="8"/>
        <v>11.444551591128254</v>
      </c>
      <c r="P51" s="9"/>
    </row>
    <row r="52" spans="1:119" ht="15.75">
      <c r="A52" s="29" t="s">
        <v>42</v>
      </c>
      <c r="B52" s="30"/>
      <c r="C52" s="31"/>
      <c r="D52" s="32">
        <f t="shared" ref="D52:M52" si="12">SUM(D53:D53)</f>
        <v>61922</v>
      </c>
      <c r="E52" s="32">
        <f t="shared" si="12"/>
        <v>394048</v>
      </c>
      <c r="F52" s="32">
        <f t="shared" si="12"/>
        <v>485213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0"/>
        <v>941183</v>
      </c>
      <c r="O52" s="45">
        <f t="shared" si="8"/>
        <v>302.53391192542591</v>
      </c>
      <c r="P52" s="9"/>
    </row>
    <row r="53" spans="1:119" ht="15.75" thickBot="1">
      <c r="A53" s="12"/>
      <c r="B53" s="25">
        <v>381</v>
      </c>
      <c r="C53" s="20" t="s">
        <v>62</v>
      </c>
      <c r="D53" s="46">
        <v>61922</v>
      </c>
      <c r="E53" s="46">
        <v>394048</v>
      </c>
      <c r="F53" s="46">
        <v>485213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941183</v>
      </c>
      <c r="O53" s="47">
        <f t="shared" si="8"/>
        <v>302.53391192542591</v>
      </c>
      <c r="P53" s="9"/>
    </row>
    <row r="54" spans="1:119" ht="16.5" thickBot="1">
      <c r="A54" s="14" t="s">
        <v>50</v>
      </c>
      <c r="B54" s="23"/>
      <c r="C54" s="22"/>
      <c r="D54" s="15">
        <f t="shared" ref="D54:M54" si="13">SUM(D5,D13,D21,D30,D41,D45,D52)</f>
        <v>6247858</v>
      </c>
      <c r="E54" s="15">
        <f t="shared" si="13"/>
        <v>859259</v>
      </c>
      <c r="F54" s="15">
        <f t="shared" si="13"/>
        <v>485213</v>
      </c>
      <c r="G54" s="15">
        <f t="shared" si="13"/>
        <v>0</v>
      </c>
      <c r="H54" s="15">
        <f t="shared" si="13"/>
        <v>0</v>
      </c>
      <c r="I54" s="15">
        <f t="shared" si="13"/>
        <v>2691138</v>
      </c>
      <c r="J54" s="15">
        <f t="shared" si="13"/>
        <v>0</v>
      </c>
      <c r="K54" s="15">
        <f t="shared" si="13"/>
        <v>0</v>
      </c>
      <c r="L54" s="15">
        <f t="shared" si="13"/>
        <v>0</v>
      </c>
      <c r="M54" s="15">
        <f t="shared" si="13"/>
        <v>1930637</v>
      </c>
      <c r="N54" s="15">
        <f t="shared" si="10"/>
        <v>12214105</v>
      </c>
      <c r="O54" s="38">
        <f t="shared" si="8"/>
        <v>3926.1025393764062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122</v>
      </c>
      <c r="M56" s="48"/>
      <c r="N56" s="48"/>
      <c r="O56" s="43">
        <v>3111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80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4759834</v>
      </c>
      <c r="E5" s="27">
        <f t="shared" si="0"/>
        <v>350244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5110078</v>
      </c>
      <c r="O5" s="33">
        <f t="shared" ref="O5:O36" si="1">(N5/O$57)</f>
        <v>1656.9643320363164</v>
      </c>
      <c r="P5" s="6"/>
    </row>
    <row r="6" spans="1:133">
      <c r="A6" s="12"/>
      <c r="B6" s="25">
        <v>311</v>
      </c>
      <c r="C6" s="20" t="s">
        <v>3</v>
      </c>
      <c r="D6" s="46">
        <v>4436806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4436806</v>
      </c>
      <c r="O6" s="47">
        <f t="shared" si="1"/>
        <v>1438.6530479896239</v>
      </c>
      <c r="P6" s="9"/>
    </row>
    <row r="7" spans="1:133">
      <c r="A7" s="12"/>
      <c r="B7" s="25">
        <v>312.41000000000003</v>
      </c>
      <c r="C7" s="20" t="s">
        <v>12</v>
      </c>
      <c r="D7" s="46">
        <v>96257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96257</v>
      </c>
      <c r="O7" s="47">
        <f t="shared" si="1"/>
        <v>31.211738002594032</v>
      </c>
      <c r="P7" s="9"/>
    </row>
    <row r="8" spans="1:133">
      <c r="A8" s="12"/>
      <c r="B8" s="25">
        <v>312.42</v>
      </c>
      <c r="C8" s="20" t="s">
        <v>11</v>
      </c>
      <c r="D8" s="46">
        <v>71697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71697</v>
      </c>
      <c r="O8" s="47">
        <f t="shared" si="1"/>
        <v>23.248054474708169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341785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341785</v>
      </c>
      <c r="O9" s="47">
        <f t="shared" si="1"/>
        <v>110.82522697795072</v>
      </c>
      <c r="P9" s="9"/>
    </row>
    <row r="10" spans="1:133">
      <c r="A10" s="12"/>
      <c r="B10" s="25">
        <v>314.8</v>
      </c>
      <c r="C10" s="20" t="s">
        <v>14</v>
      </c>
      <c r="D10" s="46">
        <v>0</v>
      </c>
      <c r="E10" s="46">
        <v>8459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8459</v>
      </c>
      <c r="O10" s="47">
        <f t="shared" si="1"/>
        <v>2.7428664072632944</v>
      </c>
      <c r="P10" s="9"/>
    </row>
    <row r="11" spans="1:133">
      <c r="A11" s="12"/>
      <c r="B11" s="25">
        <v>315</v>
      </c>
      <c r="C11" s="20" t="s">
        <v>90</v>
      </c>
      <c r="D11" s="46">
        <v>148487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148487</v>
      </c>
      <c r="O11" s="47">
        <f t="shared" si="1"/>
        <v>48.14753566796368</v>
      </c>
      <c r="P11" s="9"/>
    </row>
    <row r="12" spans="1:133">
      <c r="A12" s="12"/>
      <c r="B12" s="25">
        <v>316</v>
      </c>
      <c r="C12" s="20" t="s">
        <v>91</v>
      </c>
      <c r="D12" s="46">
        <v>6587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6587</v>
      </c>
      <c r="O12" s="47">
        <f t="shared" si="1"/>
        <v>2.1358625162127107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496986</v>
      </c>
      <c r="E13" s="32">
        <f t="shared" si="3"/>
        <v>42189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50132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0" si="4">SUM(D13:M13)</f>
        <v>589307</v>
      </c>
      <c r="O13" s="45">
        <f t="shared" si="1"/>
        <v>191.08527885862517</v>
      </c>
      <c r="P13" s="10"/>
    </row>
    <row r="14" spans="1:133">
      <c r="A14" s="12"/>
      <c r="B14" s="25">
        <v>322</v>
      </c>
      <c r="C14" s="20" t="s">
        <v>0</v>
      </c>
      <c r="D14" s="46">
        <v>219141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219141</v>
      </c>
      <c r="O14" s="47">
        <f t="shared" si="1"/>
        <v>71.057392996108945</v>
      </c>
      <c r="P14" s="9"/>
    </row>
    <row r="15" spans="1:133">
      <c r="A15" s="12"/>
      <c r="B15" s="25">
        <v>323.10000000000002</v>
      </c>
      <c r="C15" s="20" t="s">
        <v>18</v>
      </c>
      <c r="D15" s="46">
        <v>221175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221175</v>
      </c>
      <c r="O15" s="47">
        <f t="shared" si="1"/>
        <v>71.716926070038909</v>
      </c>
      <c r="P15" s="9"/>
    </row>
    <row r="16" spans="1:133">
      <c r="A16" s="12"/>
      <c r="B16" s="25">
        <v>323.7</v>
      </c>
      <c r="C16" s="20" t="s">
        <v>19</v>
      </c>
      <c r="D16" s="46">
        <v>0</v>
      </c>
      <c r="E16" s="46">
        <v>33756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33756</v>
      </c>
      <c r="O16" s="47">
        <f t="shared" si="1"/>
        <v>10.945525291828794</v>
      </c>
      <c r="P16" s="9"/>
    </row>
    <row r="17" spans="1:16">
      <c r="A17" s="12"/>
      <c r="B17" s="25">
        <v>323.89999999999998</v>
      </c>
      <c r="C17" s="20" t="s">
        <v>20</v>
      </c>
      <c r="D17" s="46">
        <v>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1000</v>
      </c>
      <c r="O17" s="47">
        <f t="shared" si="1"/>
        <v>0.32425421530479898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50132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50132</v>
      </c>
      <c r="O18" s="47">
        <f t="shared" si="1"/>
        <v>16.255512321660181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2783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2783</v>
      </c>
      <c r="O19" s="47">
        <f t="shared" si="1"/>
        <v>0.90239948119325553</v>
      </c>
      <c r="P19" s="9"/>
    </row>
    <row r="20" spans="1:16">
      <c r="A20" s="12"/>
      <c r="B20" s="25">
        <v>329</v>
      </c>
      <c r="C20" s="20" t="s">
        <v>23</v>
      </c>
      <c r="D20" s="46">
        <v>55670</v>
      </c>
      <c r="E20" s="46">
        <v>5650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61320</v>
      </c>
      <c r="O20" s="47">
        <f t="shared" si="1"/>
        <v>19.883268482490273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SUM(D22:D29)</f>
        <v>258712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258712</v>
      </c>
      <c r="O21" s="45">
        <f t="shared" si="1"/>
        <v>83.888456549935142</v>
      </c>
      <c r="P21" s="10"/>
    </row>
    <row r="22" spans="1:16">
      <c r="A22" s="12"/>
      <c r="B22" s="25">
        <v>334.2</v>
      </c>
      <c r="C22" s="20" t="s">
        <v>26</v>
      </c>
      <c r="D22" s="46">
        <v>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1000</v>
      </c>
      <c r="O22" s="47">
        <f t="shared" si="1"/>
        <v>0.32425421530479898</v>
      </c>
      <c r="P22" s="9"/>
    </row>
    <row r="23" spans="1:16">
      <c r="A23" s="12"/>
      <c r="B23" s="25">
        <v>335.12</v>
      </c>
      <c r="C23" s="20" t="s">
        <v>92</v>
      </c>
      <c r="D23" s="46">
        <v>66855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66855</v>
      </c>
      <c r="O23" s="47">
        <f t="shared" si="1"/>
        <v>21.678015564202333</v>
      </c>
      <c r="P23" s="9"/>
    </row>
    <row r="24" spans="1:16">
      <c r="A24" s="12"/>
      <c r="B24" s="25">
        <v>335.15</v>
      </c>
      <c r="C24" s="20" t="s">
        <v>93</v>
      </c>
      <c r="D24" s="46">
        <v>2776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2776</v>
      </c>
      <c r="O24" s="47">
        <f t="shared" si="1"/>
        <v>0.90012970168612194</v>
      </c>
      <c r="P24" s="9"/>
    </row>
    <row r="25" spans="1:16">
      <c r="A25" s="12"/>
      <c r="B25" s="25">
        <v>335.18</v>
      </c>
      <c r="C25" s="20" t="s">
        <v>94</v>
      </c>
      <c r="D25" s="46">
        <v>169532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169532</v>
      </c>
      <c r="O25" s="47">
        <f t="shared" si="1"/>
        <v>54.971465629053178</v>
      </c>
      <c r="P25" s="9"/>
    </row>
    <row r="26" spans="1:16">
      <c r="A26" s="12"/>
      <c r="B26" s="25">
        <v>335.21</v>
      </c>
      <c r="C26" s="20" t="s">
        <v>32</v>
      </c>
      <c r="D26" s="46">
        <v>6864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6864</v>
      </c>
      <c r="O26" s="47">
        <f t="shared" si="1"/>
        <v>2.2256809338521402</v>
      </c>
      <c r="P26" s="9"/>
    </row>
    <row r="27" spans="1:16">
      <c r="A27" s="12"/>
      <c r="B27" s="25">
        <v>335.49</v>
      </c>
      <c r="C27" s="20" t="s">
        <v>33</v>
      </c>
      <c r="D27" s="46">
        <v>2344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2344</v>
      </c>
      <c r="O27" s="47">
        <f t="shared" si="1"/>
        <v>0.76005188067444873</v>
      </c>
      <c r="P27" s="9"/>
    </row>
    <row r="28" spans="1:16">
      <c r="A28" s="12"/>
      <c r="B28" s="25">
        <v>337.3</v>
      </c>
      <c r="C28" s="20" t="s">
        <v>113</v>
      </c>
      <c r="D28" s="46">
        <v>6548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6548</v>
      </c>
      <c r="O28" s="47">
        <f t="shared" si="1"/>
        <v>2.1232166018158236</v>
      </c>
      <c r="P28" s="9"/>
    </row>
    <row r="29" spans="1:16">
      <c r="A29" s="12"/>
      <c r="B29" s="25">
        <v>338</v>
      </c>
      <c r="C29" s="20" t="s">
        <v>35</v>
      </c>
      <c r="D29" s="46">
        <v>2793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2793</v>
      </c>
      <c r="O29" s="47">
        <f t="shared" si="1"/>
        <v>0.9056420233463035</v>
      </c>
      <c r="P29" s="9"/>
    </row>
    <row r="30" spans="1:16" ht="15.75">
      <c r="A30" s="29" t="s">
        <v>40</v>
      </c>
      <c r="B30" s="30"/>
      <c r="C30" s="31"/>
      <c r="D30" s="32">
        <f t="shared" ref="D30:M30" si="6">SUM(D31:D40)</f>
        <v>170143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2677096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1715296</v>
      </c>
      <c r="N30" s="32">
        <f t="shared" si="4"/>
        <v>4562535</v>
      </c>
      <c r="O30" s="45">
        <f t="shared" si="1"/>
        <v>1479.4212062256809</v>
      </c>
      <c r="P30" s="10"/>
    </row>
    <row r="31" spans="1:16">
      <c r="A31" s="12"/>
      <c r="B31" s="25">
        <v>341.9</v>
      </c>
      <c r="C31" s="20" t="s">
        <v>95</v>
      </c>
      <c r="D31" s="46">
        <v>19513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7">SUM(D31:M31)</f>
        <v>19513</v>
      </c>
      <c r="O31" s="47">
        <f t="shared" si="1"/>
        <v>6.3271725032425419</v>
      </c>
      <c r="P31" s="9"/>
    </row>
    <row r="32" spans="1:16">
      <c r="A32" s="12"/>
      <c r="B32" s="25">
        <v>342.1</v>
      </c>
      <c r="C32" s="20" t="s">
        <v>44</v>
      </c>
      <c r="D32" s="46">
        <v>27646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27646</v>
      </c>
      <c r="O32" s="47">
        <f t="shared" si="1"/>
        <v>8.9643320363164722</v>
      </c>
      <c r="P32" s="9"/>
    </row>
    <row r="33" spans="1:16">
      <c r="A33" s="12"/>
      <c r="B33" s="25">
        <v>342.2</v>
      </c>
      <c r="C33" s="20" t="s">
        <v>45</v>
      </c>
      <c r="D33" s="46">
        <v>7804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7804</v>
      </c>
      <c r="O33" s="47">
        <f t="shared" si="1"/>
        <v>2.530479896238651</v>
      </c>
      <c r="P33" s="9"/>
    </row>
    <row r="34" spans="1:16">
      <c r="A34" s="12"/>
      <c r="B34" s="25">
        <v>342.5</v>
      </c>
      <c r="C34" s="20" t="s">
        <v>46</v>
      </c>
      <c r="D34" s="46">
        <v>2100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2100</v>
      </c>
      <c r="O34" s="47">
        <f t="shared" si="1"/>
        <v>0.68093385214007784</v>
      </c>
      <c r="P34" s="9"/>
    </row>
    <row r="35" spans="1:16">
      <c r="A35" s="12"/>
      <c r="B35" s="25">
        <v>342.6</v>
      </c>
      <c r="C35" s="20" t="s">
        <v>87</v>
      </c>
      <c r="D35" s="46">
        <v>78411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78411</v>
      </c>
      <c r="O35" s="47">
        <f t="shared" si="1"/>
        <v>25.425097276264591</v>
      </c>
      <c r="P35" s="9"/>
    </row>
    <row r="36" spans="1:16">
      <c r="A36" s="12"/>
      <c r="B36" s="25">
        <v>343.3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1500314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1500314</v>
      </c>
      <c r="O36" s="47">
        <f t="shared" si="1"/>
        <v>486.48313878080415</v>
      </c>
      <c r="P36" s="9"/>
    </row>
    <row r="37" spans="1:16">
      <c r="A37" s="12"/>
      <c r="B37" s="25">
        <v>343.4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177217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177217</v>
      </c>
      <c r="O37" s="47">
        <f t="shared" ref="O37:O55" si="8">(N37/O$57)</f>
        <v>57.463359273670555</v>
      </c>
      <c r="P37" s="9"/>
    </row>
    <row r="38" spans="1:16">
      <c r="A38" s="12"/>
      <c r="B38" s="25">
        <v>343.5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999565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999565</v>
      </c>
      <c r="O38" s="47">
        <f t="shared" si="8"/>
        <v>324.1131647211414</v>
      </c>
      <c r="P38" s="9"/>
    </row>
    <row r="39" spans="1:16">
      <c r="A39" s="12"/>
      <c r="B39" s="25">
        <v>347.2</v>
      </c>
      <c r="C39" s="20" t="s">
        <v>77</v>
      </c>
      <c r="D39" s="46">
        <v>525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1715296</v>
      </c>
      <c r="N39" s="46">
        <f t="shared" si="7"/>
        <v>1715821</v>
      </c>
      <c r="O39" s="47">
        <f t="shared" si="8"/>
        <v>556.36219195849549</v>
      </c>
      <c r="P39" s="9"/>
    </row>
    <row r="40" spans="1:16">
      <c r="A40" s="12"/>
      <c r="B40" s="25">
        <v>349</v>
      </c>
      <c r="C40" s="20" t="s">
        <v>1</v>
      </c>
      <c r="D40" s="46">
        <v>34144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34144</v>
      </c>
      <c r="O40" s="47">
        <f t="shared" si="8"/>
        <v>11.071335927367056</v>
      </c>
      <c r="P40" s="9"/>
    </row>
    <row r="41" spans="1:16" ht="15.75">
      <c r="A41" s="29" t="s">
        <v>41</v>
      </c>
      <c r="B41" s="30"/>
      <c r="C41" s="31"/>
      <c r="D41" s="32">
        <f t="shared" ref="D41:M41" si="9">SUM(D42:D44)</f>
        <v>24585</v>
      </c>
      <c r="E41" s="32">
        <f t="shared" si="9"/>
        <v>1492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46" si="10">SUM(D41:M41)</f>
        <v>26077</v>
      </c>
      <c r="O41" s="45">
        <f t="shared" si="8"/>
        <v>8.4555771725032418</v>
      </c>
      <c r="P41" s="10"/>
    </row>
    <row r="42" spans="1:16">
      <c r="A42" s="13"/>
      <c r="B42" s="39">
        <v>351.2</v>
      </c>
      <c r="C42" s="21" t="s">
        <v>52</v>
      </c>
      <c r="D42" s="46">
        <v>16160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16160</v>
      </c>
      <c r="O42" s="47">
        <f t="shared" si="8"/>
        <v>5.2399481193255513</v>
      </c>
      <c r="P42" s="9"/>
    </row>
    <row r="43" spans="1:16">
      <c r="A43" s="13"/>
      <c r="B43" s="39">
        <v>351.5</v>
      </c>
      <c r="C43" s="21" t="s">
        <v>53</v>
      </c>
      <c r="D43" s="46">
        <v>0</v>
      </c>
      <c r="E43" s="46">
        <v>1492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1492</v>
      </c>
      <c r="O43" s="47">
        <f t="shared" si="8"/>
        <v>0.48378728923476005</v>
      </c>
      <c r="P43" s="9"/>
    </row>
    <row r="44" spans="1:16">
      <c r="A44" s="13"/>
      <c r="B44" s="39">
        <v>354</v>
      </c>
      <c r="C44" s="21" t="s">
        <v>54</v>
      </c>
      <c r="D44" s="46">
        <v>8425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8425</v>
      </c>
      <c r="O44" s="47">
        <f t="shared" si="8"/>
        <v>2.7318417639429313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SUM(D46:D52)</f>
        <v>54005</v>
      </c>
      <c r="E45" s="32">
        <f t="shared" si="11"/>
        <v>227470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-92707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68216</v>
      </c>
      <c r="N45" s="32">
        <f t="shared" si="10"/>
        <v>256984</v>
      </c>
      <c r="O45" s="45">
        <f t="shared" si="8"/>
        <v>83.328145265888452</v>
      </c>
      <c r="P45" s="10"/>
    </row>
    <row r="46" spans="1:16">
      <c r="A46" s="12"/>
      <c r="B46" s="25">
        <v>361.1</v>
      </c>
      <c r="C46" s="20" t="s">
        <v>55</v>
      </c>
      <c r="D46" s="46">
        <v>16818</v>
      </c>
      <c r="E46" s="46">
        <v>453</v>
      </c>
      <c r="F46" s="46">
        <v>0</v>
      </c>
      <c r="G46" s="46">
        <v>0</v>
      </c>
      <c r="H46" s="46">
        <v>0</v>
      </c>
      <c r="I46" s="46">
        <v>627</v>
      </c>
      <c r="J46" s="46">
        <v>0</v>
      </c>
      <c r="K46" s="46">
        <v>0</v>
      </c>
      <c r="L46" s="46">
        <v>0</v>
      </c>
      <c r="M46" s="46">
        <v>7725</v>
      </c>
      <c r="N46" s="46">
        <f t="shared" si="10"/>
        <v>25623</v>
      </c>
      <c r="O46" s="47">
        <f t="shared" si="8"/>
        <v>8.3083657587548636</v>
      </c>
      <c r="P46" s="9"/>
    </row>
    <row r="47" spans="1:16">
      <c r="A47" s="12"/>
      <c r="B47" s="25">
        <v>361.3</v>
      </c>
      <c r="C47" s="20" t="s">
        <v>56</v>
      </c>
      <c r="D47" s="46">
        <v>739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2">SUM(D47:M47)</f>
        <v>739</v>
      </c>
      <c r="O47" s="47">
        <f t="shared" si="8"/>
        <v>0.23962386511024644</v>
      </c>
      <c r="P47" s="9"/>
    </row>
    <row r="48" spans="1:16">
      <c r="A48" s="12"/>
      <c r="B48" s="25">
        <v>362</v>
      </c>
      <c r="C48" s="20" t="s">
        <v>57</v>
      </c>
      <c r="D48" s="46">
        <v>20794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20794</v>
      </c>
      <c r="O48" s="47">
        <f t="shared" si="8"/>
        <v>6.7425421530479897</v>
      </c>
      <c r="P48" s="9"/>
    </row>
    <row r="49" spans="1:119">
      <c r="A49" s="12"/>
      <c r="B49" s="25">
        <v>364</v>
      </c>
      <c r="C49" s="20" t="s">
        <v>96</v>
      </c>
      <c r="D49" s="46">
        <v>0</v>
      </c>
      <c r="E49" s="46">
        <v>218943</v>
      </c>
      <c r="F49" s="46">
        <v>0</v>
      </c>
      <c r="G49" s="46">
        <v>0</v>
      </c>
      <c r="H49" s="46">
        <v>0</v>
      </c>
      <c r="I49" s="46">
        <v>-121361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97582</v>
      </c>
      <c r="O49" s="47">
        <f t="shared" si="8"/>
        <v>31.641374837872892</v>
      </c>
      <c r="P49" s="9"/>
    </row>
    <row r="50" spans="1:119">
      <c r="A50" s="12"/>
      <c r="B50" s="25">
        <v>365</v>
      </c>
      <c r="C50" s="20" t="s">
        <v>119</v>
      </c>
      <c r="D50" s="46">
        <v>3745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3745</v>
      </c>
      <c r="O50" s="47">
        <f t="shared" si="8"/>
        <v>1.214332036316472</v>
      </c>
      <c r="P50" s="9"/>
    </row>
    <row r="51" spans="1:119">
      <c r="A51" s="12"/>
      <c r="B51" s="25">
        <v>366</v>
      </c>
      <c r="C51" s="20" t="s">
        <v>59</v>
      </c>
      <c r="D51" s="46">
        <v>8616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59779</v>
      </c>
      <c r="N51" s="46">
        <f t="shared" si="12"/>
        <v>68395</v>
      </c>
      <c r="O51" s="47">
        <f t="shared" si="8"/>
        <v>22.177367055771725</v>
      </c>
      <c r="P51" s="9"/>
    </row>
    <row r="52" spans="1:119">
      <c r="A52" s="12"/>
      <c r="B52" s="25">
        <v>369.9</v>
      </c>
      <c r="C52" s="20" t="s">
        <v>61</v>
      </c>
      <c r="D52" s="46">
        <v>3293</v>
      </c>
      <c r="E52" s="46">
        <v>8074</v>
      </c>
      <c r="F52" s="46">
        <v>0</v>
      </c>
      <c r="G52" s="46">
        <v>0</v>
      </c>
      <c r="H52" s="46">
        <v>0</v>
      </c>
      <c r="I52" s="46">
        <v>28027</v>
      </c>
      <c r="J52" s="46">
        <v>0</v>
      </c>
      <c r="K52" s="46">
        <v>0</v>
      </c>
      <c r="L52" s="46">
        <v>0</v>
      </c>
      <c r="M52" s="46">
        <v>712</v>
      </c>
      <c r="N52" s="46">
        <f t="shared" si="12"/>
        <v>40106</v>
      </c>
      <c r="O52" s="47">
        <f t="shared" si="8"/>
        <v>13.004539559014267</v>
      </c>
      <c r="P52" s="9"/>
    </row>
    <row r="53" spans="1:119" ht="15.75">
      <c r="A53" s="29" t="s">
        <v>42</v>
      </c>
      <c r="B53" s="30"/>
      <c r="C53" s="31"/>
      <c r="D53" s="32">
        <f t="shared" ref="D53:M53" si="13">SUM(D54:D54)</f>
        <v>63340</v>
      </c>
      <c r="E53" s="32">
        <f t="shared" si="13"/>
        <v>0</v>
      </c>
      <c r="F53" s="32">
        <f t="shared" si="13"/>
        <v>485620</v>
      </c>
      <c r="G53" s="32">
        <f t="shared" si="13"/>
        <v>0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548960</v>
      </c>
      <c r="O53" s="45">
        <f t="shared" si="8"/>
        <v>178.00259403372243</v>
      </c>
      <c r="P53" s="9"/>
    </row>
    <row r="54" spans="1:119" ht="15.75" thickBot="1">
      <c r="A54" s="12"/>
      <c r="B54" s="25">
        <v>381</v>
      </c>
      <c r="C54" s="20" t="s">
        <v>62</v>
      </c>
      <c r="D54" s="46">
        <v>63340</v>
      </c>
      <c r="E54" s="46">
        <v>0</v>
      </c>
      <c r="F54" s="46">
        <v>485620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548960</v>
      </c>
      <c r="O54" s="47">
        <f t="shared" si="8"/>
        <v>178.00259403372243</v>
      </c>
      <c r="P54" s="9"/>
    </row>
    <row r="55" spans="1:119" ht="16.5" thickBot="1">
      <c r="A55" s="14" t="s">
        <v>50</v>
      </c>
      <c r="B55" s="23"/>
      <c r="C55" s="22"/>
      <c r="D55" s="15">
        <f t="shared" ref="D55:M55" si="14">SUM(D5,D13,D21,D30,D41,D45,D53)</f>
        <v>5827605</v>
      </c>
      <c r="E55" s="15">
        <f t="shared" si="14"/>
        <v>621395</v>
      </c>
      <c r="F55" s="15">
        <f t="shared" si="14"/>
        <v>485620</v>
      </c>
      <c r="G55" s="15">
        <f t="shared" si="14"/>
        <v>0</v>
      </c>
      <c r="H55" s="15">
        <f t="shared" si="14"/>
        <v>0</v>
      </c>
      <c r="I55" s="15">
        <f t="shared" si="14"/>
        <v>2634521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1783512</v>
      </c>
      <c r="N55" s="15">
        <f>SUM(D55:M55)</f>
        <v>11352653</v>
      </c>
      <c r="O55" s="38">
        <f t="shared" si="8"/>
        <v>3681.1455901426721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>
        <f>SUM(D55:H55)</f>
        <v>6934620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120</v>
      </c>
      <c r="M57" s="48"/>
      <c r="N57" s="48"/>
      <c r="O57" s="43">
        <v>3084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80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4474582</v>
      </c>
      <c r="E5" s="27">
        <f t="shared" si="0"/>
        <v>351698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4826280</v>
      </c>
      <c r="O5" s="33">
        <f t="shared" ref="O5:O51" si="1">(N5/O$53)</f>
        <v>1576.185499673416</v>
      </c>
      <c r="P5" s="6"/>
    </row>
    <row r="6" spans="1:133">
      <c r="A6" s="12"/>
      <c r="B6" s="25">
        <v>311</v>
      </c>
      <c r="C6" s="20" t="s">
        <v>3</v>
      </c>
      <c r="D6" s="46">
        <v>4151764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4151764</v>
      </c>
      <c r="O6" s="47">
        <f t="shared" si="1"/>
        <v>1355.8994121489222</v>
      </c>
      <c r="P6" s="9"/>
    </row>
    <row r="7" spans="1:133">
      <c r="A7" s="12"/>
      <c r="B7" s="25">
        <v>312.41000000000003</v>
      </c>
      <c r="C7" s="20" t="s">
        <v>12</v>
      </c>
      <c r="D7" s="46">
        <v>92386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92386</v>
      </c>
      <c r="O7" s="47">
        <f t="shared" si="1"/>
        <v>30.171783148269107</v>
      </c>
      <c r="P7" s="9"/>
    </row>
    <row r="8" spans="1:133">
      <c r="A8" s="12"/>
      <c r="B8" s="25">
        <v>312.42</v>
      </c>
      <c r="C8" s="20" t="s">
        <v>11</v>
      </c>
      <c r="D8" s="46">
        <v>68657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68657</v>
      </c>
      <c r="O8" s="47">
        <f t="shared" si="1"/>
        <v>22.422273024167211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343427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343427</v>
      </c>
      <c r="O9" s="47">
        <f t="shared" si="1"/>
        <v>112.15774003919007</v>
      </c>
      <c r="P9" s="9"/>
    </row>
    <row r="10" spans="1:133">
      <c r="A10" s="12"/>
      <c r="B10" s="25">
        <v>314.8</v>
      </c>
      <c r="C10" s="20" t="s">
        <v>14</v>
      </c>
      <c r="D10" s="46">
        <v>0</v>
      </c>
      <c r="E10" s="46">
        <v>8271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8271</v>
      </c>
      <c r="O10" s="47">
        <f t="shared" si="1"/>
        <v>2.7011757021554539</v>
      </c>
      <c r="P10" s="9"/>
    </row>
    <row r="11" spans="1:133">
      <c r="A11" s="12"/>
      <c r="B11" s="25">
        <v>315</v>
      </c>
      <c r="C11" s="20" t="s">
        <v>90</v>
      </c>
      <c r="D11" s="46">
        <v>154809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154809</v>
      </c>
      <c r="O11" s="47">
        <f t="shared" si="1"/>
        <v>50.558131939908556</v>
      </c>
      <c r="P11" s="9"/>
    </row>
    <row r="12" spans="1:133">
      <c r="A12" s="12"/>
      <c r="B12" s="25">
        <v>316</v>
      </c>
      <c r="C12" s="20" t="s">
        <v>91</v>
      </c>
      <c r="D12" s="46">
        <v>6966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6966</v>
      </c>
      <c r="O12" s="47">
        <f t="shared" si="1"/>
        <v>2.2749836708033966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527641</v>
      </c>
      <c r="E13" s="32">
        <f t="shared" si="3"/>
        <v>46925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249437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9" si="4">SUM(D13:M13)</f>
        <v>824003</v>
      </c>
      <c r="O13" s="45">
        <f t="shared" si="1"/>
        <v>269.10613977792292</v>
      </c>
      <c r="P13" s="10"/>
    </row>
    <row r="14" spans="1:133">
      <c r="A14" s="12"/>
      <c r="B14" s="25">
        <v>322</v>
      </c>
      <c r="C14" s="20" t="s">
        <v>0</v>
      </c>
      <c r="D14" s="46">
        <v>238382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238382</v>
      </c>
      <c r="O14" s="47">
        <f t="shared" si="1"/>
        <v>77.851730894839974</v>
      </c>
      <c r="P14" s="9"/>
    </row>
    <row r="15" spans="1:133">
      <c r="A15" s="12"/>
      <c r="B15" s="25">
        <v>323.10000000000002</v>
      </c>
      <c r="C15" s="20" t="s">
        <v>18</v>
      </c>
      <c r="D15" s="46">
        <v>227149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227149</v>
      </c>
      <c r="O15" s="47">
        <f t="shared" si="1"/>
        <v>74.183213585891579</v>
      </c>
      <c r="P15" s="9"/>
    </row>
    <row r="16" spans="1:133">
      <c r="A16" s="12"/>
      <c r="B16" s="25">
        <v>323.7</v>
      </c>
      <c r="C16" s="20" t="s">
        <v>19</v>
      </c>
      <c r="D16" s="46">
        <v>0</v>
      </c>
      <c r="E16" s="46">
        <v>33868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33868</v>
      </c>
      <c r="O16" s="47">
        <f t="shared" si="1"/>
        <v>11.06074461136512</v>
      </c>
      <c r="P16" s="9"/>
    </row>
    <row r="17" spans="1:16">
      <c r="A17" s="12"/>
      <c r="B17" s="25">
        <v>323.89999999999998</v>
      </c>
      <c r="C17" s="20" t="s">
        <v>20</v>
      </c>
      <c r="D17" s="46">
        <v>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1000</v>
      </c>
      <c r="O17" s="47">
        <f t="shared" si="1"/>
        <v>0.32658393207054215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249437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249437</v>
      </c>
      <c r="O18" s="47">
        <f t="shared" si="1"/>
        <v>81.462116263879821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5217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5217</v>
      </c>
      <c r="O19" s="47">
        <f t="shared" si="1"/>
        <v>1.7037883736120183</v>
      </c>
      <c r="P19" s="9"/>
    </row>
    <row r="20" spans="1:16">
      <c r="A20" s="12"/>
      <c r="B20" s="25">
        <v>329</v>
      </c>
      <c r="C20" s="20" t="s">
        <v>23</v>
      </c>
      <c r="D20" s="46">
        <v>61110</v>
      </c>
      <c r="E20" s="46">
        <v>7840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68950</v>
      </c>
      <c r="O20" s="47">
        <f t="shared" si="1"/>
        <v>22.517962116263881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SUM(D22:D28)</f>
        <v>245456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245456</v>
      </c>
      <c r="O21" s="45">
        <f t="shared" si="1"/>
        <v>80.161985630306987</v>
      </c>
      <c r="P21" s="10"/>
    </row>
    <row r="22" spans="1:16">
      <c r="A22" s="12"/>
      <c r="B22" s="25">
        <v>334.2</v>
      </c>
      <c r="C22" s="20" t="s">
        <v>26</v>
      </c>
      <c r="D22" s="46">
        <v>2728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2728</v>
      </c>
      <c r="O22" s="47">
        <f t="shared" si="1"/>
        <v>0.8909209666884389</v>
      </c>
      <c r="P22" s="9"/>
    </row>
    <row r="23" spans="1:16">
      <c r="A23" s="12"/>
      <c r="B23" s="25">
        <v>335.12</v>
      </c>
      <c r="C23" s="20" t="s">
        <v>92</v>
      </c>
      <c r="D23" s="46">
        <v>63396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63396</v>
      </c>
      <c r="O23" s="47">
        <f t="shared" si="1"/>
        <v>20.704114957544089</v>
      </c>
      <c r="P23" s="9"/>
    </row>
    <row r="24" spans="1:16">
      <c r="A24" s="12"/>
      <c r="B24" s="25">
        <v>335.15</v>
      </c>
      <c r="C24" s="20" t="s">
        <v>93</v>
      </c>
      <c r="D24" s="46">
        <v>3363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3363</v>
      </c>
      <c r="O24" s="47">
        <f t="shared" si="1"/>
        <v>1.0983017635532333</v>
      </c>
      <c r="P24" s="9"/>
    </row>
    <row r="25" spans="1:16">
      <c r="A25" s="12"/>
      <c r="B25" s="25">
        <v>335.18</v>
      </c>
      <c r="C25" s="20" t="s">
        <v>94</v>
      </c>
      <c r="D25" s="46">
        <v>164374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164374</v>
      </c>
      <c r="O25" s="47">
        <f t="shared" si="1"/>
        <v>53.681907250163292</v>
      </c>
      <c r="P25" s="9"/>
    </row>
    <row r="26" spans="1:16">
      <c r="A26" s="12"/>
      <c r="B26" s="25">
        <v>335.21</v>
      </c>
      <c r="C26" s="20" t="s">
        <v>32</v>
      </c>
      <c r="D26" s="46">
        <v>6360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6360</v>
      </c>
      <c r="O26" s="47">
        <f t="shared" si="1"/>
        <v>2.0770738079686479</v>
      </c>
      <c r="P26" s="9"/>
    </row>
    <row r="27" spans="1:16">
      <c r="A27" s="12"/>
      <c r="B27" s="25">
        <v>335.49</v>
      </c>
      <c r="C27" s="20" t="s">
        <v>33</v>
      </c>
      <c r="D27" s="46">
        <v>2375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2375</v>
      </c>
      <c r="O27" s="47">
        <f t="shared" si="1"/>
        <v>0.77563683866753752</v>
      </c>
      <c r="P27" s="9"/>
    </row>
    <row r="28" spans="1:16">
      <c r="A28" s="12"/>
      <c r="B28" s="25">
        <v>338</v>
      </c>
      <c r="C28" s="20" t="s">
        <v>35</v>
      </c>
      <c r="D28" s="46">
        <v>2860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2860</v>
      </c>
      <c r="O28" s="47">
        <f t="shared" si="1"/>
        <v>0.93403004572175052</v>
      </c>
      <c r="P28" s="9"/>
    </row>
    <row r="29" spans="1:16" ht="15.75">
      <c r="A29" s="29" t="s">
        <v>40</v>
      </c>
      <c r="B29" s="30"/>
      <c r="C29" s="31"/>
      <c r="D29" s="32">
        <f t="shared" ref="D29:M29" si="6">SUM(D30:D39)</f>
        <v>152561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2634749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2072353</v>
      </c>
      <c r="N29" s="32">
        <f t="shared" si="4"/>
        <v>4859663</v>
      </c>
      <c r="O29" s="45">
        <f t="shared" si="1"/>
        <v>1587.087851077727</v>
      </c>
      <c r="P29" s="10"/>
    </row>
    <row r="30" spans="1:16">
      <c r="A30" s="12"/>
      <c r="B30" s="25">
        <v>341.9</v>
      </c>
      <c r="C30" s="20" t="s">
        <v>95</v>
      </c>
      <c r="D30" s="46">
        <v>4089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7">SUM(D30:M30)</f>
        <v>4089</v>
      </c>
      <c r="O30" s="47">
        <f t="shared" si="1"/>
        <v>1.3354016982364467</v>
      </c>
      <c r="P30" s="9"/>
    </row>
    <row r="31" spans="1:16">
      <c r="A31" s="12"/>
      <c r="B31" s="25">
        <v>342.1</v>
      </c>
      <c r="C31" s="20" t="s">
        <v>44</v>
      </c>
      <c r="D31" s="46">
        <v>20073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20073</v>
      </c>
      <c r="O31" s="47">
        <f t="shared" si="1"/>
        <v>6.5555192684519925</v>
      </c>
      <c r="P31" s="9"/>
    </row>
    <row r="32" spans="1:16">
      <c r="A32" s="12"/>
      <c r="B32" s="25">
        <v>342.2</v>
      </c>
      <c r="C32" s="20" t="s">
        <v>45</v>
      </c>
      <c r="D32" s="46">
        <v>8941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8941</v>
      </c>
      <c r="O32" s="47">
        <f t="shared" si="1"/>
        <v>2.9199869366427174</v>
      </c>
      <c r="P32" s="9"/>
    </row>
    <row r="33" spans="1:16">
      <c r="A33" s="12"/>
      <c r="B33" s="25">
        <v>342.5</v>
      </c>
      <c r="C33" s="20" t="s">
        <v>46</v>
      </c>
      <c r="D33" s="46">
        <v>2400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2400</v>
      </c>
      <c r="O33" s="47">
        <f t="shared" si="1"/>
        <v>0.78380143696930116</v>
      </c>
      <c r="P33" s="9"/>
    </row>
    <row r="34" spans="1:16">
      <c r="A34" s="12"/>
      <c r="B34" s="25">
        <v>342.6</v>
      </c>
      <c r="C34" s="20" t="s">
        <v>87</v>
      </c>
      <c r="D34" s="46">
        <v>82474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82474</v>
      </c>
      <c r="O34" s="47">
        <f t="shared" si="1"/>
        <v>26.934683213585892</v>
      </c>
      <c r="P34" s="9"/>
    </row>
    <row r="35" spans="1:16">
      <c r="A35" s="12"/>
      <c r="B35" s="25">
        <v>343.3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1478839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1478839</v>
      </c>
      <c r="O35" s="47">
        <f t="shared" si="1"/>
        <v>482.96505551926845</v>
      </c>
      <c r="P35" s="9"/>
    </row>
    <row r="36" spans="1:16">
      <c r="A36" s="12"/>
      <c r="B36" s="25">
        <v>343.4</v>
      </c>
      <c r="C36" s="20" t="s">
        <v>48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171943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171943</v>
      </c>
      <c r="O36" s="47">
        <f t="shared" si="1"/>
        <v>56.153821032005226</v>
      </c>
      <c r="P36" s="9"/>
    </row>
    <row r="37" spans="1:16">
      <c r="A37" s="12"/>
      <c r="B37" s="25">
        <v>343.5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983967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983967</v>
      </c>
      <c r="O37" s="47">
        <f t="shared" si="1"/>
        <v>321.34781188765515</v>
      </c>
      <c r="P37" s="9"/>
    </row>
    <row r="38" spans="1:16">
      <c r="A38" s="12"/>
      <c r="B38" s="25">
        <v>347.2</v>
      </c>
      <c r="C38" s="20" t="s">
        <v>77</v>
      </c>
      <c r="D38" s="46">
        <v>440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2072353</v>
      </c>
      <c r="N38" s="46">
        <f t="shared" si="7"/>
        <v>2072793</v>
      </c>
      <c r="O38" s="47">
        <f t="shared" si="1"/>
        <v>676.94088830829526</v>
      </c>
      <c r="P38" s="9"/>
    </row>
    <row r="39" spans="1:16">
      <c r="A39" s="12"/>
      <c r="B39" s="25">
        <v>349</v>
      </c>
      <c r="C39" s="20" t="s">
        <v>1</v>
      </c>
      <c r="D39" s="46">
        <v>34144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34144</v>
      </c>
      <c r="O39" s="47">
        <f t="shared" si="1"/>
        <v>11.15088177661659</v>
      </c>
      <c r="P39" s="9"/>
    </row>
    <row r="40" spans="1:16" ht="15.75">
      <c r="A40" s="29" t="s">
        <v>41</v>
      </c>
      <c r="B40" s="30"/>
      <c r="C40" s="31"/>
      <c r="D40" s="32">
        <f t="shared" ref="D40:M40" si="8">SUM(D41:D43)</f>
        <v>27454</v>
      </c>
      <c r="E40" s="32">
        <f t="shared" si="8"/>
        <v>1489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ref="N40:N51" si="9">SUM(D40:M40)</f>
        <v>28943</v>
      </c>
      <c r="O40" s="45">
        <f t="shared" si="1"/>
        <v>9.4523187459177009</v>
      </c>
      <c r="P40" s="10"/>
    </row>
    <row r="41" spans="1:16">
      <c r="A41" s="13"/>
      <c r="B41" s="39">
        <v>351.2</v>
      </c>
      <c r="C41" s="21" t="s">
        <v>52</v>
      </c>
      <c r="D41" s="46">
        <v>15139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15139</v>
      </c>
      <c r="O41" s="47">
        <f t="shared" si="1"/>
        <v>4.9441541476159374</v>
      </c>
      <c r="P41" s="9"/>
    </row>
    <row r="42" spans="1:16">
      <c r="A42" s="13"/>
      <c r="B42" s="39">
        <v>351.5</v>
      </c>
      <c r="C42" s="21" t="s">
        <v>53</v>
      </c>
      <c r="D42" s="46">
        <v>0</v>
      </c>
      <c r="E42" s="46">
        <v>1489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1489</v>
      </c>
      <c r="O42" s="47">
        <f t="shared" si="1"/>
        <v>0.48628347485303725</v>
      </c>
      <c r="P42" s="9"/>
    </row>
    <row r="43" spans="1:16">
      <c r="A43" s="13"/>
      <c r="B43" s="39">
        <v>354</v>
      </c>
      <c r="C43" s="21" t="s">
        <v>54</v>
      </c>
      <c r="D43" s="46">
        <v>12315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12315</v>
      </c>
      <c r="O43" s="47">
        <f t="shared" si="1"/>
        <v>4.0218811234487264</v>
      </c>
      <c r="P43" s="9"/>
    </row>
    <row r="44" spans="1:16" ht="15.75">
      <c r="A44" s="29" t="s">
        <v>4</v>
      </c>
      <c r="B44" s="30"/>
      <c r="C44" s="31"/>
      <c r="D44" s="32">
        <f t="shared" ref="D44:M44" si="10">SUM(D45:D48)</f>
        <v>93752</v>
      </c>
      <c r="E44" s="32">
        <f t="shared" si="10"/>
        <v>14322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6706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72502</v>
      </c>
      <c r="N44" s="32">
        <f t="shared" si="9"/>
        <v>187282</v>
      </c>
      <c r="O44" s="45">
        <f t="shared" si="1"/>
        <v>61.163291966035274</v>
      </c>
      <c r="P44" s="10"/>
    </row>
    <row r="45" spans="1:16">
      <c r="A45" s="12"/>
      <c r="B45" s="25">
        <v>361.1</v>
      </c>
      <c r="C45" s="20" t="s">
        <v>55</v>
      </c>
      <c r="D45" s="46">
        <v>11169</v>
      </c>
      <c r="E45" s="46">
        <v>370</v>
      </c>
      <c r="F45" s="46">
        <v>0</v>
      </c>
      <c r="G45" s="46">
        <v>0</v>
      </c>
      <c r="H45" s="46">
        <v>0</v>
      </c>
      <c r="I45" s="46">
        <v>1094</v>
      </c>
      <c r="J45" s="46">
        <v>0</v>
      </c>
      <c r="K45" s="46">
        <v>0</v>
      </c>
      <c r="L45" s="46">
        <v>0</v>
      </c>
      <c r="M45" s="46">
        <v>6585</v>
      </c>
      <c r="N45" s="46">
        <f t="shared" si="9"/>
        <v>19218</v>
      </c>
      <c r="O45" s="47">
        <f t="shared" si="1"/>
        <v>6.2762900065316787</v>
      </c>
      <c r="P45" s="9"/>
    </row>
    <row r="46" spans="1:16">
      <c r="A46" s="12"/>
      <c r="B46" s="25">
        <v>362</v>
      </c>
      <c r="C46" s="20" t="s">
        <v>57</v>
      </c>
      <c r="D46" s="46">
        <v>20794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20794</v>
      </c>
      <c r="O46" s="47">
        <f t="shared" si="1"/>
        <v>6.7909862834748527</v>
      </c>
      <c r="P46" s="9"/>
    </row>
    <row r="47" spans="1:16">
      <c r="A47" s="12"/>
      <c r="B47" s="25">
        <v>366</v>
      </c>
      <c r="C47" s="20" t="s">
        <v>59</v>
      </c>
      <c r="D47" s="46">
        <v>37358</v>
      </c>
      <c r="E47" s="46">
        <v>7037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65824</v>
      </c>
      <c r="N47" s="46">
        <f t="shared" si="9"/>
        <v>110219</v>
      </c>
      <c r="O47" s="47">
        <f t="shared" si="1"/>
        <v>35.99575440888308</v>
      </c>
      <c r="P47" s="9"/>
    </row>
    <row r="48" spans="1:16">
      <c r="A48" s="12"/>
      <c r="B48" s="25">
        <v>369.9</v>
      </c>
      <c r="C48" s="20" t="s">
        <v>61</v>
      </c>
      <c r="D48" s="46">
        <v>24431</v>
      </c>
      <c r="E48" s="46">
        <v>6915</v>
      </c>
      <c r="F48" s="46">
        <v>0</v>
      </c>
      <c r="G48" s="46">
        <v>0</v>
      </c>
      <c r="H48" s="46">
        <v>0</v>
      </c>
      <c r="I48" s="46">
        <v>5612</v>
      </c>
      <c r="J48" s="46">
        <v>0</v>
      </c>
      <c r="K48" s="46">
        <v>0</v>
      </c>
      <c r="L48" s="46">
        <v>0</v>
      </c>
      <c r="M48" s="46">
        <v>93</v>
      </c>
      <c r="N48" s="46">
        <f t="shared" si="9"/>
        <v>37051</v>
      </c>
      <c r="O48" s="47">
        <f t="shared" si="1"/>
        <v>12.100261267145656</v>
      </c>
      <c r="P48" s="9"/>
    </row>
    <row r="49" spans="1:119" ht="15.75">
      <c r="A49" s="29" t="s">
        <v>42</v>
      </c>
      <c r="B49" s="30"/>
      <c r="C49" s="31"/>
      <c r="D49" s="32">
        <f t="shared" ref="D49:M49" si="11">SUM(D50:D50)</f>
        <v>42702</v>
      </c>
      <c r="E49" s="32">
        <f t="shared" si="11"/>
        <v>22462</v>
      </c>
      <c r="F49" s="32">
        <f t="shared" si="11"/>
        <v>484411</v>
      </c>
      <c r="G49" s="32">
        <f t="shared" si="11"/>
        <v>0</v>
      </c>
      <c r="H49" s="32">
        <f t="shared" si="11"/>
        <v>0</v>
      </c>
      <c r="I49" s="32">
        <f t="shared" si="11"/>
        <v>68246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617821</v>
      </c>
      <c r="O49" s="45">
        <f t="shared" si="1"/>
        <v>201.77041149575442</v>
      </c>
      <c r="P49" s="9"/>
    </row>
    <row r="50" spans="1:119" ht="15.75" thickBot="1">
      <c r="A50" s="12"/>
      <c r="B50" s="25">
        <v>381</v>
      </c>
      <c r="C50" s="20" t="s">
        <v>62</v>
      </c>
      <c r="D50" s="46">
        <v>42702</v>
      </c>
      <c r="E50" s="46">
        <v>22462</v>
      </c>
      <c r="F50" s="46">
        <v>484411</v>
      </c>
      <c r="G50" s="46">
        <v>0</v>
      </c>
      <c r="H50" s="46">
        <v>0</v>
      </c>
      <c r="I50" s="46">
        <v>68246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617821</v>
      </c>
      <c r="O50" s="47">
        <f t="shared" si="1"/>
        <v>201.77041149575442</v>
      </c>
      <c r="P50" s="9"/>
    </row>
    <row r="51" spans="1:119" ht="16.5" thickBot="1">
      <c r="A51" s="14" t="s">
        <v>50</v>
      </c>
      <c r="B51" s="23"/>
      <c r="C51" s="22"/>
      <c r="D51" s="15">
        <f t="shared" ref="D51:M51" si="12">SUM(D5,D13,D21,D29,D40,D44,D49)</f>
        <v>5564148</v>
      </c>
      <c r="E51" s="15">
        <f t="shared" si="12"/>
        <v>436896</v>
      </c>
      <c r="F51" s="15">
        <f t="shared" si="12"/>
        <v>484411</v>
      </c>
      <c r="G51" s="15">
        <f t="shared" si="12"/>
        <v>0</v>
      </c>
      <c r="H51" s="15">
        <f t="shared" si="12"/>
        <v>0</v>
      </c>
      <c r="I51" s="15">
        <f t="shared" si="12"/>
        <v>2959138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2144855</v>
      </c>
      <c r="N51" s="15">
        <f t="shared" si="9"/>
        <v>11589448</v>
      </c>
      <c r="O51" s="38">
        <f t="shared" si="1"/>
        <v>3784.9274983670803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117</v>
      </c>
      <c r="M53" s="48"/>
      <c r="N53" s="48"/>
      <c r="O53" s="43">
        <v>3062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80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65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70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66</v>
      </c>
      <c r="F4" s="34" t="s">
        <v>67</v>
      </c>
      <c r="G4" s="34" t="s">
        <v>68</v>
      </c>
      <c r="H4" s="34" t="s">
        <v>6</v>
      </c>
      <c r="I4" s="34" t="s">
        <v>7</v>
      </c>
      <c r="J4" s="35" t="s">
        <v>69</v>
      </c>
      <c r="K4" s="35" t="s">
        <v>8</v>
      </c>
      <c r="L4" s="35" t="s">
        <v>9</v>
      </c>
      <c r="M4" s="35" t="s">
        <v>10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4482002</v>
      </c>
      <c r="E5" s="27">
        <f t="shared" si="0"/>
        <v>341533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4823535</v>
      </c>
      <c r="O5" s="33">
        <f t="shared" ref="O5:O36" si="1">(N5/O$56)</f>
        <v>1583.0439776829669</v>
      </c>
      <c r="P5" s="6"/>
    </row>
    <row r="6" spans="1:133">
      <c r="A6" s="12"/>
      <c r="B6" s="25">
        <v>311</v>
      </c>
      <c r="C6" s="20" t="s">
        <v>3</v>
      </c>
      <c r="D6" s="46">
        <v>4158478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4158478</v>
      </c>
      <c r="O6" s="47">
        <f t="shared" si="1"/>
        <v>1364.7778142435182</v>
      </c>
      <c r="P6" s="9"/>
    </row>
    <row r="7" spans="1:133">
      <c r="A7" s="12"/>
      <c r="B7" s="25">
        <v>312.41000000000003</v>
      </c>
      <c r="C7" s="20" t="s">
        <v>12</v>
      </c>
      <c r="D7" s="46">
        <v>85978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85978</v>
      </c>
      <c r="O7" s="47">
        <f t="shared" si="1"/>
        <v>28.21726288152281</v>
      </c>
      <c r="P7" s="9"/>
    </row>
    <row r="8" spans="1:133">
      <c r="A8" s="12"/>
      <c r="B8" s="25">
        <v>312.42</v>
      </c>
      <c r="C8" s="20" t="s">
        <v>11</v>
      </c>
      <c r="D8" s="46">
        <v>63726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63726</v>
      </c>
      <c r="O8" s="47">
        <f t="shared" si="1"/>
        <v>20.914341975713818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331824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331824</v>
      </c>
      <c r="O9" s="47">
        <f t="shared" si="1"/>
        <v>108.90187069248441</v>
      </c>
      <c r="P9" s="9"/>
    </row>
    <row r="10" spans="1:133">
      <c r="A10" s="12"/>
      <c r="B10" s="25">
        <v>314.8</v>
      </c>
      <c r="C10" s="20" t="s">
        <v>14</v>
      </c>
      <c r="D10" s="46">
        <v>0</v>
      </c>
      <c r="E10" s="46">
        <v>9709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9709</v>
      </c>
      <c r="O10" s="47">
        <f t="shared" si="1"/>
        <v>3.1864128651132262</v>
      </c>
      <c r="P10" s="9"/>
    </row>
    <row r="11" spans="1:133">
      <c r="A11" s="12"/>
      <c r="B11" s="25">
        <v>315</v>
      </c>
      <c r="C11" s="20" t="s">
        <v>90</v>
      </c>
      <c r="D11" s="46">
        <v>166715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166715</v>
      </c>
      <c r="O11" s="47">
        <f t="shared" si="1"/>
        <v>54.714473252379392</v>
      </c>
      <c r="P11" s="9"/>
    </row>
    <row r="12" spans="1:133">
      <c r="A12" s="12"/>
      <c r="B12" s="25">
        <v>316</v>
      </c>
      <c r="C12" s="20" t="s">
        <v>91</v>
      </c>
      <c r="D12" s="46">
        <v>7105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7105</v>
      </c>
      <c r="O12" s="47">
        <f t="shared" si="1"/>
        <v>2.3318017722349853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499793</v>
      </c>
      <c r="E13" s="32">
        <f t="shared" si="3"/>
        <v>53941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79952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633686</v>
      </c>
      <c r="O13" s="45">
        <f t="shared" si="1"/>
        <v>207.97046275024616</v>
      </c>
      <c r="P13" s="10"/>
    </row>
    <row r="14" spans="1:133">
      <c r="A14" s="12"/>
      <c r="B14" s="25">
        <v>322</v>
      </c>
      <c r="C14" s="20" t="s">
        <v>0</v>
      </c>
      <c r="D14" s="46">
        <v>200107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200107</v>
      </c>
      <c r="O14" s="47">
        <f t="shared" si="1"/>
        <v>65.673449294387922</v>
      </c>
      <c r="P14" s="9"/>
    </row>
    <row r="15" spans="1:133">
      <c r="A15" s="12"/>
      <c r="B15" s="25">
        <v>323.10000000000002</v>
      </c>
      <c r="C15" s="20" t="s">
        <v>18</v>
      </c>
      <c r="D15" s="46">
        <v>232182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232182</v>
      </c>
      <c r="O15" s="47">
        <f t="shared" si="1"/>
        <v>76.200196914998358</v>
      </c>
      <c r="P15" s="9"/>
    </row>
    <row r="16" spans="1:133">
      <c r="A16" s="12"/>
      <c r="B16" s="25">
        <v>323.7</v>
      </c>
      <c r="C16" s="20" t="s">
        <v>19</v>
      </c>
      <c r="D16" s="46">
        <v>0</v>
      </c>
      <c r="E16" s="46">
        <v>34860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34860</v>
      </c>
      <c r="O16" s="47">
        <f t="shared" si="1"/>
        <v>11.440761404660321</v>
      </c>
      <c r="P16" s="9"/>
    </row>
    <row r="17" spans="1:16">
      <c r="A17" s="12"/>
      <c r="B17" s="25">
        <v>323.89999999999998</v>
      </c>
      <c r="C17" s="20" t="s">
        <v>20</v>
      </c>
      <c r="D17" s="46">
        <v>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1000</v>
      </c>
      <c r="O17" s="47">
        <f t="shared" si="1"/>
        <v>0.32819166393173616</v>
      </c>
      <c r="P17" s="9"/>
    </row>
    <row r="18" spans="1:16">
      <c r="A18" s="12"/>
      <c r="B18" s="25">
        <v>324.20999999999998</v>
      </c>
      <c r="C18" s="20" t="s">
        <v>21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79952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79952</v>
      </c>
      <c r="O18" s="47">
        <f t="shared" si="1"/>
        <v>26.239579914670166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2435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2435</v>
      </c>
      <c r="O19" s="47">
        <f t="shared" si="1"/>
        <v>0.79914670167377744</v>
      </c>
      <c r="P19" s="9"/>
    </row>
    <row r="20" spans="1:16">
      <c r="A20" s="12"/>
      <c r="B20" s="25">
        <v>329</v>
      </c>
      <c r="C20" s="20" t="s">
        <v>23</v>
      </c>
      <c r="D20" s="46">
        <v>66504</v>
      </c>
      <c r="E20" s="46">
        <v>16646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83150</v>
      </c>
      <c r="O20" s="47">
        <f t="shared" si="1"/>
        <v>27.289136855923861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SUM(D22:D30)</f>
        <v>238101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238101</v>
      </c>
      <c r="O21" s="45">
        <f t="shared" si="1"/>
        <v>78.142763373810311</v>
      </c>
      <c r="P21" s="10"/>
    </row>
    <row r="22" spans="1:16">
      <c r="A22" s="12"/>
      <c r="B22" s="25">
        <v>331.7</v>
      </c>
      <c r="C22" s="20" t="s">
        <v>83</v>
      </c>
      <c r="D22" s="46">
        <v>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93</v>
      </c>
      <c r="O22" s="47">
        <f t="shared" si="1"/>
        <v>3.052182474565146E-2</v>
      </c>
      <c r="P22" s="9"/>
    </row>
    <row r="23" spans="1:16">
      <c r="A23" s="12"/>
      <c r="B23" s="25">
        <v>334.2</v>
      </c>
      <c r="C23" s="20" t="s">
        <v>26</v>
      </c>
      <c r="D23" s="46">
        <v>1754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1754</v>
      </c>
      <c r="O23" s="47">
        <f t="shared" si="1"/>
        <v>0.57564817853626515</v>
      </c>
      <c r="P23" s="9"/>
    </row>
    <row r="24" spans="1:16">
      <c r="A24" s="12"/>
      <c r="B24" s="25">
        <v>335.12</v>
      </c>
      <c r="C24" s="20" t="s">
        <v>92</v>
      </c>
      <c r="D24" s="46">
        <v>61704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61704</v>
      </c>
      <c r="O24" s="47">
        <f t="shared" si="1"/>
        <v>20.250738431243846</v>
      </c>
      <c r="P24" s="9"/>
    </row>
    <row r="25" spans="1:16">
      <c r="A25" s="12"/>
      <c r="B25" s="25">
        <v>335.15</v>
      </c>
      <c r="C25" s="20" t="s">
        <v>93</v>
      </c>
      <c r="D25" s="46">
        <v>3314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3314</v>
      </c>
      <c r="O25" s="47">
        <f t="shared" si="1"/>
        <v>1.0876271742697736</v>
      </c>
      <c r="P25" s="9"/>
    </row>
    <row r="26" spans="1:16">
      <c r="A26" s="12"/>
      <c r="B26" s="25">
        <v>335.18</v>
      </c>
      <c r="C26" s="20" t="s">
        <v>94</v>
      </c>
      <c r="D26" s="46">
        <v>157363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157363</v>
      </c>
      <c r="O26" s="47">
        <f t="shared" si="1"/>
        <v>51.645224811289793</v>
      </c>
      <c r="P26" s="9"/>
    </row>
    <row r="27" spans="1:16">
      <c r="A27" s="12"/>
      <c r="B27" s="25">
        <v>335.21</v>
      </c>
      <c r="C27" s="20" t="s">
        <v>32</v>
      </c>
      <c r="D27" s="46">
        <v>3180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3180</v>
      </c>
      <c r="O27" s="47">
        <f t="shared" si="1"/>
        <v>1.0436494913029208</v>
      </c>
      <c r="P27" s="9"/>
    </row>
    <row r="28" spans="1:16">
      <c r="A28" s="12"/>
      <c r="B28" s="25">
        <v>335.49</v>
      </c>
      <c r="C28" s="20" t="s">
        <v>33</v>
      </c>
      <c r="D28" s="46">
        <v>2341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2341</v>
      </c>
      <c r="O28" s="47">
        <f t="shared" si="1"/>
        <v>0.76829668526419426</v>
      </c>
      <c r="P28" s="9"/>
    </row>
    <row r="29" spans="1:16">
      <c r="A29" s="12"/>
      <c r="B29" s="25">
        <v>337.3</v>
      </c>
      <c r="C29" s="20" t="s">
        <v>113</v>
      </c>
      <c r="D29" s="46">
        <v>5420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5420</v>
      </c>
      <c r="O29" s="47">
        <f t="shared" si="1"/>
        <v>1.7787988185100099</v>
      </c>
      <c r="P29" s="9"/>
    </row>
    <row r="30" spans="1:16">
      <c r="A30" s="12"/>
      <c r="B30" s="25">
        <v>338</v>
      </c>
      <c r="C30" s="20" t="s">
        <v>35</v>
      </c>
      <c r="D30" s="46">
        <v>2932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2932</v>
      </c>
      <c r="O30" s="47">
        <f t="shared" si="1"/>
        <v>0.96225795864785035</v>
      </c>
      <c r="P30" s="9"/>
    </row>
    <row r="31" spans="1:16" ht="15.75">
      <c r="A31" s="29" t="s">
        <v>40</v>
      </c>
      <c r="B31" s="30"/>
      <c r="C31" s="31"/>
      <c r="D31" s="32">
        <f t="shared" ref="D31:M31" si="6">SUM(D32:D41)</f>
        <v>152114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2448152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1857246</v>
      </c>
      <c r="N31" s="32">
        <f t="shared" si="4"/>
        <v>4457512</v>
      </c>
      <c r="O31" s="45">
        <f t="shared" si="1"/>
        <v>1462.9182802756809</v>
      </c>
      <c r="P31" s="10"/>
    </row>
    <row r="32" spans="1:16">
      <c r="A32" s="12"/>
      <c r="B32" s="25">
        <v>341.9</v>
      </c>
      <c r="C32" s="20" t="s">
        <v>95</v>
      </c>
      <c r="D32" s="46">
        <v>12490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7">SUM(D32:M32)</f>
        <v>12490</v>
      </c>
      <c r="O32" s="47">
        <f t="shared" si="1"/>
        <v>4.0991138825073845</v>
      </c>
      <c r="P32" s="9"/>
    </row>
    <row r="33" spans="1:16">
      <c r="A33" s="12"/>
      <c r="B33" s="25">
        <v>342.1</v>
      </c>
      <c r="C33" s="20" t="s">
        <v>44</v>
      </c>
      <c r="D33" s="46">
        <v>17812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17812</v>
      </c>
      <c r="O33" s="47">
        <f t="shared" si="1"/>
        <v>5.8457499179520838</v>
      </c>
      <c r="P33" s="9"/>
    </row>
    <row r="34" spans="1:16">
      <c r="A34" s="12"/>
      <c r="B34" s="25">
        <v>342.2</v>
      </c>
      <c r="C34" s="20" t="s">
        <v>45</v>
      </c>
      <c r="D34" s="46">
        <v>8242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8242</v>
      </c>
      <c r="O34" s="47">
        <f t="shared" si="1"/>
        <v>2.7049556941253692</v>
      </c>
      <c r="P34" s="9"/>
    </row>
    <row r="35" spans="1:16">
      <c r="A35" s="12"/>
      <c r="B35" s="25">
        <v>342.5</v>
      </c>
      <c r="C35" s="20" t="s">
        <v>46</v>
      </c>
      <c r="D35" s="46">
        <v>2800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2800</v>
      </c>
      <c r="O35" s="47">
        <f t="shared" si="1"/>
        <v>0.91893665900886112</v>
      </c>
      <c r="P35" s="9"/>
    </row>
    <row r="36" spans="1:16">
      <c r="A36" s="12"/>
      <c r="B36" s="25">
        <v>342.6</v>
      </c>
      <c r="C36" s="20" t="s">
        <v>87</v>
      </c>
      <c r="D36" s="46">
        <v>76605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76605</v>
      </c>
      <c r="O36" s="47">
        <f t="shared" si="1"/>
        <v>25.141122415490646</v>
      </c>
      <c r="P36" s="9"/>
    </row>
    <row r="37" spans="1:16">
      <c r="A37" s="12"/>
      <c r="B37" s="25">
        <v>343.3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1374049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1374049</v>
      </c>
      <c r="O37" s="47">
        <f t="shared" ref="O37:O54" si="8">(N37/O$56)</f>
        <v>450.95142763373809</v>
      </c>
      <c r="P37" s="9"/>
    </row>
    <row r="38" spans="1:16">
      <c r="A38" s="12"/>
      <c r="B38" s="25">
        <v>343.4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173139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173139</v>
      </c>
      <c r="O38" s="47">
        <f t="shared" si="8"/>
        <v>56.822776501476859</v>
      </c>
      <c r="P38" s="9"/>
    </row>
    <row r="39" spans="1:16">
      <c r="A39" s="12"/>
      <c r="B39" s="25">
        <v>343.5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900964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900964</v>
      </c>
      <c r="O39" s="47">
        <f t="shared" si="8"/>
        <v>295.68887430259269</v>
      </c>
      <c r="P39" s="9"/>
    </row>
    <row r="40" spans="1:16">
      <c r="A40" s="12"/>
      <c r="B40" s="25">
        <v>347.2</v>
      </c>
      <c r="C40" s="20" t="s">
        <v>77</v>
      </c>
      <c r="D40" s="46">
        <v>300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1857246</v>
      </c>
      <c r="N40" s="46">
        <f t="shared" si="7"/>
        <v>1857546</v>
      </c>
      <c r="O40" s="47">
        <f t="shared" si="8"/>
        <v>609.63111256974071</v>
      </c>
      <c r="P40" s="9"/>
    </row>
    <row r="41" spans="1:16">
      <c r="A41" s="12"/>
      <c r="B41" s="25">
        <v>349</v>
      </c>
      <c r="C41" s="20" t="s">
        <v>1</v>
      </c>
      <c r="D41" s="46">
        <v>33865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33865</v>
      </c>
      <c r="O41" s="47">
        <f t="shared" si="8"/>
        <v>11.114210699048245</v>
      </c>
      <c r="P41" s="9"/>
    </row>
    <row r="42" spans="1:16" ht="15.75">
      <c r="A42" s="29" t="s">
        <v>41</v>
      </c>
      <c r="B42" s="30"/>
      <c r="C42" s="31"/>
      <c r="D42" s="32">
        <f t="shared" ref="D42:M42" si="9">SUM(D43:D46)</f>
        <v>22895</v>
      </c>
      <c r="E42" s="32">
        <f t="shared" si="9"/>
        <v>2264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4" si="10">SUM(D42:M42)</f>
        <v>25159</v>
      </c>
      <c r="O42" s="45">
        <f t="shared" si="8"/>
        <v>8.256974072858549</v>
      </c>
      <c r="P42" s="10"/>
    </row>
    <row r="43" spans="1:16">
      <c r="A43" s="13"/>
      <c r="B43" s="39">
        <v>351.2</v>
      </c>
      <c r="C43" s="21" t="s">
        <v>52</v>
      </c>
      <c r="D43" s="46">
        <v>15480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15480</v>
      </c>
      <c r="O43" s="47">
        <f t="shared" si="8"/>
        <v>5.0804069576632758</v>
      </c>
      <c r="P43" s="9"/>
    </row>
    <row r="44" spans="1:16">
      <c r="A44" s="13"/>
      <c r="B44" s="39">
        <v>351.5</v>
      </c>
      <c r="C44" s="21" t="s">
        <v>53</v>
      </c>
      <c r="D44" s="46">
        <v>0</v>
      </c>
      <c r="E44" s="46">
        <v>1714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1714</v>
      </c>
      <c r="O44" s="47">
        <f t="shared" si="8"/>
        <v>0.56252051197899577</v>
      </c>
      <c r="P44" s="9"/>
    </row>
    <row r="45" spans="1:16">
      <c r="A45" s="13"/>
      <c r="B45" s="39">
        <v>354</v>
      </c>
      <c r="C45" s="21" t="s">
        <v>54</v>
      </c>
      <c r="D45" s="46">
        <v>7415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7415</v>
      </c>
      <c r="O45" s="47">
        <f t="shared" si="8"/>
        <v>2.4335411880538236</v>
      </c>
      <c r="P45" s="9"/>
    </row>
    <row r="46" spans="1:16">
      <c r="A46" s="13"/>
      <c r="B46" s="39">
        <v>358.2</v>
      </c>
      <c r="C46" s="21" t="s">
        <v>114</v>
      </c>
      <c r="D46" s="46">
        <v>0</v>
      </c>
      <c r="E46" s="46">
        <v>550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550</v>
      </c>
      <c r="O46" s="47">
        <f t="shared" si="8"/>
        <v>0.18050541516245489</v>
      </c>
      <c r="P46" s="9"/>
    </row>
    <row r="47" spans="1:16" ht="15.75">
      <c r="A47" s="29" t="s">
        <v>4</v>
      </c>
      <c r="B47" s="30"/>
      <c r="C47" s="31"/>
      <c r="D47" s="32">
        <f t="shared" ref="D47:M47" si="11">SUM(D48:D51)</f>
        <v>56655</v>
      </c>
      <c r="E47" s="32">
        <f t="shared" si="11"/>
        <v>9858</v>
      </c>
      <c r="F47" s="32">
        <f t="shared" si="11"/>
        <v>449</v>
      </c>
      <c r="G47" s="32">
        <f t="shared" si="11"/>
        <v>0</v>
      </c>
      <c r="H47" s="32">
        <f t="shared" si="11"/>
        <v>0</v>
      </c>
      <c r="I47" s="32">
        <f t="shared" si="11"/>
        <v>4746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83067</v>
      </c>
      <c r="N47" s="32">
        <f t="shared" si="10"/>
        <v>154775</v>
      </c>
      <c r="O47" s="45">
        <f t="shared" si="8"/>
        <v>50.79586478503446</v>
      </c>
      <c r="P47" s="10"/>
    </row>
    <row r="48" spans="1:16">
      <c r="A48" s="12"/>
      <c r="B48" s="25">
        <v>361.1</v>
      </c>
      <c r="C48" s="20" t="s">
        <v>55</v>
      </c>
      <c r="D48" s="46">
        <v>15220</v>
      </c>
      <c r="E48" s="46">
        <v>1508</v>
      </c>
      <c r="F48" s="46">
        <v>449</v>
      </c>
      <c r="G48" s="46">
        <v>0</v>
      </c>
      <c r="H48" s="46">
        <v>0</v>
      </c>
      <c r="I48" s="46">
        <v>2918</v>
      </c>
      <c r="J48" s="46">
        <v>0</v>
      </c>
      <c r="K48" s="46">
        <v>0</v>
      </c>
      <c r="L48" s="46">
        <v>0</v>
      </c>
      <c r="M48" s="46">
        <v>4153</v>
      </c>
      <c r="N48" s="46">
        <f t="shared" si="10"/>
        <v>24248</v>
      </c>
      <c r="O48" s="47">
        <f t="shared" si="8"/>
        <v>7.957991467016738</v>
      </c>
      <c r="P48" s="9"/>
    </row>
    <row r="49" spans="1:119">
      <c r="A49" s="12"/>
      <c r="B49" s="25">
        <v>362</v>
      </c>
      <c r="C49" s="20" t="s">
        <v>57</v>
      </c>
      <c r="D49" s="46">
        <v>20794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20794</v>
      </c>
      <c r="O49" s="47">
        <f t="shared" si="8"/>
        <v>6.8244174597965213</v>
      </c>
      <c r="P49" s="9"/>
    </row>
    <row r="50" spans="1:119">
      <c r="A50" s="12"/>
      <c r="B50" s="25">
        <v>366</v>
      </c>
      <c r="C50" s="20" t="s">
        <v>59</v>
      </c>
      <c r="D50" s="46">
        <v>12690</v>
      </c>
      <c r="E50" s="46">
        <v>2500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77093</v>
      </c>
      <c r="N50" s="46">
        <f t="shared" si="10"/>
        <v>92283</v>
      </c>
      <c r="O50" s="47">
        <f t="shared" si="8"/>
        <v>30.286511322612405</v>
      </c>
      <c r="P50" s="9"/>
    </row>
    <row r="51" spans="1:119">
      <c r="A51" s="12"/>
      <c r="B51" s="25">
        <v>369.9</v>
      </c>
      <c r="C51" s="20" t="s">
        <v>61</v>
      </c>
      <c r="D51" s="46">
        <v>7951</v>
      </c>
      <c r="E51" s="46">
        <v>5850</v>
      </c>
      <c r="F51" s="46">
        <v>0</v>
      </c>
      <c r="G51" s="46">
        <v>0</v>
      </c>
      <c r="H51" s="46">
        <v>0</v>
      </c>
      <c r="I51" s="46">
        <v>1828</v>
      </c>
      <c r="J51" s="46">
        <v>0</v>
      </c>
      <c r="K51" s="46">
        <v>0</v>
      </c>
      <c r="L51" s="46">
        <v>0</v>
      </c>
      <c r="M51" s="46">
        <v>1821</v>
      </c>
      <c r="N51" s="46">
        <f t="shared" si="10"/>
        <v>17450</v>
      </c>
      <c r="O51" s="47">
        <f t="shared" si="8"/>
        <v>5.7269445356087951</v>
      </c>
      <c r="P51" s="9"/>
    </row>
    <row r="52" spans="1:119" ht="15.75">
      <c r="A52" s="29" t="s">
        <v>42</v>
      </c>
      <c r="B52" s="30"/>
      <c r="C52" s="31"/>
      <c r="D52" s="32">
        <f t="shared" ref="D52:M52" si="12">SUM(D53:D53)</f>
        <v>19000</v>
      </c>
      <c r="E52" s="32">
        <f t="shared" si="12"/>
        <v>187011</v>
      </c>
      <c r="F52" s="32">
        <f t="shared" si="12"/>
        <v>484639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0"/>
        <v>690650</v>
      </c>
      <c r="O52" s="45">
        <f t="shared" si="8"/>
        <v>226.66557269445357</v>
      </c>
      <c r="P52" s="9"/>
    </row>
    <row r="53" spans="1:119" ht="15.75" thickBot="1">
      <c r="A53" s="12"/>
      <c r="B53" s="25">
        <v>381</v>
      </c>
      <c r="C53" s="20" t="s">
        <v>62</v>
      </c>
      <c r="D53" s="46">
        <v>19000</v>
      </c>
      <c r="E53" s="46">
        <v>187011</v>
      </c>
      <c r="F53" s="46">
        <v>484639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690650</v>
      </c>
      <c r="O53" s="47">
        <f t="shared" si="8"/>
        <v>226.66557269445357</v>
      </c>
      <c r="P53" s="9"/>
    </row>
    <row r="54" spans="1:119" ht="16.5" thickBot="1">
      <c r="A54" s="14" t="s">
        <v>50</v>
      </c>
      <c r="B54" s="23"/>
      <c r="C54" s="22"/>
      <c r="D54" s="15">
        <f t="shared" ref="D54:M54" si="13">SUM(D5,D13,D21,D31,D42,D47,D52)</f>
        <v>5470560</v>
      </c>
      <c r="E54" s="15">
        <f t="shared" si="13"/>
        <v>594607</v>
      </c>
      <c r="F54" s="15">
        <f t="shared" si="13"/>
        <v>485088</v>
      </c>
      <c r="G54" s="15">
        <f t="shared" si="13"/>
        <v>0</v>
      </c>
      <c r="H54" s="15">
        <f t="shared" si="13"/>
        <v>0</v>
      </c>
      <c r="I54" s="15">
        <f t="shared" si="13"/>
        <v>2532850</v>
      </c>
      <c r="J54" s="15">
        <f t="shared" si="13"/>
        <v>0</v>
      </c>
      <c r="K54" s="15">
        <f t="shared" si="13"/>
        <v>0</v>
      </c>
      <c r="L54" s="15">
        <f t="shared" si="13"/>
        <v>0</v>
      </c>
      <c r="M54" s="15">
        <f t="shared" si="13"/>
        <v>1940313</v>
      </c>
      <c r="N54" s="15">
        <f t="shared" si="10"/>
        <v>11023418</v>
      </c>
      <c r="O54" s="38">
        <f t="shared" si="8"/>
        <v>3617.7938956350508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115</v>
      </c>
      <c r="M56" s="48"/>
      <c r="N56" s="48"/>
      <c r="O56" s="43">
        <v>3047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80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2024-08-02T20:10:30Z</cp:lastPrinted>
  <dcterms:created xsi:type="dcterms:W3CDTF">2000-08-31T21:26:31Z</dcterms:created>
  <dcterms:modified xsi:type="dcterms:W3CDTF">2024-08-02T20:10:34Z</dcterms:modified>
</cp:coreProperties>
</file>