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72" documentId="11_B14DFBCF3489F2E9D6CF70A3F759DFDB2025B114" xr6:coauthVersionLast="47" xr6:coauthVersionMax="47" xr10:uidLastSave="{3659142A-0D0E-4FFD-8642-5EC356843322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'2008'!$A$1:$O$23</definedName>
    <definedName name="_xlnm.Print_Area" localSheetId="14">'2009'!$A$1:$O$22</definedName>
    <definedName name="_xlnm.Print_Area" localSheetId="13">'2010'!$A$1:$O$29</definedName>
    <definedName name="_xlnm.Print_Area" localSheetId="12">'2011'!$A$1:$O$26</definedName>
    <definedName name="_xlnm.Print_Area" localSheetId="11">'2012'!$A$1:$O$28</definedName>
    <definedName name="_xlnm.Print_Area" localSheetId="10">'2013'!$A$1:$O$26</definedName>
    <definedName name="_xlnm.Print_Area" localSheetId="9">'2014'!$A$1:$O$24</definedName>
    <definedName name="_xlnm.Print_Area" localSheetId="8">'2015'!$A$1:$O$24</definedName>
    <definedName name="_xlnm.Print_Area" localSheetId="7">'2016'!$A$1:$O$23</definedName>
    <definedName name="_xlnm.Print_Area" localSheetId="6">'2017'!$A$1:$O$37</definedName>
    <definedName name="_xlnm.Print_Area" localSheetId="5">'2018'!$A$1:$O$35</definedName>
    <definedName name="_xlnm.Print_Area" localSheetId="4">'2019'!$A$1:$O$38</definedName>
    <definedName name="_xlnm.Print_Area" localSheetId="3">'2020'!$A$1:$O$33</definedName>
    <definedName name="_xlnm.Print_Area" localSheetId="2">'2021'!$A$1:$P$34</definedName>
    <definedName name="_xlnm.Print_Area" localSheetId="1">'2022'!$A$1:$P$36</definedName>
    <definedName name="_xlnm.Print_Area" localSheetId="0">'2023'!$A$1:$P$35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48" l="1"/>
  <c r="F31" i="48"/>
  <c r="G31" i="48"/>
  <c r="H31" i="48"/>
  <c r="I31" i="48"/>
  <c r="J31" i="48"/>
  <c r="K31" i="48"/>
  <c r="L31" i="48"/>
  <c r="M31" i="48"/>
  <c r="N31" i="48"/>
  <c r="D31" i="48"/>
  <c r="O30" i="48" l="1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O27" i="48"/>
  <c r="P27" i="48" s="1"/>
  <c r="O26" i="48"/>
  <c r="P26" i="48" s="1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O22" i="48"/>
  <c r="P22" i="48" s="1"/>
  <c r="O21" i="48"/>
  <c r="P21" i="48" s="1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O16" i="48"/>
  <c r="P16" i="48" s="1"/>
  <c r="O15" i="48"/>
  <c r="P15" i="48" s="1"/>
  <c r="O14" i="48"/>
  <c r="P14" i="48" s="1"/>
  <c r="O13" i="48"/>
  <c r="P13" i="48" s="1"/>
  <c r="O12" i="48"/>
  <c r="P12" i="48" s="1"/>
  <c r="O11" i="48"/>
  <c r="P11" i="48" s="1"/>
  <c r="N10" i="48"/>
  <c r="M10" i="48"/>
  <c r="L10" i="48"/>
  <c r="K10" i="48"/>
  <c r="J10" i="48"/>
  <c r="I10" i="48"/>
  <c r="H10" i="48"/>
  <c r="G10" i="48"/>
  <c r="F10" i="48"/>
  <c r="E10" i="48"/>
  <c r="D10" i="48"/>
  <c r="O9" i="48"/>
  <c r="P9" i="48" s="1"/>
  <c r="N8" i="48"/>
  <c r="M8" i="48"/>
  <c r="L8" i="48"/>
  <c r="K8" i="48"/>
  <c r="J8" i="48"/>
  <c r="I8" i="48"/>
  <c r="H8" i="48"/>
  <c r="G8" i="48"/>
  <c r="F8" i="48"/>
  <c r="E8" i="48"/>
  <c r="D8" i="48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5" i="48" l="1"/>
  <c r="P5" i="48" s="1"/>
  <c r="O8" i="48"/>
  <c r="P8" i="48" s="1"/>
  <c r="O29" i="48"/>
  <c r="P29" i="48" s="1"/>
  <c r="O24" i="48"/>
  <c r="P24" i="48" s="1"/>
  <c r="O19" i="48"/>
  <c r="P19" i="48" s="1"/>
  <c r="O10" i="48"/>
  <c r="P10" i="48" s="1"/>
  <c r="O31" i="47"/>
  <c r="P31" i="47" s="1"/>
  <c r="O30" i="47"/>
  <c r="P30" i="47" s="1"/>
  <c r="N29" i="47"/>
  <c r="M29" i="47"/>
  <c r="L29" i="47"/>
  <c r="K29" i="47"/>
  <c r="J29" i="47"/>
  <c r="I29" i="47"/>
  <c r="H29" i="47"/>
  <c r="G29" i="47"/>
  <c r="F29" i="47"/>
  <c r="E29" i="47"/>
  <c r="D29" i="47"/>
  <c r="O28" i="47"/>
  <c r="P28" i="47" s="1"/>
  <c r="O27" i="47"/>
  <c r="P27" i="47" s="1"/>
  <c r="O26" i="47"/>
  <c r="P26" i="47" s="1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 s="1"/>
  <c r="O22" i="47"/>
  <c r="P22" i="47" s="1"/>
  <c r="O21" i="47"/>
  <c r="P21" i="47" s="1"/>
  <c r="O20" i="47"/>
  <c r="P20" i="47" s="1"/>
  <c r="O19" i="47"/>
  <c r="P19" i="47" s="1"/>
  <c r="N18" i="47"/>
  <c r="M18" i="47"/>
  <c r="L18" i="47"/>
  <c r="K18" i="47"/>
  <c r="J18" i="47"/>
  <c r="I18" i="47"/>
  <c r="H18" i="47"/>
  <c r="G18" i="47"/>
  <c r="F18" i="47"/>
  <c r="E18" i="47"/>
  <c r="D18" i="47"/>
  <c r="O17" i="47"/>
  <c r="P17" i="47" s="1"/>
  <c r="O16" i="47"/>
  <c r="P16" i="47" s="1"/>
  <c r="O15" i="47"/>
  <c r="P15" i="47" s="1"/>
  <c r="O14" i="47"/>
  <c r="P14" i="47" s="1"/>
  <c r="O13" i="47"/>
  <c r="P13" i="47" s="1"/>
  <c r="O12" i="47"/>
  <c r="P12" i="47" s="1"/>
  <c r="O11" i="47"/>
  <c r="P11" i="47" s="1"/>
  <c r="N10" i="47"/>
  <c r="M10" i="47"/>
  <c r="L10" i="47"/>
  <c r="K10" i="47"/>
  <c r="J10" i="47"/>
  <c r="I10" i="47"/>
  <c r="H10" i="47"/>
  <c r="G10" i="47"/>
  <c r="F10" i="47"/>
  <c r="E10" i="47"/>
  <c r="D10" i="47"/>
  <c r="O9" i="47"/>
  <c r="P9" i="47" s="1"/>
  <c r="N8" i="47"/>
  <c r="M8" i="47"/>
  <c r="L8" i="47"/>
  <c r="K8" i="47"/>
  <c r="J8" i="47"/>
  <c r="I8" i="47"/>
  <c r="H8" i="47"/>
  <c r="G8" i="47"/>
  <c r="F8" i="47"/>
  <c r="E8" i="47"/>
  <c r="D8" i="47"/>
  <c r="O7" i="47"/>
  <c r="P7" i="47" s="1"/>
  <c r="O6" i="47"/>
  <c r="P6" i="47" s="1"/>
  <c r="N5" i="47"/>
  <c r="M5" i="47"/>
  <c r="M32" i="47" s="1"/>
  <c r="L5" i="47"/>
  <c r="K5" i="47"/>
  <c r="J5" i="47"/>
  <c r="J32" i="47" s="1"/>
  <c r="I5" i="47"/>
  <c r="H5" i="47"/>
  <c r="G5" i="47"/>
  <c r="F5" i="47"/>
  <c r="E5" i="47"/>
  <c r="D5" i="47"/>
  <c r="O31" i="48" l="1"/>
  <c r="P31" i="48" s="1"/>
  <c r="N32" i="47"/>
  <c r="G32" i="47"/>
  <c r="H32" i="47"/>
  <c r="K32" i="47"/>
  <c r="L32" i="47"/>
  <c r="D32" i="47"/>
  <c r="E32" i="47"/>
  <c r="F32" i="47"/>
  <c r="I32" i="47"/>
  <c r="O5" i="47"/>
  <c r="P5" i="47" s="1"/>
  <c r="O29" i="47"/>
  <c r="P29" i="47" s="1"/>
  <c r="O24" i="47"/>
  <c r="P24" i="47" s="1"/>
  <c r="O18" i="47"/>
  <c r="P18" i="47" s="1"/>
  <c r="O10" i="47"/>
  <c r="P10" i="47" s="1"/>
  <c r="O8" i="47"/>
  <c r="P8" i="47" s="1"/>
  <c r="O29" i="46"/>
  <c r="P29" i="46" s="1"/>
  <c r="O28" i="46"/>
  <c r="P28" i="46" s="1"/>
  <c r="N27" i="46"/>
  <c r="M27" i="46"/>
  <c r="L27" i="46"/>
  <c r="K27" i="46"/>
  <c r="J27" i="46"/>
  <c r="I27" i="46"/>
  <c r="H27" i="46"/>
  <c r="G27" i="46"/>
  <c r="F27" i="46"/>
  <c r="E27" i="46"/>
  <c r="D27" i="46"/>
  <c r="O26" i="46"/>
  <c r="P26" i="46"/>
  <c r="O25" i="46"/>
  <c r="P25" i="46"/>
  <c r="N24" i="46"/>
  <c r="M24" i="46"/>
  <c r="L24" i="46"/>
  <c r="K24" i="46"/>
  <c r="J24" i="46"/>
  <c r="I24" i="46"/>
  <c r="H24" i="46"/>
  <c r="G24" i="46"/>
  <c r="F24" i="46"/>
  <c r="E24" i="46"/>
  <c r="D24" i="46"/>
  <c r="O23" i="46"/>
  <c r="P23" i="46"/>
  <c r="O22" i="46"/>
  <c r="P22" i="46" s="1"/>
  <c r="O21" i="46"/>
  <c r="P21" i="46"/>
  <c r="O20" i="46"/>
  <c r="P20" i="46" s="1"/>
  <c r="N19" i="46"/>
  <c r="M19" i="46"/>
  <c r="L19" i="46"/>
  <c r="K19" i="46"/>
  <c r="J19" i="46"/>
  <c r="I19" i="46"/>
  <c r="H19" i="46"/>
  <c r="G19" i="46"/>
  <c r="F19" i="46"/>
  <c r="E19" i="46"/>
  <c r="D19" i="46"/>
  <c r="O18" i="46"/>
  <c r="P18" i="46"/>
  <c r="O17" i="46"/>
  <c r="P17" i="46" s="1"/>
  <c r="O16" i="46"/>
  <c r="P16" i="46" s="1"/>
  <c r="O15" i="46"/>
  <c r="P15" i="46"/>
  <c r="O14" i="46"/>
  <c r="P14" i="46"/>
  <c r="O13" i="46"/>
  <c r="P13" i="46" s="1"/>
  <c r="O12" i="46"/>
  <c r="P12" i="46"/>
  <c r="O11" i="46"/>
  <c r="P11" i="46"/>
  <c r="N10" i="46"/>
  <c r="N30" i="46" s="1"/>
  <c r="M10" i="46"/>
  <c r="L10" i="46"/>
  <c r="K10" i="46"/>
  <c r="J10" i="46"/>
  <c r="I10" i="46"/>
  <c r="H10" i="46"/>
  <c r="G10" i="46"/>
  <c r="F10" i="46"/>
  <c r="E10" i="46"/>
  <c r="D10" i="46"/>
  <c r="O9" i="46"/>
  <c r="P9" i="46" s="1"/>
  <c r="N8" i="46"/>
  <c r="M8" i="46"/>
  <c r="L8" i="46"/>
  <c r="K8" i="46"/>
  <c r="J8" i="46"/>
  <c r="I8" i="46"/>
  <c r="H8" i="46"/>
  <c r="G8" i="46"/>
  <c r="F8" i="46"/>
  <c r="E8" i="46"/>
  <c r="D8" i="46"/>
  <c r="D30" i="46" s="1"/>
  <c r="O7" i="46"/>
  <c r="P7" i="46" s="1"/>
  <c r="O6" i="46"/>
  <c r="P6" i="46"/>
  <c r="N5" i="46"/>
  <c r="M5" i="46"/>
  <c r="L5" i="46"/>
  <c r="K5" i="46"/>
  <c r="J5" i="46"/>
  <c r="I5" i="46"/>
  <c r="H5" i="46"/>
  <c r="G5" i="46"/>
  <c r="F5" i="46"/>
  <c r="E5" i="46"/>
  <c r="D5" i="46"/>
  <c r="N28" i="45"/>
  <c r="O28" i="45"/>
  <c r="N27" i="45"/>
  <c r="O27" i="45" s="1"/>
  <c r="N26" i="45"/>
  <c r="O26" i="45" s="1"/>
  <c r="N25" i="45"/>
  <c r="O25" i="45" s="1"/>
  <c r="N24" i="45"/>
  <c r="O24" i="45" s="1"/>
  <c r="M23" i="45"/>
  <c r="L23" i="45"/>
  <c r="K23" i="45"/>
  <c r="J23" i="45"/>
  <c r="I23" i="45"/>
  <c r="H23" i="45"/>
  <c r="G23" i="45"/>
  <c r="F23" i="45"/>
  <c r="E23" i="45"/>
  <c r="D23" i="45"/>
  <c r="N22" i="45"/>
  <c r="O22" i="45" s="1"/>
  <c r="N21" i="45"/>
  <c r="O21" i="45" s="1"/>
  <c r="N20" i="45"/>
  <c r="O20" i="45"/>
  <c r="M19" i="45"/>
  <c r="L19" i="45"/>
  <c r="K19" i="45"/>
  <c r="J19" i="45"/>
  <c r="I19" i="45"/>
  <c r="H19" i="45"/>
  <c r="G19" i="45"/>
  <c r="F19" i="45"/>
  <c r="E19" i="45"/>
  <c r="D19" i="45"/>
  <c r="N18" i="45"/>
  <c r="O18" i="45"/>
  <c r="N17" i="45"/>
  <c r="O17" i="45" s="1"/>
  <c r="N16" i="45"/>
  <c r="O16" i="45"/>
  <c r="N15" i="45"/>
  <c r="O15" i="45" s="1"/>
  <c r="N14" i="45"/>
  <c r="O14" i="45" s="1"/>
  <c r="N13" i="45"/>
  <c r="O13" i="45" s="1"/>
  <c r="N12" i="45"/>
  <c r="O12" i="45"/>
  <c r="N11" i="45"/>
  <c r="O11" i="45" s="1"/>
  <c r="N10" i="45"/>
  <c r="O10" i="45"/>
  <c r="M9" i="45"/>
  <c r="L9" i="45"/>
  <c r="K9" i="45"/>
  <c r="J9" i="45"/>
  <c r="I9" i="45"/>
  <c r="H9" i="45"/>
  <c r="G9" i="45"/>
  <c r="F9" i="45"/>
  <c r="E9" i="45"/>
  <c r="D9" i="45"/>
  <c r="N9" i="45" s="1"/>
  <c r="O9" i="45" s="1"/>
  <c r="N8" i="45"/>
  <c r="O8" i="45"/>
  <c r="N7" i="45"/>
  <c r="O7" i="45" s="1"/>
  <c r="N6" i="45"/>
  <c r="O6" i="45" s="1"/>
  <c r="M5" i="45"/>
  <c r="L5" i="45"/>
  <c r="K5" i="45"/>
  <c r="J5" i="45"/>
  <c r="J29" i="45" s="1"/>
  <c r="I5" i="45"/>
  <c r="I29" i="45" s="1"/>
  <c r="H5" i="45"/>
  <c r="H29" i="45" s="1"/>
  <c r="G5" i="45"/>
  <c r="F5" i="45"/>
  <c r="E5" i="45"/>
  <c r="D5" i="45"/>
  <c r="N33" i="44"/>
  <c r="O33" i="44" s="1"/>
  <c r="M32" i="44"/>
  <c r="L32" i="44"/>
  <c r="K32" i="44"/>
  <c r="J32" i="44"/>
  <c r="I32" i="44"/>
  <c r="H32" i="44"/>
  <c r="G32" i="44"/>
  <c r="F32" i="44"/>
  <c r="E32" i="44"/>
  <c r="D32" i="44"/>
  <c r="N32" i="44" s="1"/>
  <c r="O32" i="44" s="1"/>
  <c r="N31" i="44"/>
  <c r="O31" i="44" s="1"/>
  <c r="N30" i="44"/>
  <c r="O30" i="44" s="1"/>
  <c r="N29" i="44"/>
  <c r="O29" i="44" s="1"/>
  <c r="N28" i="44"/>
  <c r="O28" i="44" s="1"/>
  <c r="M27" i="44"/>
  <c r="L27" i="44"/>
  <c r="K27" i="44"/>
  <c r="J27" i="44"/>
  <c r="I27" i="44"/>
  <c r="H27" i="44"/>
  <c r="G27" i="44"/>
  <c r="F27" i="44"/>
  <c r="E27" i="44"/>
  <c r="D27" i="44"/>
  <c r="N26" i="44"/>
  <c r="O26" i="44"/>
  <c r="N25" i="44"/>
  <c r="O25" i="44" s="1"/>
  <c r="N24" i="44"/>
  <c r="O24" i="44"/>
  <c r="N23" i="44"/>
  <c r="O23" i="44" s="1"/>
  <c r="M22" i="44"/>
  <c r="L22" i="44"/>
  <c r="K22" i="44"/>
  <c r="J22" i="44"/>
  <c r="I22" i="44"/>
  <c r="H22" i="44"/>
  <c r="G22" i="44"/>
  <c r="F22" i="44"/>
  <c r="E22" i="44"/>
  <c r="D22" i="44"/>
  <c r="N21" i="44"/>
  <c r="O21" i="44" s="1"/>
  <c r="N20" i="44"/>
  <c r="O20" i="44" s="1"/>
  <c r="N19" i="44"/>
  <c r="O19" i="44" s="1"/>
  <c r="N18" i="44"/>
  <c r="O18" i="44"/>
  <c r="N17" i="44"/>
  <c r="O17" i="44" s="1"/>
  <c r="N16" i="44"/>
  <c r="O16" i="44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 s="1"/>
  <c r="M10" i="44"/>
  <c r="M34" i="44" s="1"/>
  <c r="L10" i="44"/>
  <c r="K10" i="44"/>
  <c r="J10" i="44"/>
  <c r="I10" i="44"/>
  <c r="H10" i="44"/>
  <c r="G10" i="44"/>
  <c r="F10" i="44"/>
  <c r="E10" i="44"/>
  <c r="E34" i="44" s="1"/>
  <c r="D10" i="44"/>
  <c r="N9" i="44"/>
  <c r="O9" i="44" s="1"/>
  <c r="N8" i="44"/>
  <c r="O8" i="44" s="1"/>
  <c r="N7" i="44"/>
  <c r="O7" i="44" s="1"/>
  <c r="N6" i="44"/>
  <c r="O6" i="44"/>
  <c r="M5" i="44"/>
  <c r="L5" i="44"/>
  <c r="K5" i="44"/>
  <c r="J5" i="44"/>
  <c r="I5" i="44"/>
  <c r="H5" i="44"/>
  <c r="G5" i="44"/>
  <c r="F5" i="44"/>
  <c r="E5" i="44"/>
  <c r="D5" i="44"/>
  <c r="N5" i="44" s="1"/>
  <c r="O5" i="44" s="1"/>
  <c r="N30" i="43"/>
  <c r="O30" i="43" s="1"/>
  <c r="N29" i="43"/>
  <c r="O29" i="43"/>
  <c r="N28" i="43"/>
  <c r="O28" i="43" s="1"/>
  <c r="N27" i="43"/>
  <c r="O27" i="43" s="1"/>
  <c r="M26" i="43"/>
  <c r="L26" i="43"/>
  <c r="K26" i="43"/>
  <c r="J26" i="43"/>
  <c r="I26" i="43"/>
  <c r="H26" i="43"/>
  <c r="G26" i="43"/>
  <c r="F26" i="43"/>
  <c r="E26" i="43"/>
  <c r="D26" i="43"/>
  <c r="N25" i="43"/>
  <c r="O25" i="43" s="1"/>
  <c r="N24" i="43"/>
  <c r="O24" i="43"/>
  <c r="N23" i="43"/>
  <c r="O23" i="43"/>
  <c r="M22" i="43"/>
  <c r="L22" i="43"/>
  <c r="L31" i="43" s="1"/>
  <c r="K22" i="43"/>
  <c r="J22" i="43"/>
  <c r="I22" i="43"/>
  <c r="H22" i="43"/>
  <c r="G22" i="43"/>
  <c r="F22" i="43"/>
  <c r="E22" i="43"/>
  <c r="D22" i="43"/>
  <c r="N21" i="43"/>
  <c r="O21" i="43"/>
  <c r="N20" i="43"/>
  <c r="O20" i="43" s="1"/>
  <c r="N19" i="43"/>
  <c r="O19" i="43"/>
  <c r="N18" i="43"/>
  <c r="O18" i="43"/>
  <c r="N17" i="43"/>
  <c r="O17" i="43" s="1"/>
  <c r="N16" i="43"/>
  <c r="O16" i="43"/>
  <c r="N15" i="43"/>
  <c r="O15" i="43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3" i="43" s="1"/>
  <c r="O13" i="43" s="1"/>
  <c r="N12" i="43"/>
  <c r="O12" i="43" s="1"/>
  <c r="N11" i="43"/>
  <c r="O11" i="43"/>
  <c r="M10" i="43"/>
  <c r="M31" i="43" s="1"/>
  <c r="L10" i="43"/>
  <c r="K10" i="43"/>
  <c r="J10" i="43"/>
  <c r="I10" i="43"/>
  <c r="H10" i="43"/>
  <c r="G10" i="43"/>
  <c r="G31" i="43" s="1"/>
  <c r="F10" i="43"/>
  <c r="E10" i="43"/>
  <c r="D10" i="43"/>
  <c r="N9" i="43"/>
  <c r="O9" i="43" s="1"/>
  <c r="N8" i="43"/>
  <c r="O8" i="43" s="1"/>
  <c r="N7" i="43"/>
  <c r="O7" i="43"/>
  <c r="N6" i="43"/>
  <c r="O6" i="43" s="1"/>
  <c r="M5" i="43"/>
  <c r="L5" i="43"/>
  <c r="K5" i="43"/>
  <c r="J5" i="43"/>
  <c r="I5" i="43"/>
  <c r="H5" i="43"/>
  <c r="H31" i="43" s="1"/>
  <c r="G5" i="43"/>
  <c r="F5" i="43"/>
  <c r="E5" i="43"/>
  <c r="E31" i="43" s="1"/>
  <c r="D5" i="43"/>
  <c r="E33" i="42"/>
  <c r="D5" i="42"/>
  <c r="N32" i="42"/>
  <c r="O32" i="42"/>
  <c r="M31" i="42"/>
  <c r="L31" i="42"/>
  <c r="K31" i="42"/>
  <c r="J31" i="42"/>
  <c r="I31" i="42"/>
  <c r="H31" i="42"/>
  <c r="G31" i="42"/>
  <c r="F31" i="42"/>
  <c r="E31" i="42"/>
  <c r="D31" i="42"/>
  <c r="N30" i="42"/>
  <c r="O30" i="42"/>
  <c r="N29" i="42"/>
  <c r="O29" i="42" s="1"/>
  <c r="N28" i="42"/>
  <c r="O28" i="42"/>
  <c r="N27" i="42"/>
  <c r="O27" i="42"/>
  <c r="M26" i="42"/>
  <c r="L26" i="42"/>
  <c r="K26" i="42"/>
  <c r="J26" i="42"/>
  <c r="I26" i="42"/>
  <c r="H26" i="42"/>
  <c r="G26" i="42"/>
  <c r="F26" i="42"/>
  <c r="E26" i="42"/>
  <c r="D26" i="42"/>
  <c r="N25" i="42"/>
  <c r="O25" i="42"/>
  <c r="N24" i="42"/>
  <c r="O24" i="42" s="1"/>
  <c r="N23" i="42"/>
  <c r="O23" i="42" s="1"/>
  <c r="N22" i="42"/>
  <c r="O22" i="42"/>
  <c r="M21" i="42"/>
  <c r="L21" i="42"/>
  <c r="K21" i="42"/>
  <c r="J21" i="42"/>
  <c r="I21" i="42"/>
  <c r="H21" i="42"/>
  <c r="G21" i="42"/>
  <c r="F21" i="42"/>
  <c r="E21" i="42"/>
  <c r="D21" i="42"/>
  <c r="N20" i="42"/>
  <c r="O20" i="42"/>
  <c r="N19" i="42"/>
  <c r="O19" i="42" s="1"/>
  <c r="N18" i="42"/>
  <c r="O18" i="42"/>
  <c r="N17" i="42"/>
  <c r="O17" i="42"/>
  <c r="N16" i="42"/>
  <c r="O16" i="42" s="1"/>
  <c r="N15" i="42"/>
  <c r="O15" i="42" s="1"/>
  <c r="N14" i="42"/>
  <c r="O14" i="42"/>
  <c r="M13" i="42"/>
  <c r="N13" i="42" s="1"/>
  <c r="O13" i="42" s="1"/>
  <c r="L13" i="42"/>
  <c r="K13" i="42"/>
  <c r="J13" i="42"/>
  <c r="I13" i="42"/>
  <c r="H13" i="42"/>
  <c r="G13" i="42"/>
  <c r="F13" i="42"/>
  <c r="E13" i="42"/>
  <c r="D13" i="42"/>
  <c r="N12" i="42"/>
  <c r="O12" i="42"/>
  <c r="N11" i="42"/>
  <c r="O11" i="42" s="1"/>
  <c r="M10" i="42"/>
  <c r="L10" i="42"/>
  <c r="K10" i="42"/>
  <c r="J10" i="42"/>
  <c r="I10" i="42"/>
  <c r="H10" i="42"/>
  <c r="G10" i="42"/>
  <c r="F10" i="42"/>
  <c r="E10" i="42"/>
  <c r="D10" i="42"/>
  <c r="N9" i="42"/>
  <c r="O9" i="42" s="1"/>
  <c r="N8" i="42"/>
  <c r="O8" i="42"/>
  <c r="N7" i="42"/>
  <c r="O7" i="42"/>
  <c r="N6" i="42"/>
  <c r="O6" i="42" s="1"/>
  <c r="M5" i="42"/>
  <c r="L5" i="42"/>
  <c r="K5" i="42"/>
  <c r="K33" i="42" s="1"/>
  <c r="J5" i="42"/>
  <c r="I5" i="42"/>
  <c r="H5" i="42"/>
  <c r="G5" i="42"/>
  <c r="F5" i="42"/>
  <c r="F33" i="42" s="1"/>
  <c r="E5" i="42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 s="1"/>
  <c r="M11" i="41"/>
  <c r="L11" i="41"/>
  <c r="K11" i="41"/>
  <c r="J11" i="41"/>
  <c r="I11" i="41"/>
  <c r="H11" i="41"/>
  <c r="G11" i="41"/>
  <c r="F11" i="41"/>
  <c r="E11" i="41"/>
  <c r="D11" i="41"/>
  <c r="N10" i="41"/>
  <c r="O10" i="41" s="1"/>
  <c r="M9" i="41"/>
  <c r="L9" i="41"/>
  <c r="K9" i="41"/>
  <c r="J9" i="41"/>
  <c r="I9" i="41"/>
  <c r="H9" i="41"/>
  <c r="G9" i="41"/>
  <c r="F9" i="41"/>
  <c r="E9" i="41"/>
  <c r="D9" i="41"/>
  <c r="N8" i="41"/>
  <c r="O8" i="41" s="1"/>
  <c r="M7" i="41"/>
  <c r="L7" i="41"/>
  <c r="K7" i="41"/>
  <c r="J7" i="41"/>
  <c r="I7" i="41"/>
  <c r="H7" i="41"/>
  <c r="G7" i="41"/>
  <c r="F7" i="41"/>
  <c r="E7" i="41"/>
  <c r="D7" i="41"/>
  <c r="N6" i="41"/>
  <c r="O6" i="41" s="1"/>
  <c r="M5" i="41"/>
  <c r="L5" i="41"/>
  <c r="L19" i="41" s="1"/>
  <c r="K5" i="41"/>
  <c r="K19" i="41" s="1"/>
  <c r="J5" i="41"/>
  <c r="J19" i="41" s="1"/>
  <c r="I5" i="41"/>
  <c r="H5" i="41"/>
  <c r="G5" i="41"/>
  <c r="F5" i="41"/>
  <c r="E5" i="41"/>
  <c r="D5" i="41"/>
  <c r="N6" i="40"/>
  <c r="O6" i="40" s="1"/>
  <c r="N19" i="40"/>
  <c r="O19" i="40" s="1"/>
  <c r="M18" i="40"/>
  <c r="L18" i="40"/>
  <c r="K18" i="40"/>
  <c r="J18" i="40"/>
  <c r="I18" i="40"/>
  <c r="H18" i="40"/>
  <c r="G18" i="40"/>
  <c r="F18" i="40"/>
  <c r="E18" i="40"/>
  <c r="D18" i="40"/>
  <c r="N18" i="40" s="1"/>
  <c r="O18" i="40" s="1"/>
  <c r="N17" i="40"/>
  <c r="O17" i="40"/>
  <c r="N16" i="40"/>
  <c r="O16" i="40" s="1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 s="1"/>
  <c r="M11" i="40"/>
  <c r="L11" i="40"/>
  <c r="K11" i="40"/>
  <c r="J11" i="40"/>
  <c r="J20" i="40" s="1"/>
  <c r="I11" i="40"/>
  <c r="H11" i="40"/>
  <c r="H20" i="40" s="1"/>
  <c r="G11" i="40"/>
  <c r="F11" i="40"/>
  <c r="E11" i="40"/>
  <c r="D11" i="40"/>
  <c r="N10" i="40"/>
  <c r="O10" i="40" s="1"/>
  <c r="M9" i="40"/>
  <c r="L9" i="40"/>
  <c r="K9" i="40"/>
  <c r="J9" i="40"/>
  <c r="I9" i="40"/>
  <c r="H9" i="40"/>
  <c r="G9" i="40"/>
  <c r="F9" i="40"/>
  <c r="E9" i="40"/>
  <c r="D9" i="40"/>
  <c r="N8" i="40"/>
  <c r="O8" i="40"/>
  <c r="M7" i="40"/>
  <c r="L7" i="40"/>
  <c r="K7" i="40"/>
  <c r="J7" i="40"/>
  <c r="I7" i="40"/>
  <c r="H7" i="40"/>
  <c r="G7" i="40"/>
  <c r="F7" i="40"/>
  <c r="E7" i="40"/>
  <c r="D7" i="40"/>
  <c r="M5" i="40"/>
  <c r="L5" i="40"/>
  <c r="K5" i="40"/>
  <c r="J5" i="40"/>
  <c r="I5" i="40"/>
  <c r="H5" i="40"/>
  <c r="G5" i="40"/>
  <c r="F5" i="40"/>
  <c r="F20" i="40" s="1"/>
  <c r="E5" i="40"/>
  <c r="E20" i="40" s="1"/>
  <c r="D5" i="40"/>
  <c r="N19" i="39"/>
  <c r="O19" i="39" s="1"/>
  <c r="M18" i="39"/>
  <c r="M20" i="39" s="1"/>
  <c r="L18" i="39"/>
  <c r="K18" i="39"/>
  <c r="J18" i="39"/>
  <c r="I18" i="39"/>
  <c r="H18" i="39"/>
  <c r="G18" i="39"/>
  <c r="F18" i="39"/>
  <c r="E18" i="39"/>
  <c r="D18" i="39"/>
  <c r="N17" i="39"/>
  <c r="O17" i="39"/>
  <c r="N16" i="39"/>
  <c r="O16" i="39" s="1"/>
  <c r="N15" i="39"/>
  <c r="O15" i="39" s="1"/>
  <c r="M14" i="39"/>
  <c r="L14" i="39"/>
  <c r="K14" i="39"/>
  <c r="J14" i="39"/>
  <c r="I14" i="39"/>
  <c r="H14" i="39"/>
  <c r="N14" i="39"/>
  <c r="O14" i="39" s="1"/>
  <c r="G14" i="39"/>
  <c r="F14" i="39"/>
  <c r="E14" i="39"/>
  <c r="D14" i="39"/>
  <c r="N13" i="39"/>
  <c r="O13" i="39" s="1"/>
  <c r="N12" i="39"/>
  <c r="O12" i="39" s="1"/>
  <c r="M11" i="39"/>
  <c r="L11" i="39"/>
  <c r="K11" i="39"/>
  <c r="J11" i="39"/>
  <c r="I11" i="39"/>
  <c r="H11" i="39"/>
  <c r="G11" i="39"/>
  <c r="F11" i="39"/>
  <c r="E11" i="39"/>
  <c r="D11" i="39"/>
  <c r="N10" i="39"/>
  <c r="O10" i="39" s="1"/>
  <c r="M9" i="39"/>
  <c r="L9" i="39"/>
  <c r="L20" i="39" s="1"/>
  <c r="K9" i="39"/>
  <c r="J9" i="39"/>
  <c r="I9" i="39"/>
  <c r="H9" i="39"/>
  <c r="G9" i="39"/>
  <c r="F9" i="39"/>
  <c r="E9" i="39"/>
  <c r="D9" i="39"/>
  <c r="N8" i="39"/>
  <c r="O8" i="39"/>
  <c r="M7" i="39"/>
  <c r="L7" i="39"/>
  <c r="K7" i="39"/>
  <c r="J7" i="39"/>
  <c r="I7" i="39"/>
  <c r="I20" i="39" s="1"/>
  <c r="H7" i="39"/>
  <c r="G7" i="39"/>
  <c r="F7" i="39"/>
  <c r="E7" i="39"/>
  <c r="D7" i="39"/>
  <c r="N7" i="39" s="1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N18" i="38"/>
  <c r="O18" i="38" s="1"/>
  <c r="N17" i="38"/>
  <c r="O17" i="38" s="1"/>
  <c r="N16" i="38"/>
  <c r="O16" i="38"/>
  <c r="M15" i="38"/>
  <c r="L15" i="38"/>
  <c r="K15" i="38"/>
  <c r="J15" i="38"/>
  <c r="I15" i="38"/>
  <c r="H15" i="38"/>
  <c r="G15" i="38"/>
  <c r="F15" i="38"/>
  <c r="E15" i="38"/>
  <c r="D15" i="38"/>
  <c r="N15" i="38" s="1"/>
  <c r="O15" i="38" s="1"/>
  <c r="N14" i="38"/>
  <c r="O14" i="38" s="1"/>
  <c r="N13" i="38"/>
  <c r="O13" i="38" s="1"/>
  <c r="M12" i="38"/>
  <c r="L12" i="38"/>
  <c r="K12" i="38"/>
  <c r="J12" i="38"/>
  <c r="I12" i="38"/>
  <c r="H12" i="38"/>
  <c r="G12" i="38"/>
  <c r="F12" i="38"/>
  <c r="E12" i="38"/>
  <c r="E19" i="38" s="1"/>
  <c r="D12" i="38"/>
  <c r="D19" i="38" s="1"/>
  <c r="N11" i="38"/>
  <c r="O11" i="38" s="1"/>
  <c r="N10" i="38"/>
  <c r="O10" i="38" s="1"/>
  <c r="M9" i="38"/>
  <c r="L9" i="38"/>
  <c r="K9" i="38"/>
  <c r="J9" i="38"/>
  <c r="I9" i="38"/>
  <c r="H9" i="38"/>
  <c r="G9" i="38"/>
  <c r="F9" i="38"/>
  <c r="E9" i="38"/>
  <c r="D9" i="38"/>
  <c r="N8" i="38"/>
  <c r="O8" i="38" s="1"/>
  <c r="M7" i="38"/>
  <c r="M19" i="38" s="1"/>
  <c r="L7" i="38"/>
  <c r="K7" i="38"/>
  <c r="J7" i="38"/>
  <c r="I7" i="38"/>
  <c r="H7" i="38"/>
  <c r="G7" i="38"/>
  <c r="F7" i="38"/>
  <c r="F19" i="38" s="1"/>
  <c r="E7" i="38"/>
  <c r="D7" i="38"/>
  <c r="N6" i="38"/>
  <c r="O6" i="38" s="1"/>
  <c r="M5" i="38"/>
  <c r="L5" i="38"/>
  <c r="K5" i="38"/>
  <c r="J5" i="38"/>
  <c r="I5" i="38"/>
  <c r="H5" i="38"/>
  <c r="G5" i="38"/>
  <c r="F5" i="38"/>
  <c r="E5" i="38"/>
  <c r="D5" i="38"/>
  <c r="N21" i="37"/>
  <c r="O21" i="37" s="1"/>
  <c r="N20" i="37"/>
  <c r="O20" i="37" s="1"/>
  <c r="M19" i="37"/>
  <c r="L19" i="37"/>
  <c r="K19" i="37"/>
  <c r="J19" i="37"/>
  <c r="I19" i="37"/>
  <c r="H19" i="37"/>
  <c r="G19" i="37"/>
  <c r="F19" i="37"/>
  <c r="E19" i="37"/>
  <c r="D19" i="37"/>
  <c r="N18" i="37"/>
  <c r="O18" i="37"/>
  <c r="N17" i="37"/>
  <c r="O17" i="37" s="1"/>
  <c r="N16" i="37"/>
  <c r="O16" i="37"/>
  <c r="M15" i="37"/>
  <c r="L15" i="37"/>
  <c r="K15" i="37"/>
  <c r="J15" i="37"/>
  <c r="I15" i="37"/>
  <c r="H15" i="37"/>
  <c r="G15" i="37"/>
  <c r="F15" i="37"/>
  <c r="E15" i="37"/>
  <c r="D15" i="37"/>
  <c r="N14" i="37"/>
  <c r="O14" i="37" s="1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N12" i="37" s="1"/>
  <c r="O12" i="37" s="1"/>
  <c r="N11" i="37"/>
  <c r="O11" i="37" s="1"/>
  <c r="N10" i="37"/>
  <c r="O10" i="37"/>
  <c r="M9" i="37"/>
  <c r="M22" i="37" s="1"/>
  <c r="L9" i="37"/>
  <c r="K9" i="37"/>
  <c r="J9" i="37"/>
  <c r="I9" i="37"/>
  <c r="H9" i="37"/>
  <c r="G9" i="37"/>
  <c r="F9" i="37"/>
  <c r="E9" i="37"/>
  <c r="D9" i="37"/>
  <c r="N8" i="37"/>
  <c r="O8" i="37" s="1"/>
  <c r="M7" i="37"/>
  <c r="L7" i="37"/>
  <c r="K7" i="37"/>
  <c r="J7" i="37"/>
  <c r="I7" i="37"/>
  <c r="H7" i="37"/>
  <c r="H22" i="37" s="1"/>
  <c r="G7" i="37"/>
  <c r="G22" i="37" s="1"/>
  <c r="F7" i="37"/>
  <c r="E7" i="37"/>
  <c r="N7" i="37"/>
  <c r="O7" i="37"/>
  <c r="D7" i="37"/>
  <c r="N6" i="37"/>
  <c r="O6" i="37" s="1"/>
  <c r="M5" i="37"/>
  <c r="L5" i="37"/>
  <c r="K5" i="37"/>
  <c r="J5" i="37"/>
  <c r="J22" i="37" s="1"/>
  <c r="I5" i="37"/>
  <c r="H5" i="37"/>
  <c r="G5" i="37"/>
  <c r="F5" i="37"/>
  <c r="E5" i="37"/>
  <c r="D5" i="37"/>
  <c r="D22" i="37"/>
  <c r="N23" i="36"/>
  <c r="O23" i="36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1" i="36" s="1"/>
  <c r="O21" i="36" s="1"/>
  <c r="N20" i="36"/>
  <c r="O20" i="36" s="1"/>
  <c r="N19" i="36"/>
  <c r="O19" i="36" s="1"/>
  <c r="N18" i="36"/>
  <c r="O18" i="36"/>
  <c r="M17" i="36"/>
  <c r="L17" i="36"/>
  <c r="K17" i="36"/>
  <c r="J17" i="36"/>
  <c r="I17" i="36"/>
  <c r="H17" i="36"/>
  <c r="G17" i="36"/>
  <c r="F17" i="36"/>
  <c r="E17" i="36"/>
  <c r="D17" i="36"/>
  <c r="N16" i="36"/>
  <c r="O16" i="36" s="1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4" i="36" s="1"/>
  <c r="O14" i="36" s="1"/>
  <c r="N13" i="36"/>
  <c r="O13" i="36"/>
  <c r="N12" i="36"/>
  <c r="O12" i="36" s="1"/>
  <c r="N11" i="36"/>
  <c r="O11" i="36" s="1"/>
  <c r="N10" i="36"/>
  <c r="O10" i="36"/>
  <c r="M9" i="36"/>
  <c r="L9" i="36"/>
  <c r="K9" i="36"/>
  <c r="J9" i="36"/>
  <c r="I9" i="36"/>
  <c r="H9" i="36"/>
  <c r="G9" i="36"/>
  <c r="F9" i="36"/>
  <c r="E9" i="36"/>
  <c r="D9" i="36"/>
  <c r="N8" i="36"/>
  <c r="O8" i="36" s="1"/>
  <c r="M7" i="36"/>
  <c r="L7" i="36"/>
  <c r="K7" i="36"/>
  <c r="K24" i="36" s="1"/>
  <c r="J7" i="36"/>
  <c r="I7" i="36"/>
  <c r="H7" i="36"/>
  <c r="G7" i="36"/>
  <c r="F7" i="36"/>
  <c r="E7" i="36"/>
  <c r="D7" i="36"/>
  <c r="N6" i="36"/>
  <c r="O6" i="36" s="1"/>
  <c r="M5" i="36"/>
  <c r="L5" i="36"/>
  <c r="K5" i="36"/>
  <c r="J5" i="36"/>
  <c r="I5" i="36"/>
  <c r="H5" i="36"/>
  <c r="G5" i="36"/>
  <c r="F5" i="36"/>
  <c r="E5" i="36"/>
  <c r="D5" i="36"/>
  <c r="N21" i="35"/>
  <c r="O21" i="35" s="1"/>
  <c r="N20" i="35"/>
  <c r="O20" i="35"/>
  <c r="M19" i="35"/>
  <c r="L19" i="35"/>
  <c r="K19" i="35"/>
  <c r="J19" i="35"/>
  <c r="I19" i="35"/>
  <c r="H19" i="35"/>
  <c r="G19" i="35"/>
  <c r="F19" i="35"/>
  <c r="E19" i="35"/>
  <c r="D19" i="35"/>
  <c r="N19" i="35" s="1"/>
  <c r="O19" i="35" s="1"/>
  <c r="N18" i="35"/>
  <c r="O18" i="35"/>
  <c r="N17" i="35"/>
  <c r="O17" i="35" s="1"/>
  <c r="N16" i="35"/>
  <c r="O16" i="35" s="1"/>
  <c r="M15" i="35"/>
  <c r="L15" i="35"/>
  <c r="K15" i="35"/>
  <c r="K22" i="35" s="1"/>
  <c r="J15" i="35"/>
  <c r="I15" i="35"/>
  <c r="H15" i="35"/>
  <c r="G15" i="35"/>
  <c r="F15" i="35"/>
  <c r="E15" i="35"/>
  <c r="D15" i="35"/>
  <c r="N14" i="35"/>
  <c r="O14" i="35"/>
  <c r="N13" i="35"/>
  <c r="O13" i="35" s="1"/>
  <c r="M12" i="35"/>
  <c r="L12" i="35"/>
  <c r="K12" i="35"/>
  <c r="J12" i="35"/>
  <c r="I12" i="35"/>
  <c r="H12" i="35"/>
  <c r="G12" i="35"/>
  <c r="F12" i="35"/>
  <c r="E12" i="35"/>
  <c r="D12" i="35"/>
  <c r="D22" i="35" s="1"/>
  <c r="N12" i="35"/>
  <c r="O12" i="35" s="1"/>
  <c r="N11" i="35"/>
  <c r="O11" i="35"/>
  <c r="N10" i="35"/>
  <c r="O10" i="35" s="1"/>
  <c r="M9" i="35"/>
  <c r="L9" i="35"/>
  <c r="K9" i="35"/>
  <c r="J9" i="35"/>
  <c r="I9" i="35"/>
  <c r="H9" i="35"/>
  <c r="G9" i="35"/>
  <c r="F9" i="35"/>
  <c r="E9" i="35"/>
  <c r="D9" i="35"/>
  <c r="N8" i="35"/>
  <c r="O8" i="35" s="1"/>
  <c r="M7" i="35"/>
  <c r="M22" i="35" s="1"/>
  <c r="L7" i="35"/>
  <c r="K7" i="35"/>
  <c r="J7" i="35"/>
  <c r="I7" i="35"/>
  <c r="H7" i="35"/>
  <c r="G7" i="35"/>
  <c r="F7" i="35"/>
  <c r="E7" i="35"/>
  <c r="D7" i="35"/>
  <c r="N6" i="35"/>
  <c r="O6" i="35" s="1"/>
  <c r="M5" i="35"/>
  <c r="L5" i="35"/>
  <c r="K5" i="35"/>
  <c r="J5" i="35"/>
  <c r="I5" i="35"/>
  <c r="H5" i="35"/>
  <c r="G5" i="35"/>
  <c r="F5" i="35"/>
  <c r="E5" i="35"/>
  <c r="D5" i="35"/>
  <c r="N24" i="34"/>
  <c r="O24" i="34" s="1"/>
  <c r="N23" i="34"/>
  <c r="O23" i="34" s="1"/>
  <c r="N22" i="34"/>
  <c r="O22" i="34"/>
  <c r="M21" i="34"/>
  <c r="N21" i="34" s="1"/>
  <c r="O21" i="34" s="1"/>
  <c r="L21" i="34"/>
  <c r="K21" i="34"/>
  <c r="J21" i="34"/>
  <c r="I21" i="34"/>
  <c r="H21" i="34"/>
  <c r="G21" i="34"/>
  <c r="F21" i="34"/>
  <c r="E21" i="34"/>
  <c r="D21" i="34"/>
  <c r="N20" i="34"/>
  <c r="O20" i="34" s="1"/>
  <c r="N19" i="34"/>
  <c r="O19" i="34" s="1"/>
  <c r="N18" i="34"/>
  <c r="O18" i="34" s="1"/>
  <c r="M17" i="34"/>
  <c r="L17" i="34"/>
  <c r="K17" i="34"/>
  <c r="J17" i="34"/>
  <c r="I17" i="34"/>
  <c r="H17" i="34"/>
  <c r="G17" i="34"/>
  <c r="F17" i="34"/>
  <c r="E17" i="34"/>
  <c r="D17" i="34"/>
  <c r="N16" i="34"/>
  <c r="O16" i="34" s="1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3" i="34"/>
  <c r="O13" i="34"/>
  <c r="N12" i="34"/>
  <c r="O12" i="34" s="1"/>
  <c r="N11" i="34"/>
  <c r="O11" i="34" s="1"/>
  <c r="N10" i="34"/>
  <c r="O10" i="34" s="1"/>
  <c r="M9" i="34"/>
  <c r="L9" i="34"/>
  <c r="K9" i="34"/>
  <c r="J9" i="34"/>
  <c r="I9" i="34"/>
  <c r="H9" i="34"/>
  <c r="G9" i="34"/>
  <c r="F9" i="34"/>
  <c r="E9" i="34"/>
  <c r="D9" i="34"/>
  <c r="N8" i="34"/>
  <c r="O8" i="34"/>
  <c r="M7" i="34"/>
  <c r="M25" i="34" s="1"/>
  <c r="L7" i="34"/>
  <c r="K7" i="34"/>
  <c r="J7" i="34"/>
  <c r="I7" i="34"/>
  <c r="H7" i="34"/>
  <c r="G7" i="34"/>
  <c r="G25" i="34" s="1"/>
  <c r="F7" i="34"/>
  <c r="E7" i="34"/>
  <c r="D7" i="34"/>
  <c r="N6" i="34"/>
  <c r="O6" i="34" s="1"/>
  <c r="M5" i="34"/>
  <c r="L5" i="34"/>
  <c r="K5" i="34"/>
  <c r="J5" i="34"/>
  <c r="I5" i="34"/>
  <c r="H5" i="34"/>
  <c r="G5" i="34"/>
  <c r="F5" i="34"/>
  <c r="F25" i="34"/>
  <c r="E5" i="34"/>
  <c r="E25" i="34" s="1"/>
  <c r="D5" i="34"/>
  <c r="D25" i="34" s="1"/>
  <c r="N16" i="33"/>
  <c r="O16" i="33" s="1"/>
  <c r="N17" i="33"/>
  <c r="O17" i="33"/>
  <c r="N10" i="33"/>
  <c r="O10" i="33" s="1"/>
  <c r="N8" i="33"/>
  <c r="O8" i="33"/>
  <c r="E9" i="33"/>
  <c r="F9" i="33"/>
  <c r="G9" i="33"/>
  <c r="H9" i="33"/>
  <c r="I9" i="33"/>
  <c r="J9" i="33"/>
  <c r="K9" i="33"/>
  <c r="L9" i="33"/>
  <c r="M9" i="33"/>
  <c r="D9" i="33"/>
  <c r="N9" i="33" s="1"/>
  <c r="O9" i="33" s="1"/>
  <c r="E7" i="33"/>
  <c r="E18" i="33" s="1"/>
  <c r="F7" i="33"/>
  <c r="G7" i="33"/>
  <c r="H7" i="33"/>
  <c r="H18" i="33" s="1"/>
  <c r="I7" i="33"/>
  <c r="J7" i="33"/>
  <c r="K7" i="33"/>
  <c r="L7" i="33"/>
  <c r="M7" i="33"/>
  <c r="D7" i="33"/>
  <c r="E5" i="33"/>
  <c r="F5" i="33"/>
  <c r="G5" i="33"/>
  <c r="H5" i="33"/>
  <c r="I5" i="33"/>
  <c r="J5" i="33"/>
  <c r="J18" i="33" s="1"/>
  <c r="K5" i="33"/>
  <c r="L5" i="33"/>
  <c r="M5" i="33"/>
  <c r="D5" i="33"/>
  <c r="E14" i="33"/>
  <c r="F14" i="33"/>
  <c r="G14" i="33"/>
  <c r="H14" i="33"/>
  <c r="I14" i="33"/>
  <c r="J14" i="33"/>
  <c r="K14" i="33"/>
  <c r="L14" i="33"/>
  <c r="M14" i="33"/>
  <c r="D14" i="33"/>
  <c r="N15" i="33"/>
  <c r="O15" i="33" s="1"/>
  <c r="N12" i="33"/>
  <c r="O12" i="33" s="1"/>
  <c r="N13" i="33"/>
  <c r="O13" i="33" s="1"/>
  <c r="E11" i="33"/>
  <c r="F11" i="33"/>
  <c r="G11" i="33"/>
  <c r="H11" i="33"/>
  <c r="I11" i="33"/>
  <c r="J11" i="33"/>
  <c r="K11" i="33"/>
  <c r="L11" i="33"/>
  <c r="M11" i="33"/>
  <c r="M18" i="33" s="1"/>
  <c r="D11" i="33"/>
  <c r="N11" i="33" s="1"/>
  <c r="O11" i="33" s="1"/>
  <c r="N6" i="33"/>
  <c r="O6" i="33" s="1"/>
  <c r="F30" i="46" l="1"/>
  <c r="L29" i="45"/>
  <c r="E22" i="37"/>
  <c r="G33" i="42"/>
  <c r="O8" i="46"/>
  <c r="P8" i="46" s="1"/>
  <c r="I24" i="36"/>
  <c r="H25" i="34"/>
  <c r="N25" i="34" s="1"/>
  <c r="O25" i="34" s="1"/>
  <c r="J24" i="36"/>
  <c r="E20" i="39"/>
  <c r="N14" i="40"/>
  <c r="O14" i="40" s="1"/>
  <c r="K25" i="34"/>
  <c r="L25" i="34"/>
  <c r="L24" i="36"/>
  <c r="N9" i="37"/>
  <c r="O9" i="37" s="1"/>
  <c r="J19" i="38"/>
  <c r="H20" i="39"/>
  <c r="N9" i="39"/>
  <c r="O9" i="39" s="1"/>
  <c r="K34" i="44"/>
  <c r="K30" i="46"/>
  <c r="G20" i="40"/>
  <c r="I22" i="35"/>
  <c r="I30" i="46"/>
  <c r="M33" i="42"/>
  <c r="N5" i="43"/>
  <c r="O5" i="43" s="1"/>
  <c r="G18" i="33"/>
  <c r="L22" i="35"/>
  <c r="M24" i="36"/>
  <c r="N9" i="38"/>
  <c r="O9" i="38" s="1"/>
  <c r="D20" i="40"/>
  <c r="N11" i="41"/>
  <c r="O11" i="41" s="1"/>
  <c r="N17" i="41"/>
  <c r="O17" i="41" s="1"/>
  <c r="N26" i="43"/>
  <c r="O26" i="43" s="1"/>
  <c r="L34" i="44"/>
  <c r="D34" i="44"/>
  <c r="O5" i="46"/>
  <c r="P5" i="46" s="1"/>
  <c r="O27" i="46"/>
  <c r="P27" i="46" s="1"/>
  <c r="N22" i="43"/>
  <c r="O22" i="43" s="1"/>
  <c r="N7" i="34"/>
  <c r="O7" i="34" s="1"/>
  <c r="H24" i="36"/>
  <c r="I33" i="42"/>
  <c r="J31" i="43"/>
  <c r="N9" i="34"/>
  <c r="O9" i="34" s="1"/>
  <c r="I19" i="38"/>
  <c r="N18" i="39"/>
  <c r="O18" i="39" s="1"/>
  <c r="I25" i="34"/>
  <c r="K22" i="37"/>
  <c r="L19" i="38"/>
  <c r="M20" i="40"/>
  <c r="D19" i="41"/>
  <c r="N19" i="41" s="1"/>
  <c r="O19" i="41" s="1"/>
  <c r="N31" i="42"/>
  <c r="O31" i="42" s="1"/>
  <c r="M30" i="46"/>
  <c r="J22" i="35"/>
  <c r="M19" i="41"/>
  <c r="K20" i="39"/>
  <c r="D20" i="39"/>
  <c r="H22" i="35"/>
  <c r="F20" i="39"/>
  <c r="N9" i="35"/>
  <c r="O9" i="35" s="1"/>
  <c r="L20" i="40"/>
  <c r="N20" i="40" s="1"/>
  <c r="O20" i="40" s="1"/>
  <c r="N7" i="41"/>
  <c r="O7" i="41" s="1"/>
  <c r="F18" i="33"/>
  <c r="N19" i="37"/>
  <c r="O19" i="37" s="1"/>
  <c r="J20" i="39"/>
  <c r="E19" i="41"/>
  <c r="N13" i="44"/>
  <c r="O13" i="44" s="1"/>
  <c r="N27" i="44"/>
  <c r="O27" i="44" s="1"/>
  <c r="O24" i="46"/>
  <c r="P24" i="46" s="1"/>
  <c r="N7" i="35"/>
  <c r="O7" i="35" s="1"/>
  <c r="N14" i="34"/>
  <c r="O14" i="34" s="1"/>
  <c r="N5" i="40"/>
  <c r="O5" i="40" s="1"/>
  <c r="G30" i="46"/>
  <c r="N5" i="33"/>
  <c r="O5" i="33" s="1"/>
  <c r="N11" i="39"/>
  <c r="O11" i="39" s="1"/>
  <c r="J25" i="34"/>
  <c r="G20" i="39"/>
  <c r="N7" i="33"/>
  <c r="O7" i="33" s="1"/>
  <c r="N15" i="35"/>
  <c r="O15" i="35" s="1"/>
  <c r="N17" i="36"/>
  <c r="O17" i="36" s="1"/>
  <c r="F19" i="41"/>
  <c r="G34" i="44"/>
  <c r="D29" i="45"/>
  <c r="H30" i="46"/>
  <c r="N14" i="41"/>
  <c r="O14" i="41" s="1"/>
  <c r="E24" i="36"/>
  <c r="F24" i="36"/>
  <c r="N10" i="44"/>
  <c r="O10" i="44" s="1"/>
  <c r="M29" i="45"/>
  <c r="D24" i="36"/>
  <c r="N24" i="36" s="1"/>
  <c r="O24" i="36" s="1"/>
  <c r="K19" i="38"/>
  <c r="G19" i="38"/>
  <c r="H34" i="44"/>
  <c r="N23" i="45"/>
  <c r="O23" i="45" s="1"/>
  <c r="I34" i="44"/>
  <c r="N26" i="42"/>
  <c r="O26" i="42" s="1"/>
  <c r="J34" i="44"/>
  <c r="N17" i="34"/>
  <c r="O17" i="34" s="1"/>
  <c r="N7" i="36"/>
  <c r="O7" i="36" s="1"/>
  <c r="G19" i="41"/>
  <c r="D33" i="42"/>
  <c r="N33" i="42" s="1"/>
  <c r="O33" i="42" s="1"/>
  <c r="E29" i="45"/>
  <c r="K29" i="45"/>
  <c r="N21" i="42"/>
  <c r="O21" i="42" s="1"/>
  <c r="G24" i="36"/>
  <c r="N9" i="40"/>
  <c r="O9" i="40" s="1"/>
  <c r="E30" i="46"/>
  <c r="O30" i="46" s="1"/>
  <c r="P30" i="46" s="1"/>
  <c r="N5" i="35"/>
  <c r="O5" i="35" s="1"/>
  <c r="F34" i="44"/>
  <c r="N5" i="38"/>
  <c r="O5" i="38" s="1"/>
  <c r="K20" i="40"/>
  <c r="D31" i="43"/>
  <c r="E22" i="35"/>
  <c r="N5" i="37"/>
  <c r="O5" i="37" s="1"/>
  <c r="N7" i="38"/>
  <c r="O7" i="38" s="1"/>
  <c r="H19" i="41"/>
  <c r="N10" i="42"/>
  <c r="O10" i="42" s="1"/>
  <c r="N5" i="45"/>
  <c r="O5" i="45" s="1"/>
  <c r="N9" i="41"/>
  <c r="O9" i="41" s="1"/>
  <c r="H33" i="42"/>
  <c r="F22" i="37"/>
  <c r="I20" i="40"/>
  <c r="J33" i="42"/>
  <c r="K31" i="43"/>
  <c r="L33" i="42"/>
  <c r="J30" i="46"/>
  <c r="N14" i="33"/>
  <c r="O14" i="33" s="1"/>
  <c r="L22" i="37"/>
  <c r="L18" i="33"/>
  <c r="K18" i="33"/>
  <c r="N15" i="37"/>
  <c r="O15" i="37" s="1"/>
  <c r="N11" i="40"/>
  <c r="O11" i="40" s="1"/>
  <c r="I19" i="41"/>
  <c r="N10" i="43"/>
  <c r="O10" i="43" s="1"/>
  <c r="G29" i="45"/>
  <c r="N19" i="45"/>
  <c r="O19" i="45" s="1"/>
  <c r="O19" i="46"/>
  <c r="P19" i="46" s="1"/>
  <c r="O32" i="47"/>
  <c r="P32" i="47" s="1"/>
  <c r="N20" i="39"/>
  <c r="O20" i="39" s="1"/>
  <c r="N34" i="44"/>
  <c r="O34" i="44" s="1"/>
  <c r="F31" i="43"/>
  <c r="O10" i="46"/>
  <c r="P10" i="46" s="1"/>
  <c r="N5" i="42"/>
  <c r="O5" i="42" s="1"/>
  <c r="N5" i="41"/>
  <c r="O5" i="41" s="1"/>
  <c r="F22" i="35"/>
  <c r="N9" i="36"/>
  <c r="O9" i="36" s="1"/>
  <c r="I22" i="37"/>
  <c r="N12" i="38"/>
  <c r="O12" i="38" s="1"/>
  <c r="G22" i="35"/>
  <c r="I31" i="43"/>
  <c r="F29" i="45"/>
  <c r="N29" i="45" s="1"/>
  <c r="O29" i="45" s="1"/>
  <c r="N5" i="36"/>
  <c r="O5" i="36" s="1"/>
  <c r="N22" i="44"/>
  <c r="O22" i="44" s="1"/>
  <c r="N5" i="39"/>
  <c r="O5" i="39" s="1"/>
  <c r="N7" i="40"/>
  <c r="O7" i="40" s="1"/>
  <c r="L30" i="46"/>
  <c r="H19" i="38"/>
  <c r="I18" i="33"/>
  <c r="D18" i="33"/>
  <c r="N5" i="34"/>
  <c r="O5" i="34" s="1"/>
  <c r="N22" i="35" l="1"/>
  <c r="O22" i="35" s="1"/>
  <c r="N31" i="43"/>
  <c r="O31" i="43" s="1"/>
  <c r="N18" i="33"/>
  <c r="O18" i="33" s="1"/>
  <c r="N22" i="37"/>
  <c r="O22" i="37" s="1"/>
  <c r="N19" i="38"/>
  <c r="O19" i="38" s="1"/>
</calcChain>
</file>

<file path=xl/sharedStrings.xml><?xml version="1.0" encoding="utf-8"?>
<sst xmlns="http://schemas.openxmlformats.org/spreadsheetml/2006/main" count="668" uniqueCount="114">
  <si>
    <t>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</si>
  <si>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</si>
  <si>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</si>
  <si>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</si>
  <si>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</si>
  <si>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</si>
  <si>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</si>
  <si>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</si>
  <si>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Other General Taxes</t>
  </si>
  <si>
    <t>Intergovernmental Revenue</t>
  </si>
  <si>
    <t>State Grant - Human Services - Public Welfare</t>
  </si>
  <si>
    <t>Governmental Funds</t>
  </si>
  <si>
    <t>Proprietary Funds</t>
  </si>
  <si>
    <t>Account Total</t>
  </si>
  <si>
    <t>Fiduciary Funds</t>
  </si>
  <si>
    <t>Charges for Services</t>
  </si>
  <si>
    <t>Other Sources</t>
  </si>
  <si>
    <t>Physical Environment - Water Utility</t>
  </si>
  <si>
    <t>Total - All Account Codes</t>
  </si>
  <si>
    <t>Local Fiscal Year Ended September 30, 2009</t>
  </si>
  <si>
    <t>Rents and Royalties</t>
  </si>
  <si>
    <t>Other Miscellaneous Revenues - Other</t>
  </si>
  <si>
    <t>Non-Operating - Inter-Fund Group Transfers In</t>
  </si>
  <si>
    <t>Proceeds - Debt Proceeds</t>
  </si>
  <si>
    <t>Proprietary Non-Operating Sources - Interest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</si>
  <si>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</si>
  <si>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</si>
  <si>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</si>
  <si>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</si>
  <si>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</si>
  <si>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</si>
  <si>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</si>
  <si>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Ponce de Leon Revenues Reported by Account Code and Fund Type</t>
  </si>
  <si>
    <t>Local Fiscal Year Ended September 30, 2010</t>
  </si>
  <si>
    <t>Permits, Fees, and Special Assessments</t>
  </si>
  <si>
    <t>Other Permits, Fees, and Special Assessments</t>
  </si>
  <si>
    <t>Federal Grant - Public Safety</t>
  </si>
  <si>
    <t>Federal Grant - Physical Environment - Sewer / Wastewater</t>
  </si>
  <si>
    <t>State Grant - Transportation - Other Transportation</t>
  </si>
  <si>
    <t>Physical Environment - Sewer / Wastewater Utility</t>
  </si>
  <si>
    <t>Interest and Other Earnings - Interest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</si>
  <si>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</si>
  <si>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</si>
  <si>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</si>
  <si>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</si>
  <si>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</si>
  <si>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Federal Grant - General Government</t>
  </si>
  <si>
    <t>Federal Grant - Physical Environment - Water Supply System</t>
  </si>
  <si>
    <t>State Grant - Public Safety</t>
  </si>
  <si>
    <t>2012 Municipal Population:</t>
  </si>
  <si>
    <t>Local Fiscal Year Ended September 30, 2013</t>
  </si>
  <si>
    <t>2013 Municipal Population:</t>
  </si>
  <si>
    <t>Local Fiscal Year Ended September 30, 2008</t>
  </si>
  <si>
    <t>General Gov't (Not Court-Related) - Other General Gov't Charges and Fees</t>
  </si>
  <si>
    <t>2008 Municipal Population:</t>
  </si>
  <si>
    <t>Local Fiscal Year Ended September 30, 2014</t>
  </si>
  <si>
    <t>2014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</si>
  <si>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</si>
  <si>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</si>
  <si>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</si>
  <si>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</si>
  <si>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</si>
  <si>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First Local Option Fuel Tax (1 to 6 Cents)</t>
  </si>
  <si>
    <t>Discretionary Sales Surtaxes</t>
  </si>
  <si>
    <t>Utility Service Tax - Electricity</t>
  </si>
  <si>
    <t>Communications Services Taxes (Chapter 202, F.S.)</t>
  </si>
  <si>
    <t>Franchise Fee - Electricity</t>
  </si>
  <si>
    <t>Licenses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</si>
  <si>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</si>
  <si>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</si>
  <si>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</si>
  <si>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</si>
  <si>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State Shared Revenues - Transportation - Other Transportation</t>
  </si>
  <si>
    <t>State Payments in Lieu of Taxes</t>
  </si>
  <si>
    <t>Shared Revenue from Other Local Units</t>
  </si>
  <si>
    <t>General Government - Other General Government Charges and Fees</t>
  </si>
  <si>
    <t>Physical Environment - Water / Sewer Combination Utility</t>
  </si>
  <si>
    <t>Physical Environment - Cemetary</t>
  </si>
  <si>
    <t>Culture / Recreation - Other Culture / Recreation Charges</t>
  </si>
  <si>
    <t>Contributions and Donations from Private Sources</t>
  </si>
  <si>
    <t>2017 Municipal Population:</t>
  </si>
  <si>
    <t>Local Fiscal Year Ended September 30, 2018</t>
  </si>
  <si>
    <t>State Grant - General Government</t>
  </si>
  <si>
    <t>2018 Municipal Population:</t>
  </si>
  <si>
    <t>Local Fiscal Year Ended September 30, 2019</t>
  </si>
  <si>
    <t>2019 Municipal Population:</t>
  </si>
  <si>
    <t>Local Fiscal Year Ended September 30, 2020</t>
  </si>
  <si>
    <t>State Grant - Physical Environment - Sewer / Wastewater</t>
  </si>
  <si>
    <t>State Shared Revenues - General Government - Other General Government</t>
  </si>
  <si>
    <t>State Shared Revenues - Transportation - Mass Transit</t>
  </si>
  <si>
    <t>State Shared Revenues - Other</t>
  </si>
  <si>
    <t>Transportation - Other Transportation Charges</t>
  </si>
  <si>
    <t>Sales - Disposition of Fixed Assets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</si>
  <si>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</si>
  <si>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</si>
  <si>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</si>
  <si>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</si>
  <si>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</si>
  <si>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</si>
  <si>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Ad Valorem Taxes</t>
  </si>
  <si>
    <t>State Communications Services Taxes</t>
  </si>
  <si>
    <t>Intergovernmental Revenues</t>
  </si>
  <si>
    <t>State Shared Revenues - General Government - Local Government Half-Cent Sales Tax Program</t>
  </si>
  <si>
    <t>Public Safety - Other Public Safety Charges and Fees</t>
  </si>
  <si>
    <t>Proceeds - Leases - Financial Agreements</t>
  </si>
  <si>
    <t>Proceeds of General Capital Asset Dispositions - Compensation for Loss</t>
  </si>
  <si>
    <t>2021 Municipal Population:</t>
  </si>
  <si>
    <t>Local Fiscal Year Ended September 30, 2022</t>
  </si>
  <si>
    <t>Culture / Recreation - Parks and Recreation</t>
  </si>
  <si>
    <t>2022 Municipal Population:</t>
  </si>
  <si>
    <t>Proceeds - Leases</t>
  </si>
  <si>
    <t>Local Fiscal Year Ended September 30, 2023</t>
  </si>
  <si>
    <t>Proprietary Non-Operating Sources - State Grants and Donations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</si>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</sst>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0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7" fillId="2" borderId="13" xfId="0" applyNumberFormat="1" applyFont="1" applyFill="1" applyBorder="1" applyAlignment="1" applyProtection="1">
      <alignment horizontal="center" vertical="center" wrapText="1"/>
    </xf>
    <xf numFmtId="37" fontId="7" fillId="2" borderId="14" xfId="0" applyNumberFormat="1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/>
    </xf>
    <xf numFmtId="0" fontId="8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" fillId="0" borderId="0" xfId="0" applyFont="1"/>
    <xf numFmtId="37" fontId="7" fillId="2" borderId="13" xfId="0" applyNumberFormat="1" applyFont="1" applyFill="1" applyBorder="1" applyAlignment="1">
      <alignment horizontal="center" vertical="center" wrapText="1"/>
    </xf>
    <xf numFmtId="37" fontId="7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2" borderId="3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37" fontId="7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9" fillId="0" borderId="28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7" fillId="2" borderId="28" xfId="0" applyFont="1" applyFill="1" applyBorder="1" applyAlignment="1" applyProtection="1">
      <alignment horizontal="left" vertical="center" wrapText="1"/>
    </xf>
    <xf numFmtId="0" fontId="8" fillId="2" borderId="31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32" xfId="0" applyFont="1" applyFill="1" applyBorder="1" applyAlignment="1" applyProtection="1">
      <alignment horizontal="center" vertical="center"/>
    </xf>
    <xf numFmtId="37" fontId="7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C4B81-472F-4D2D-8F13-B40AEE7FCD38}">
  <sheetPr>
    <pageSetUpPr fitToPage="1"/>
  </sheetPr>
  <dimension ref="A1:ED35"/>
  <sheetViews>
    <sheetView tabSelected="1" workbookViewId="0">
      <selection sqref="A1:P1"/>
    </sheetView>
  </sheetViews>
  <sheetFormatPr defaultColWidth="9.77734375" defaultRowHeight="15"/>
  <cols>
    <col min="1" max="1" width="1.77734375" style="59" customWidth="1"/>
    <col min="2" max="2" width="6.77734375" style="59" customWidth="1"/>
    <col min="3" max="3" width="65.77734375" style="59" bestFit="1" customWidth="1"/>
    <col min="4" max="5" width="16.77734375" style="87" customWidth="1"/>
    <col min="6" max="7" width="15.77734375" style="87" customWidth="1"/>
    <col min="8" max="8" width="13.77734375" style="87" customWidth="1"/>
    <col min="9" max="10" width="15.77734375" style="87" customWidth="1"/>
    <col min="11" max="14" width="13.77734375" style="87" customWidth="1"/>
    <col min="15" max="15" width="16.77734375" style="87" customWidth="1"/>
    <col min="16" max="16" width="13.77734375" style="59" customWidth="1"/>
    <col min="17" max="18" width="9.77734375" style="59"/>
  </cols>
  <sheetData>
    <row r="1" spans="1:134" ht="27.75">
      <c r="A1" s="95" t="s">
        <v>32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7"/>
      <c r="Q1" s="45"/>
      <c r="R1"/>
    </row>
    <row r="2" spans="1:134" ht="24" thickBot="1">
      <c r="A2" s="98" t="s">
        <v>111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100"/>
      <c r="Q2" s="45"/>
      <c r="R2"/>
    </row>
    <row r="3" spans="1:134" ht="18" customHeight="1">
      <c r="A3" s="101" t="s">
        <v>25</v>
      </c>
      <c r="B3" s="102"/>
      <c r="C3" s="103"/>
      <c r="D3" s="107" t="s">
        <v>11</v>
      </c>
      <c r="E3" s="108"/>
      <c r="F3" s="108"/>
      <c r="G3" s="108"/>
      <c r="H3" s="109"/>
      <c r="I3" s="107" t="s">
        <v>12</v>
      </c>
      <c r="J3" s="109"/>
      <c r="K3" s="107" t="s">
        <v>14</v>
      </c>
      <c r="L3" s="108"/>
      <c r="M3" s="109"/>
      <c r="N3" s="46"/>
      <c r="O3" s="47"/>
      <c r="P3" s="110" t="s">
        <v>95</v>
      </c>
      <c r="Q3" s="48"/>
      <c r="R3"/>
    </row>
    <row r="4" spans="1:134" ht="32.25" customHeight="1" thickBot="1">
      <c r="A4" s="104"/>
      <c r="B4" s="105"/>
      <c r="C4" s="106"/>
      <c r="D4" s="49" t="s">
        <v>2</v>
      </c>
      <c r="E4" s="49" t="s">
        <v>26</v>
      </c>
      <c r="F4" s="49" t="s">
        <v>27</v>
      </c>
      <c r="G4" s="49" t="s">
        <v>28</v>
      </c>
      <c r="H4" s="49" t="s">
        <v>3</v>
      </c>
      <c r="I4" s="49" t="s">
        <v>4</v>
      </c>
      <c r="J4" s="50" t="s">
        <v>29</v>
      </c>
      <c r="K4" s="50" t="s">
        <v>5</v>
      </c>
      <c r="L4" s="50" t="s">
        <v>6</v>
      </c>
      <c r="M4" s="50" t="s">
        <v>96</v>
      </c>
      <c r="N4" s="50" t="s">
        <v>7</v>
      </c>
      <c r="O4" s="50" t="s">
        <v>97</v>
      </c>
      <c r="P4" s="111"/>
      <c r="Q4" s="51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</row>
    <row r="5" spans="1:134" ht="15.75">
      <c r="A5" s="53" t="s">
        <v>98</v>
      </c>
      <c r="B5" s="54"/>
      <c r="C5" s="54"/>
      <c r="D5" s="55">
        <f>SUM(D6:D7)</f>
        <v>23953</v>
      </c>
      <c r="E5" s="55">
        <f>SUM(E6:E7)</f>
        <v>0</v>
      </c>
      <c r="F5" s="55">
        <f>SUM(F6:F7)</f>
        <v>0</v>
      </c>
      <c r="G5" s="55">
        <f>SUM(G6:G7)</f>
        <v>0</v>
      </c>
      <c r="H5" s="55">
        <f>SUM(H6:H7)</f>
        <v>0</v>
      </c>
      <c r="I5" s="55">
        <f>SUM(I6:I7)</f>
        <v>0</v>
      </c>
      <c r="J5" s="55">
        <f>SUM(J6:J7)</f>
        <v>0</v>
      </c>
      <c r="K5" s="55">
        <f>SUM(K6:K7)</f>
        <v>0</v>
      </c>
      <c r="L5" s="55">
        <f>SUM(L6:L7)</f>
        <v>0</v>
      </c>
      <c r="M5" s="55">
        <f>SUM(M6:M7)</f>
        <v>0</v>
      </c>
      <c r="N5" s="55">
        <f>SUM(N6:N7)</f>
        <v>0</v>
      </c>
      <c r="O5" s="56">
        <f>SUM(D5:N5)</f>
        <v>23953</v>
      </c>
      <c r="P5" s="57">
        <f>(O5/P$33)</f>
        <v>47.810379241516969</v>
      </c>
      <c r="Q5" s="58"/>
    </row>
    <row r="6" spans="1:134">
      <c r="A6" s="60"/>
      <c r="B6" s="61">
        <v>311</v>
      </c>
      <c r="C6" s="62" t="s">
        <v>99</v>
      </c>
      <c r="D6" s="63">
        <v>15645</v>
      </c>
      <c r="E6" s="63">
        <v>0</v>
      </c>
      <c r="F6" s="63">
        <v>0</v>
      </c>
      <c r="G6" s="63">
        <v>0</v>
      </c>
      <c r="H6" s="63">
        <v>0</v>
      </c>
      <c r="I6" s="63">
        <v>0</v>
      </c>
      <c r="J6" s="63">
        <v>0</v>
      </c>
      <c r="K6" s="63">
        <v>0</v>
      </c>
      <c r="L6" s="63">
        <v>0</v>
      </c>
      <c r="M6" s="63">
        <v>0</v>
      </c>
      <c r="N6" s="63">
        <v>0</v>
      </c>
      <c r="O6" s="63">
        <f>SUM(D6:N6)</f>
        <v>15645</v>
      </c>
      <c r="P6" s="64">
        <f>(O6/P$33)</f>
        <v>31.227544910179642</v>
      </c>
      <c r="Q6" s="65"/>
    </row>
    <row r="7" spans="1:134">
      <c r="A7" s="60"/>
      <c r="B7" s="61">
        <v>315.10000000000002</v>
      </c>
      <c r="C7" s="62" t="s">
        <v>100</v>
      </c>
      <c r="D7" s="63">
        <v>8308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0</v>
      </c>
      <c r="L7" s="63">
        <v>0</v>
      </c>
      <c r="M7" s="63">
        <v>0</v>
      </c>
      <c r="N7" s="63">
        <v>0</v>
      </c>
      <c r="O7" s="63">
        <f t="shared" ref="O7" si="0">SUM(D7:N7)</f>
        <v>8308</v>
      </c>
      <c r="P7" s="64">
        <f>(O7/P$33)</f>
        <v>16.582834331337324</v>
      </c>
      <c r="Q7" s="65"/>
    </row>
    <row r="8" spans="1:134" ht="15.75">
      <c r="A8" s="66" t="s">
        <v>34</v>
      </c>
      <c r="B8" s="67"/>
      <c r="C8" s="68"/>
      <c r="D8" s="69">
        <f>SUM(D9:D9)</f>
        <v>205584</v>
      </c>
      <c r="E8" s="69">
        <f>SUM(E9:E9)</f>
        <v>0</v>
      </c>
      <c r="F8" s="69">
        <f>SUM(F9:F9)</f>
        <v>0</v>
      </c>
      <c r="G8" s="69">
        <f>SUM(G9:G9)</f>
        <v>0</v>
      </c>
      <c r="H8" s="69">
        <f>SUM(H9:H9)</f>
        <v>0</v>
      </c>
      <c r="I8" s="69">
        <f>SUM(I9:I9)</f>
        <v>0</v>
      </c>
      <c r="J8" s="69">
        <f>SUM(J9:J9)</f>
        <v>0</v>
      </c>
      <c r="K8" s="69">
        <f>SUM(K9:K9)</f>
        <v>0</v>
      </c>
      <c r="L8" s="69">
        <f>SUM(L9:L9)</f>
        <v>0</v>
      </c>
      <c r="M8" s="69">
        <f>SUM(M9:M9)</f>
        <v>0</v>
      </c>
      <c r="N8" s="69">
        <f>SUM(N9:N9)</f>
        <v>0</v>
      </c>
      <c r="O8" s="70">
        <f>SUM(D8:N8)</f>
        <v>205584</v>
      </c>
      <c r="P8" s="71">
        <f>(O8/P$33)</f>
        <v>410.34730538922156</v>
      </c>
      <c r="Q8" s="72"/>
    </row>
    <row r="9" spans="1:134">
      <c r="A9" s="60"/>
      <c r="B9" s="61">
        <v>323.10000000000002</v>
      </c>
      <c r="C9" s="62" t="s">
        <v>66</v>
      </c>
      <c r="D9" s="63">
        <v>205584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f t="shared" ref="O9" si="1">SUM(D9:N9)</f>
        <v>205584</v>
      </c>
      <c r="P9" s="64">
        <f>(O9/P$33)</f>
        <v>410.34730538922156</v>
      </c>
      <c r="Q9" s="65"/>
    </row>
    <row r="10" spans="1:134" ht="15.75">
      <c r="A10" s="66" t="s">
        <v>101</v>
      </c>
      <c r="B10" s="67"/>
      <c r="C10" s="68"/>
      <c r="D10" s="69">
        <f>SUM(D11:D18)</f>
        <v>556495</v>
      </c>
      <c r="E10" s="69">
        <f>SUM(E11:E18)</f>
        <v>14232</v>
      </c>
      <c r="F10" s="69">
        <f>SUM(F11:F18)</f>
        <v>0</v>
      </c>
      <c r="G10" s="69">
        <f>SUM(G11:G18)</f>
        <v>0</v>
      </c>
      <c r="H10" s="69">
        <f>SUM(H11:H18)</f>
        <v>0</v>
      </c>
      <c r="I10" s="69">
        <f>SUM(I11:I18)</f>
        <v>0</v>
      </c>
      <c r="J10" s="69">
        <f>SUM(J11:J18)</f>
        <v>0</v>
      </c>
      <c r="K10" s="69">
        <f>SUM(K11:K18)</f>
        <v>0</v>
      </c>
      <c r="L10" s="69">
        <f>SUM(L11:L18)</f>
        <v>0</v>
      </c>
      <c r="M10" s="69">
        <f>SUM(M11:M18)</f>
        <v>0</v>
      </c>
      <c r="N10" s="69">
        <f>SUM(N11:N18)</f>
        <v>0</v>
      </c>
      <c r="O10" s="70">
        <f>SUM(D10:N10)</f>
        <v>570727</v>
      </c>
      <c r="P10" s="71">
        <f>(O10/P$33)</f>
        <v>1139.1756487025948</v>
      </c>
      <c r="Q10" s="72"/>
    </row>
    <row r="11" spans="1:134">
      <c r="A11" s="60"/>
      <c r="B11" s="61">
        <v>334.62</v>
      </c>
      <c r="C11" s="62" t="s">
        <v>10</v>
      </c>
      <c r="D11" s="63">
        <v>440629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f t="shared" ref="O11:O15" si="2">SUM(D11:N11)</f>
        <v>440629</v>
      </c>
      <c r="P11" s="64">
        <f>(O11/P$33)</f>
        <v>879.49900199600802</v>
      </c>
      <c r="Q11" s="65"/>
    </row>
    <row r="12" spans="1:134">
      <c r="A12" s="60"/>
      <c r="B12" s="61">
        <v>335.14</v>
      </c>
      <c r="C12" s="62" t="s">
        <v>69</v>
      </c>
      <c r="D12" s="63">
        <v>327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f t="shared" si="2"/>
        <v>327</v>
      </c>
      <c r="P12" s="64">
        <f>(O12/P$33)</f>
        <v>0.65269461077844315</v>
      </c>
      <c r="Q12" s="65"/>
    </row>
    <row r="13" spans="1:134">
      <c r="A13" s="60"/>
      <c r="B13" s="61">
        <v>335.15</v>
      </c>
      <c r="C13" s="62" t="s">
        <v>70</v>
      </c>
      <c r="D13" s="63">
        <v>262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f t="shared" si="2"/>
        <v>262</v>
      </c>
      <c r="P13" s="64">
        <f>(O13/P$33)</f>
        <v>0.52295409181636732</v>
      </c>
      <c r="Q13" s="65"/>
    </row>
    <row r="14" spans="1:134">
      <c r="A14" s="60"/>
      <c r="B14" s="61">
        <v>335.18</v>
      </c>
      <c r="C14" s="62" t="s">
        <v>102</v>
      </c>
      <c r="D14" s="63">
        <v>17342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f t="shared" si="2"/>
        <v>17342</v>
      </c>
      <c r="P14" s="64">
        <f>(O14/P$33)</f>
        <v>34.614770459081839</v>
      </c>
      <c r="Q14" s="65"/>
    </row>
    <row r="15" spans="1:134">
      <c r="A15" s="60"/>
      <c r="B15" s="61">
        <v>335.19</v>
      </c>
      <c r="C15" s="62" t="s">
        <v>88</v>
      </c>
      <c r="D15" s="63">
        <v>74231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f t="shared" si="2"/>
        <v>74231</v>
      </c>
      <c r="P15" s="64">
        <f>(O15/P$33)</f>
        <v>148.16566866267465</v>
      </c>
      <c r="Q15" s="65"/>
    </row>
    <row r="16" spans="1:134">
      <c r="A16" s="60"/>
      <c r="B16" s="61">
        <v>335.42</v>
      </c>
      <c r="C16" s="62" t="s">
        <v>89</v>
      </c>
      <c r="D16" s="63">
        <v>0</v>
      </c>
      <c r="E16" s="63">
        <v>14232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f t="shared" ref="O16:O18" si="3">SUM(D16:N16)</f>
        <v>14232</v>
      </c>
      <c r="P16" s="64">
        <f>(O16/P$33)</f>
        <v>28.407185628742514</v>
      </c>
      <c r="Q16" s="65"/>
    </row>
    <row r="17" spans="1:120">
      <c r="A17" s="60"/>
      <c r="B17" s="61">
        <v>335.48</v>
      </c>
      <c r="C17" s="62" t="s">
        <v>72</v>
      </c>
      <c r="D17" s="63">
        <v>19441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f t="shared" si="3"/>
        <v>19441</v>
      </c>
      <c r="P17" s="64">
        <f>(O17/P$33)</f>
        <v>38.80439121756487</v>
      </c>
      <c r="Q17" s="65"/>
    </row>
    <row r="18" spans="1:120">
      <c r="A18" s="60"/>
      <c r="B18" s="61">
        <v>335.9</v>
      </c>
      <c r="C18" s="62" t="s">
        <v>90</v>
      </c>
      <c r="D18" s="63">
        <v>4263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f t="shared" si="3"/>
        <v>4263</v>
      </c>
      <c r="P18" s="64">
        <f>(O18/P$33)</f>
        <v>8.5089820359281436</v>
      </c>
      <c r="Q18" s="65"/>
    </row>
    <row r="19" spans="1:120" ht="15.75">
      <c r="A19" s="66" t="s">
        <v>15</v>
      </c>
      <c r="B19" s="67"/>
      <c r="C19" s="68"/>
      <c r="D19" s="69">
        <f>SUM(D20:D23)</f>
        <v>40978</v>
      </c>
      <c r="E19" s="69">
        <f>SUM(E20:E23)</f>
        <v>0</v>
      </c>
      <c r="F19" s="69">
        <f>SUM(F20:F23)</f>
        <v>0</v>
      </c>
      <c r="G19" s="69">
        <f>SUM(G20:G23)</f>
        <v>0</v>
      </c>
      <c r="H19" s="69">
        <f>SUM(H20:H23)</f>
        <v>0</v>
      </c>
      <c r="I19" s="69">
        <f>SUM(I20:I23)</f>
        <v>538016</v>
      </c>
      <c r="J19" s="69">
        <f>SUM(J20:J23)</f>
        <v>0</v>
      </c>
      <c r="K19" s="69">
        <f>SUM(K20:K23)</f>
        <v>0</v>
      </c>
      <c r="L19" s="69">
        <f>SUM(L20:L23)</f>
        <v>0</v>
      </c>
      <c r="M19" s="69">
        <f>SUM(M20:M23)</f>
        <v>0</v>
      </c>
      <c r="N19" s="69">
        <f>SUM(N20:N23)</f>
        <v>0</v>
      </c>
      <c r="O19" s="69">
        <f>SUM(D19:N19)</f>
        <v>578994</v>
      </c>
      <c r="P19" s="71">
        <f>(O19/P$33)</f>
        <v>1155.6766467065868</v>
      </c>
      <c r="Q19" s="72"/>
    </row>
    <row r="20" spans="1:120">
      <c r="A20" s="60"/>
      <c r="B20" s="61">
        <v>342.9</v>
      </c>
      <c r="C20" s="62" t="s">
        <v>103</v>
      </c>
      <c r="D20" s="63">
        <v>32084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f t="shared" ref="O20:O23" si="4">SUM(D20:N20)</f>
        <v>32084</v>
      </c>
      <c r="P20" s="64">
        <f>(O20/P$33)</f>
        <v>64.039920159680634</v>
      </c>
      <c r="Q20" s="65"/>
    </row>
    <row r="21" spans="1:120">
      <c r="A21" s="60"/>
      <c r="B21" s="61">
        <v>343.6</v>
      </c>
      <c r="C21" s="62" t="s">
        <v>76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538016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f t="shared" si="4"/>
        <v>538016</v>
      </c>
      <c r="P21" s="64">
        <f>(O21/P$33)</f>
        <v>1073.8842315369261</v>
      </c>
      <c r="Q21" s="65"/>
    </row>
    <row r="22" spans="1:120">
      <c r="A22" s="60"/>
      <c r="B22" s="61">
        <v>343.8</v>
      </c>
      <c r="C22" s="62" t="s">
        <v>77</v>
      </c>
      <c r="D22" s="63">
        <v>1250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f t="shared" si="4"/>
        <v>1250</v>
      </c>
      <c r="P22" s="64">
        <f>(O22/P$33)</f>
        <v>2.4950099800399204</v>
      </c>
      <c r="Q22" s="65"/>
    </row>
    <row r="23" spans="1:120">
      <c r="A23" s="60"/>
      <c r="B23" s="61">
        <v>347.2</v>
      </c>
      <c r="C23" s="62" t="s">
        <v>108</v>
      </c>
      <c r="D23" s="63">
        <v>7644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f t="shared" si="4"/>
        <v>7644</v>
      </c>
      <c r="P23" s="64">
        <f>(O23/P$33)</f>
        <v>15.257485029940121</v>
      </c>
      <c r="Q23" s="65"/>
    </row>
    <row r="24" spans="1:120" ht="15.75">
      <c r="A24" s="66" t="s">
        <v>1</v>
      </c>
      <c r="B24" s="67"/>
      <c r="C24" s="68"/>
      <c r="D24" s="69">
        <f>SUM(D25:D28)</f>
        <v>35995</v>
      </c>
      <c r="E24" s="69">
        <f>SUM(E25:E28)</f>
        <v>155</v>
      </c>
      <c r="F24" s="69">
        <f>SUM(F25:F28)</f>
        <v>0</v>
      </c>
      <c r="G24" s="69">
        <f>SUM(G25:G28)</f>
        <v>0</v>
      </c>
      <c r="H24" s="69">
        <f>SUM(H25:H28)</f>
        <v>0</v>
      </c>
      <c r="I24" s="69">
        <f>SUM(I25:I28)</f>
        <v>973</v>
      </c>
      <c r="J24" s="69">
        <f>SUM(J25:J28)</f>
        <v>0</v>
      </c>
      <c r="K24" s="69">
        <f>SUM(K25:K28)</f>
        <v>0</v>
      </c>
      <c r="L24" s="69">
        <f>SUM(L25:L28)</f>
        <v>0</v>
      </c>
      <c r="M24" s="69">
        <f>SUM(M25:M28)</f>
        <v>0</v>
      </c>
      <c r="N24" s="69">
        <f>SUM(N25:N28)</f>
        <v>0</v>
      </c>
      <c r="O24" s="69">
        <f>SUM(D24:N24)</f>
        <v>37123</v>
      </c>
      <c r="P24" s="71">
        <f>(O24/P$33)</f>
        <v>74.097804391217565</v>
      </c>
      <c r="Q24" s="72"/>
    </row>
    <row r="25" spans="1:120">
      <c r="A25" s="60"/>
      <c r="B25" s="61">
        <v>361.1</v>
      </c>
      <c r="C25" s="62" t="s">
        <v>40</v>
      </c>
      <c r="D25" s="63">
        <v>13</v>
      </c>
      <c r="E25" s="63">
        <v>155</v>
      </c>
      <c r="F25" s="63">
        <v>0</v>
      </c>
      <c r="G25" s="63">
        <v>0</v>
      </c>
      <c r="H25" s="63">
        <v>0</v>
      </c>
      <c r="I25" s="63">
        <v>249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f>SUM(D25:N25)</f>
        <v>417</v>
      </c>
      <c r="P25" s="64">
        <f>(O25/P$33)</f>
        <v>0.83233532934131738</v>
      </c>
      <c r="Q25" s="65"/>
    </row>
    <row r="26" spans="1:120">
      <c r="A26" s="60"/>
      <c r="B26" s="61">
        <v>362</v>
      </c>
      <c r="C26" s="62" t="s">
        <v>20</v>
      </c>
      <c r="D26" s="63">
        <v>33345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f t="shared" ref="O26:O30" si="5">SUM(D26:N26)</f>
        <v>33345</v>
      </c>
      <c r="P26" s="64">
        <f>(O26/P$33)</f>
        <v>66.556886227544908</v>
      </c>
      <c r="Q26" s="65"/>
    </row>
    <row r="27" spans="1:120">
      <c r="A27" s="60"/>
      <c r="B27" s="61">
        <v>366</v>
      </c>
      <c r="C27" s="62" t="s">
        <v>79</v>
      </c>
      <c r="D27" s="63">
        <v>150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f t="shared" si="5"/>
        <v>150</v>
      </c>
      <c r="P27" s="64">
        <f>(O27/P$33)</f>
        <v>0.29940119760479039</v>
      </c>
      <c r="Q27" s="65"/>
    </row>
    <row r="28" spans="1:120">
      <c r="A28" s="60"/>
      <c r="B28" s="61">
        <v>369.9</v>
      </c>
      <c r="C28" s="62" t="s">
        <v>21</v>
      </c>
      <c r="D28" s="63">
        <v>2487</v>
      </c>
      <c r="E28" s="63">
        <v>0</v>
      </c>
      <c r="F28" s="63">
        <v>0</v>
      </c>
      <c r="G28" s="63">
        <v>0</v>
      </c>
      <c r="H28" s="63">
        <v>0</v>
      </c>
      <c r="I28" s="63">
        <v>724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f t="shared" si="5"/>
        <v>3211</v>
      </c>
      <c r="P28" s="64">
        <f>(O28/P$33)</f>
        <v>6.4091816367265473</v>
      </c>
      <c r="Q28" s="65"/>
    </row>
    <row r="29" spans="1:120" ht="15.75">
      <c r="A29" s="66" t="s">
        <v>16</v>
      </c>
      <c r="B29" s="67"/>
      <c r="C29" s="68"/>
      <c r="D29" s="69">
        <f>SUM(D30:D30)</f>
        <v>0</v>
      </c>
      <c r="E29" s="69">
        <f>SUM(E30:E30)</f>
        <v>0</v>
      </c>
      <c r="F29" s="69">
        <f>SUM(F30:F30)</f>
        <v>0</v>
      </c>
      <c r="G29" s="69">
        <f>SUM(G30:G30)</f>
        <v>0</v>
      </c>
      <c r="H29" s="69">
        <f>SUM(H30:H30)</f>
        <v>0</v>
      </c>
      <c r="I29" s="69">
        <f>SUM(I30:I30)</f>
        <v>68684</v>
      </c>
      <c r="J29" s="69">
        <f>SUM(J30:J30)</f>
        <v>0</v>
      </c>
      <c r="K29" s="69">
        <f>SUM(K30:K30)</f>
        <v>0</v>
      </c>
      <c r="L29" s="69">
        <f>SUM(L30:L30)</f>
        <v>0</v>
      </c>
      <c r="M29" s="69">
        <f>SUM(M30:M30)</f>
        <v>0</v>
      </c>
      <c r="N29" s="69">
        <f>SUM(N30:N30)</f>
        <v>0</v>
      </c>
      <c r="O29" s="69">
        <f t="shared" si="5"/>
        <v>68684</v>
      </c>
      <c r="P29" s="71">
        <f>(O29/P$33)</f>
        <v>137.09381237524951</v>
      </c>
      <c r="Q29" s="65"/>
    </row>
    <row r="30" spans="1:120" ht="15.75" thickBot="1">
      <c r="A30" s="60"/>
      <c r="B30" s="61">
        <v>389.3</v>
      </c>
      <c r="C30" s="62" t="s">
        <v>112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68684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f t="shared" si="5"/>
        <v>68684</v>
      </c>
      <c r="P30" s="64">
        <f>(O30/P$33)</f>
        <v>137.09381237524951</v>
      </c>
      <c r="Q30" s="65"/>
    </row>
    <row r="31" spans="1:120" ht="16.5" thickBot="1">
      <c r="A31" s="73" t="s">
        <v>18</v>
      </c>
      <c r="B31" s="74"/>
      <c r="C31" s="75"/>
      <c r="D31" s="76">
        <f>SUM(D5,D8,D10,D19,D24,D29)</f>
        <v>863005</v>
      </c>
      <c r="E31" s="76">
        <f t="shared" ref="E31:N31" si="6">SUM(E5,E8,E10,E19,E24,E29)</f>
        <v>14387</v>
      </c>
      <c r="F31" s="76">
        <f t="shared" si="6"/>
        <v>0</v>
      </c>
      <c r="G31" s="76">
        <f t="shared" si="6"/>
        <v>0</v>
      </c>
      <c r="H31" s="76">
        <f t="shared" si="6"/>
        <v>0</v>
      </c>
      <c r="I31" s="76">
        <f t="shared" si="6"/>
        <v>607673</v>
      </c>
      <c r="J31" s="76">
        <f t="shared" si="6"/>
        <v>0</v>
      </c>
      <c r="K31" s="76">
        <f t="shared" si="6"/>
        <v>0</v>
      </c>
      <c r="L31" s="76">
        <f t="shared" si="6"/>
        <v>0</v>
      </c>
      <c r="M31" s="76">
        <f t="shared" si="6"/>
        <v>0</v>
      </c>
      <c r="N31" s="76">
        <f t="shared" si="6"/>
        <v>0</v>
      </c>
      <c r="O31" s="76">
        <f>SUM(D31:N31)</f>
        <v>1485065</v>
      </c>
      <c r="P31" s="77">
        <f>(O31/P$33)</f>
        <v>2964.2015968063874</v>
      </c>
      <c r="Q31" s="58"/>
      <c r="R31" s="7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</row>
    <row r="32" spans="1:120">
      <c r="A32" s="79"/>
      <c r="B32" s="80"/>
      <c r="C32" s="80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2"/>
    </row>
    <row r="33" spans="1:16">
      <c r="A33" s="83"/>
      <c r="B33" s="84"/>
      <c r="C33" s="84"/>
      <c r="D33" s="85"/>
      <c r="E33" s="85"/>
      <c r="F33" s="85"/>
      <c r="G33" s="85"/>
      <c r="H33" s="85"/>
      <c r="I33" s="85"/>
      <c r="J33" s="85"/>
      <c r="K33" s="85"/>
      <c r="L33" s="85"/>
      <c r="M33" s="88" t="s">
        <v>113</v>
      </c>
      <c r="N33" s="88"/>
      <c r="O33" s="88"/>
      <c r="P33" s="86">
        <v>501</v>
      </c>
    </row>
    <row r="34" spans="1:16">
      <c r="A34" s="89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1"/>
    </row>
    <row r="35" spans="1:16" ht="15.75" customHeight="1" thickBot="1">
      <c r="A35" s="92" t="s">
        <v>42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4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55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25</v>
      </c>
      <c r="B3" s="102"/>
      <c r="C3" s="103"/>
      <c r="D3" s="122" t="s">
        <v>11</v>
      </c>
      <c r="E3" s="123"/>
      <c r="F3" s="123"/>
      <c r="G3" s="123"/>
      <c r="H3" s="124"/>
      <c r="I3" s="122" t="s">
        <v>12</v>
      </c>
      <c r="J3" s="124"/>
      <c r="K3" s="122" t="s">
        <v>14</v>
      </c>
      <c r="L3" s="124"/>
      <c r="M3" s="34"/>
      <c r="N3" s="35"/>
      <c r="O3" s="125" t="s">
        <v>30</v>
      </c>
      <c r="P3" s="11"/>
      <c r="Q3"/>
    </row>
    <row r="4" spans="1:133" ht="32.25" customHeight="1" thickBot="1">
      <c r="A4" s="104"/>
      <c r="B4" s="105"/>
      <c r="C4" s="106"/>
      <c r="D4" s="32" t="s">
        <v>2</v>
      </c>
      <c r="E4" s="32" t="s">
        <v>26</v>
      </c>
      <c r="F4" s="32" t="s">
        <v>27</v>
      </c>
      <c r="G4" s="32" t="s">
        <v>28</v>
      </c>
      <c r="H4" s="32" t="s">
        <v>3</v>
      </c>
      <c r="I4" s="32" t="s">
        <v>4</v>
      </c>
      <c r="J4" s="33" t="s">
        <v>29</v>
      </c>
      <c r="K4" s="33" t="s">
        <v>5</v>
      </c>
      <c r="L4" s="33" t="s">
        <v>6</v>
      </c>
      <c r="M4" s="33" t="s">
        <v>7</v>
      </c>
      <c r="N4" s="33" t="s">
        <v>13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SUM(D6:D6)</f>
        <v>152763</v>
      </c>
      <c r="E5" s="25">
        <f t="shared" si="0"/>
        <v>6226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0" si="1">SUM(D5:M5)</f>
        <v>158989</v>
      </c>
      <c r="O5" s="31">
        <f t="shared" ref="O5:O20" si="2">(N5/O$22)</f>
        <v>286.98375451263536</v>
      </c>
      <c r="P5" s="6"/>
    </row>
    <row r="6" spans="1:133">
      <c r="A6" s="12"/>
      <c r="B6" s="23">
        <v>319</v>
      </c>
      <c r="C6" s="19" t="s">
        <v>8</v>
      </c>
      <c r="D6" s="43">
        <v>152763</v>
      </c>
      <c r="E6" s="43">
        <v>6226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158989</v>
      </c>
      <c r="O6" s="44">
        <f t="shared" si="2"/>
        <v>286.98375451263536</v>
      </c>
      <c r="P6" s="9"/>
    </row>
    <row r="7" spans="1:133" ht="15.75">
      <c r="A7" s="27" t="s">
        <v>34</v>
      </c>
      <c r="B7" s="28"/>
      <c r="C7" s="29"/>
      <c r="D7" s="30">
        <f t="shared" ref="D7:M7" si="3">SUM(D8:D8)</f>
        <v>6593</v>
      </c>
      <c r="E7" s="30">
        <f t="shared" si="3"/>
        <v>0</v>
      </c>
      <c r="F7" s="30">
        <f t="shared" si="3"/>
        <v>0</v>
      </c>
      <c r="G7" s="30">
        <f t="shared" si="3"/>
        <v>0</v>
      </c>
      <c r="H7" s="30">
        <f t="shared" si="3"/>
        <v>0</v>
      </c>
      <c r="I7" s="30">
        <f t="shared" si="3"/>
        <v>0</v>
      </c>
      <c r="J7" s="30">
        <f t="shared" si="3"/>
        <v>0</v>
      </c>
      <c r="K7" s="30">
        <f t="shared" si="3"/>
        <v>0</v>
      </c>
      <c r="L7" s="30">
        <f t="shared" si="3"/>
        <v>0</v>
      </c>
      <c r="M7" s="30">
        <f t="shared" si="3"/>
        <v>0</v>
      </c>
      <c r="N7" s="41">
        <f t="shared" si="1"/>
        <v>6593</v>
      </c>
      <c r="O7" s="42">
        <f t="shared" si="2"/>
        <v>11.90072202166065</v>
      </c>
      <c r="P7" s="10"/>
    </row>
    <row r="8" spans="1:133">
      <c r="A8" s="12"/>
      <c r="B8" s="23">
        <v>329</v>
      </c>
      <c r="C8" s="19" t="s">
        <v>35</v>
      </c>
      <c r="D8" s="43">
        <v>6593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6593</v>
      </c>
      <c r="O8" s="44">
        <f t="shared" si="2"/>
        <v>11.90072202166065</v>
      </c>
      <c r="P8" s="9"/>
    </row>
    <row r="9" spans="1:133" ht="15.75">
      <c r="A9" s="27" t="s">
        <v>9</v>
      </c>
      <c r="B9" s="28"/>
      <c r="C9" s="29"/>
      <c r="D9" s="30">
        <f t="shared" ref="D9:M9" si="4">SUM(D10:D10)</f>
        <v>6500</v>
      </c>
      <c r="E9" s="30">
        <f t="shared" si="4"/>
        <v>0</v>
      </c>
      <c r="F9" s="30">
        <f t="shared" si="4"/>
        <v>0</v>
      </c>
      <c r="G9" s="30">
        <f t="shared" si="4"/>
        <v>0</v>
      </c>
      <c r="H9" s="30">
        <f t="shared" si="4"/>
        <v>0</v>
      </c>
      <c r="I9" s="30">
        <f t="shared" si="4"/>
        <v>0</v>
      </c>
      <c r="J9" s="30">
        <f t="shared" si="4"/>
        <v>0</v>
      </c>
      <c r="K9" s="30">
        <f t="shared" si="4"/>
        <v>0</v>
      </c>
      <c r="L9" s="30">
        <f t="shared" si="4"/>
        <v>0</v>
      </c>
      <c r="M9" s="30">
        <f t="shared" si="4"/>
        <v>0</v>
      </c>
      <c r="N9" s="41">
        <f t="shared" si="1"/>
        <v>6500</v>
      </c>
      <c r="O9" s="42">
        <f t="shared" si="2"/>
        <v>11.732851985559567</v>
      </c>
      <c r="P9" s="10"/>
    </row>
    <row r="10" spans="1:133">
      <c r="A10" s="12"/>
      <c r="B10" s="23">
        <v>334.2</v>
      </c>
      <c r="C10" s="19" t="s">
        <v>48</v>
      </c>
      <c r="D10" s="43">
        <v>6500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6500</v>
      </c>
      <c r="O10" s="44">
        <f t="shared" si="2"/>
        <v>11.732851985559567</v>
      </c>
      <c r="P10" s="9"/>
    </row>
    <row r="11" spans="1:133" ht="15.75">
      <c r="A11" s="27" t="s">
        <v>15</v>
      </c>
      <c r="B11" s="28"/>
      <c r="C11" s="29"/>
      <c r="D11" s="30">
        <f t="shared" ref="D11:M11" si="5">SUM(D12:D13)</f>
        <v>0</v>
      </c>
      <c r="E11" s="30">
        <f t="shared" si="5"/>
        <v>0</v>
      </c>
      <c r="F11" s="30">
        <f t="shared" si="5"/>
        <v>0</v>
      </c>
      <c r="G11" s="30">
        <f t="shared" si="5"/>
        <v>0</v>
      </c>
      <c r="H11" s="30">
        <f t="shared" si="5"/>
        <v>0</v>
      </c>
      <c r="I11" s="30">
        <f t="shared" si="5"/>
        <v>257520</v>
      </c>
      <c r="J11" s="30">
        <f t="shared" si="5"/>
        <v>0</v>
      </c>
      <c r="K11" s="30">
        <f t="shared" si="5"/>
        <v>0</v>
      </c>
      <c r="L11" s="30">
        <f t="shared" si="5"/>
        <v>0</v>
      </c>
      <c r="M11" s="30">
        <f t="shared" si="5"/>
        <v>0</v>
      </c>
      <c r="N11" s="30">
        <f t="shared" si="1"/>
        <v>257520</v>
      </c>
      <c r="O11" s="42">
        <f t="shared" si="2"/>
        <v>464.8375451263538</v>
      </c>
      <c r="P11" s="10"/>
    </row>
    <row r="12" spans="1:133">
      <c r="A12" s="12"/>
      <c r="B12" s="23">
        <v>343.3</v>
      </c>
      <c r="C12" s="19" t="s">
        <v>17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97929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97929</v>
      </c>
      <c r="O12" s="44">
        <f t="shared" si="2"/>
        <v>176.76714801444044</v>
      </c>
      <c r="P12" s="9"/>
    </row>
    <row r="13" spans="1:133">
      <c r="A13" s="12"/>
      <c r="B13" s="23">
        <v>343.5</v>
      </c>
      <c r="C13" s="19" t="s">
        <v>39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159591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159591</v>
      </c>
      <c r="O13" s="44">
        <f t="shared" si="2"/>
        <v>288.07039711191334</v>
      </c>
      <c r="P13" s="9"/>
    </row>
    <row r="14" spans="1:133" ht="15.75">
      <c r="A14" s="27" t="s">
        <v>1</v>
      </c>
      <c r="B14" s="28"/>
      <c r="C14" s="29"/>
      <c r="D14" s="30">
        <f t="shared" ref="D14:M14" si="6">SUM(D15:D17)</f>
        <v>40452</v>
      </c>
      <c r="E14" s="30">
        <f t="shared" si="6"/>
        <v>2816</v>
      </c>
      <c r="F14" s="30">
        <f t="shared" si="6"/>
        <v>0</v>
      </c>
      <c r="G14" s="30">
        <f t="shared" si="6"/>
        <v>0</v>
      </c>
      <c r="H14" s="30">
        <f t="shared" si="6"/>
        <v>0</v>
      </c>
      <c r="I14" s="30">
        <f t="shared" si="6"/>
        <v>2171</v>
      </c>
      <c r="J14" s="30">
        <f t="shared" si="6"/>
        <v>0</v>
      </c>
      <c r="K14" s="30">
        <f t="shared" si="6"/>
        <v>0</v>
      </c>
      <c r="L14" s="30">
        <f t="shared" si="6"/>
        <v>0</v>
      </c>
      <c r="M14" s="30">
        <f t="shared" si="6"/>
        <v>0</v>
      </c>
      <c r="N14" s="30">
        <f t="shared" si="1"/>
        <v>45439</v>
      </c>
      <c r="O14" s="42">
        <f t="shared" si="2"/>
        <v>82.019855595667863</v>
      </c>
      <c r="P14" s="10"/>
    </row>
    <row r="15" spans="1:133">
      <c r="A15" s="12"/>
      <c r="B15" s="23">
        <v>361.1</v>
      </c>
      <c r="C15" s="19" t="s">
        <v>40</v>
      </c>
      <c r="D15" s="43">
        <v>0</v>
      </c>
      <c r="E15" s="43">
        <v>2816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2816</v>
      </c>
      <c r="O15" s="44">
        <f t="shared" si="2"/>
        <v>5.0830324909747295</v>
      </c>
      <c r="P15" s="9"/>
    </row>
    <row r="16" spans="1:133">
      <c r="A16" s="12"/>
      <c r="B16" s="23">
        <v>362</v>
      </c>
      <c r="C16" s="19" t="s">
        <v>20</v>
      </c>
      <c r="D16" s="43">
        <v>19577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19577</v>
      </c>
      <c r="O16" s="44">
        <f t="shared" si="2"/>
        <v>35.337545126353788</v>
      </c>
      <c r="P16" s="9"/>
    </row>
    <row r="17" spans="1:119">
      <c r="A17" s="12"/>
      <c r="B17" s="23">
        <v>369.9</v>
      </c>
      <c r="C17" s="19" t="s">
        <v>21</v>
      </c>
      <c r="D17" s="43">
        <v>20875</v>
      </c>
      <c r="E17" s="43">
        <v>0</v>
      </c>
      <c r="F17" s="43">
        <v>0</v>
      </c>
      <c r="G17" s="43">
        <v>0</v>
      </c>
      <c r="H17" s="43">
        <v>0</v>
      </c>
      <c r="I17" s="43">
        <v>2171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23046</v>
      </c>
      <c r="O17" s="44">
        <f t="shared" si="2"/>
        <v>41.599277978339352</v>
      </c>
      <c r="P17" s="9"/>
    </row>
    <row r="18" spans="1:119" ht="15.75">
      <c r="A18" s="27" t="s">
        <v>16</v>
      </c>
      <c r="B18" s="28"/>
      <c r="C18" s="29"/>
      <c r="D18" s="30">
        <f t="shared" ref="D18:M18" si="7">SUM(D19:D19)</f>
        <v>0</v>
      </c>
      <c r="E18" s="30">
        <f t="shared" si="7"/>
        <v>0</v>
      </c>
      <c r="F18" s="30">
        <f t="shared" si="7"/>
        <v>0</v>
      </c>
      <c r="G18" s="30">
        <f t="shared" si="7"/>
        <v>0</v>
      </c>
      <c r="H18" s="30">
        <f t="shared" si="7"/>
        <v>0</v>
      </c>
      <c r="I18" s="30">
        <f t="shared" si="7"/>
        <v>42916</v>
      </c>
      <c r="J18" s="30">
        <f t="shared" si="7"/>
        <v>0</v>
      </c>
      <c r="K18" s="30">
        <f t="shared" si="7"/>
        <v>0</v>
      </c>
      <c r="L18" s="30">
        <f t="shared" si="7"/>
        <v>0</v>
      </c>
      <c r="M18" s="30">
        <f t="shared" si="7"/>
        <v>0</v>
      </c>
      <c r="N18" s="30">
        <f t="shared" si="1"/>
        <v>42916</v>
      </c>
      <c r="O18" s="42">
        <f t="shared" si="2"/>
        <v>77.46570397111914</v>
      </c>
      <c r="P18" s="9"/>
    </row>
    <row r="19" spans="1:119" ht="15.75" thickBot="1">
      <c r="A19" s="12"/>
      <c r="B19" s="23">
        <v>381</v>
      </c>
      <c r="C19" s="19" t="s">
        <v>22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42916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42916</v>
      </c>
      <c r="O19" s="44">
        <f t="shared" si="2"/>
        <v>77.46570397111914</v>
      </c>
      <c r="P19" s="9"/>
    </row>
    <row r="20" spans="1:119" ht="16.5" thickBot="1">
      <c r="A20" s="13" t="s">
        <v>18</v>
      </c>
      <c r="B20" s="21"/>
      <c r="C20" s="20"/>
      <c r="D20" s="14">
        <f>SUM(D5,D7,D9,D11,D14,D18)</f>
        <v>206308</v>
      </c>
      <c r="E20" s="14">
        <f t="shared" ref="E20:M20" si="8">SUM(E5,E7,E9,E11,E14,E18)</f>
        <v>9042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302607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517957</v>
      </c>
      <c r="O20" s="36">
        <f t="shared" si="2"/>
        <v>934.94043321299637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7"/>
      <c r="B22" s="38"/>
      <c r="C22" s="38"/>
      <c r="D22" s="39"/>
      <c r="E22" s="39"/>
      <c r="F22" s="39"/>
      <c r="G22" s="39"/>
      <c r="H22" s="39"/>
      <c r="I22" s="39"/>
      <c r="J22" s="39"/>
      <c r="K22" s="39"/>
      <c r="L22" s="112" t="s">
        <v>56</v>
      </c>
      <c r="M22" s="112"/>
      <c r="N22" s="112"/>
      <c r="O22" s="40">
        <v>554</v>
      </c>
    </row>
    <row r="23" spans="1:119">
      <c r="A23" s="113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1"/>
    </row>
    <row r="24" spans="1:119" ht="15.75" customHeight="1" thickBot="1">
      <c r="A24" s="114" t="s">
        <v>42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4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50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25</v>
      </c>
      <c r="B3" s="102"/>
      <c r="C3" s="103"/>
      <c r="D3" s="122" t="s">
        <v>11</v>
      </c>
      <c r="E3" s="123"/>
      <c r="F3" s="123"/>
      <c r="G3" s="123"/>
      <c r="H3" s="124"/>
      <c r="I3" s="122" t="s">
        <v>12</v>
      </c>
      <c r="J3" s="124"/>
      <c r="K3" s="122" t="s">
        <v>14</v>
      </c>
      <c r="L3" s="124"/>
      <c r="M3" s="34"/>
      <c r="N3" s="35"/>
      <c r="O3" s="125" t="s">
        <v>30</v>
      </c>
      <c r="P3" s="11"/>
      <c r="Q3"/>
    </row>
    <row r="4" spans="1:133" ht="32.25" customHeight="1" thickBot="1">
      <c r="A4" s="104"/>
      <c r="B4" s="105"/>
      <c r="C4" s="106"/>
      <c r="D4" s="32" t="s">
        <v>2</v>
      </c>
      <c r="E4" s="32" t="s">
        <v>26</v>
      </c>
      <c r="F4" s="32" t="s">
        <v>27</v>
      </c>
      <c r="G4" s="32" t="s">
        <v>28</v>
      </c>
      <c r="H4" s="32" t="s">
        <v>3</v>
      </c>
      <c r="I4" s="32" t="s">
        <v>4</v>
      </c>
      <c r="J4" s="33" t="s">
        <v>29</v>
      </c>
      <c r="K4" s="33" t="s">
        <v>5</v>
      </c>
      <c r="L4" s="33" t="s">
        <v>6</v>
      </c>
      <c r="M4" s="33" t="s">
        <v>7</v>
      </c>
      <c r="N4" s="33" t="s">
        <v>13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SUM(D6:D6)</f>
        <v>141967</v>
      </c>
      <c r="E5" s="25">
        <f t="shared" si="0"/>
        <v>5543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2" si="1">SUM(D5:M5)</f>
        <v>147510</v>
      </c>
      <c r="O5" s="31">
        <f t="shared" ref="O5:O22" si="2">(N5/O$24)</f>
        <v>261.07964601769913</v>
      </c>
      <c r="P5" s="6"/>
    </row>
    <row r="6" spans="1:133">
      <c r="A6" s="12"/>
      <c r="B6" s="23">
        <v>319</v>
      </c>
      <c r="C6" s="19" t="s">
        <v>8</v>
      </c>
      <c r="D6" s="43">
        <v>141967</v>
      </c>
      <c r="E6" s="43">
        <v>5543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147510</v>
      </c>
      <c r="O6" s="44">
        <f t="shared" si="2"/>
        <v>261.07964601769913</v>
      </c>
      <c r="P6" s="9"/>
    </row>
    <row r="7" spans="1:133" ht="15.75">
      <c r="A7" s="27" t="s">
        <v>34</v>
      </c>
      <c r="B7" s="28"/>
      <c r="C7" s="29"/>
      <c r="D7" s="30">
        <f t="shared" ref="D7:M7" si="3">SUM(D8:D8)</f>
        <v>1987</v>
      </c>
      <c r="E7" s="30">
        <f t="shared" si="3"/>
        <v>0</v>
      </c>
      <c r="F7" s="30">
        <f t="shared" si="3"/>
        <v>0</v>
      </c>
      <c r="G7" s="30">
        <f t="shared" si="3"/>
        <v>0</v>
      </c>
      <c r="H7" s="30">
        <f t="shared" si="3"/>
        <v>0</v>
      </c>
      <c r="I7" s="30">
        <f t="shared" si="3"/>
        <v>0</v>
      </c>
      <c r="J7" s="30">
        <f t="shared" si="3"/>
        <v>0</v>
      </c>
      <c r="K7" s="30">
        <f t="shared" si="3"/>
        <v>0</v>
      </c>
      <c r="L7" s="30">
        <f t="shared" si="3"/>
        <v>0</v>
      </c>
      <c r="M7" s="30">
        <f t="shared" si="3"/>
        <v>0</v>
      </c>
      <c r="N7" s="41">
        <f t="shared" si="1"/>
        <v>1987</v>
      </c>
      <c r="O7" s="42">
        <f t="shared" si="2"/>
        <v>3.5168141592920352</v>
      </c>
      <c r="P7" s="10"/>
    </row>
    <row r="8" spans="1:133">
      <c r="A8" s="12"/>
      <c r="B8" s="23">
        <v>329</v>
      </c>
      <c r="C8" s="19" t="s">
        <v>35</v>
      </c>
      <c r="D8" s="43">
        <v>1987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1987</v>
      </c>
      <c r="O8" s="44">
        <f t="shared" si="2"/>
        <v>3.5168141592920352</v>
      </c>
      <c r="P8" s="9"/>
    </row>
    <row r="9" spans="1:133" ht="15.75">
      <c r="A9" s="27" t="s">
        <v>9</v>
      </c>
      <c r="B9" s="28"/>
      <c r="C9" s="29"/>
      <c r="D9" s="30">
        <f t="shared" ref="D9:M9" si="4">SUM(D10:D11)</f>
        <v>6500</v>
      </c>
      <c r="E9" s="30">
        <f t="shared" si="4"/>
        <v>0</v>
      </c>
      <c r="F9" s="30">
        <f t="shared" si="4"/>
        <v>0</v>
      </c>
      <c r="G9" s="30">
        <f t="shared" si="4"/>
        <v>0</v>
      </c>
      <c r="H9" s="30">
        <f t="shared" si="4"/>
        <v>0</v>
      </c>
      <c r="I9" s="30">
        <f t="shared" si="4"/>
        <v>490067</v>
      </c>
      <c r="J9" s="30">
        <f t="shared" si="4"/>
        <v>0</v>
      </c>
      <c r="K9" s="30">
        <f t="shared" si="4"/>
        <v>0</v>
      </c>
      <c r="L9" s="30">
        <f t="shared" si="4"/>
        <v>0</v>
      </c>
      <c r="M9" s="30">
        <f t="shared" si="4"/>
        <v>0</v>
      </c>
      <c r="N9" s="41">
        <f t="shared" si="1"/>
        <v>496567</v>
      </c>
      <c r="O9" s="42">
        <f t="shared" si="2"/>
        <v>878.87964601769909</v>
      </c>
      <c r="P9" s="10"/>
    </row>
    <row r="10" spans="1:133">
      <c r="A10" s="12"/>
      <c r="B10" s="23">
        <v>331.31</v>
      </c>
      <c r="C10" s="19" t="s">
        <v>47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490067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490067</v>
      </c>
      <c r="O10" s="44">
        <f t="shared" si="2"/>
        <v>867.37522123893802</v>
      </c>
      <c r="P10" s="9"/>
    </row>
    <row r="11" spans="1:133">
      <c r="A11" s="12"/>
      <c r="B11" s="23">
        <v>334.2</v>
      </c>
      <c r="C11" s="19" t="s">
        <v>48</v>
      </c>
      <c r="D11" s="43">
        <v>6500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6500</v>
      </c>
      <c r="O11" s="44">
        <f t="shared" si="2"/>
        <v>11.504424778761061</v>
      </c>
      <c r="P11" s="9"/>
    </row>
    <row r="12" spans="1:133" ht="15.75">
      <c r="A12" s="27" t="s">
        <v>15</v>
      </c>
      <c r="B12" s="28"/>
      <c r="C12" s="29"/>
      <c r="D12" s="30">
        <f t="shared" ref="D12:M12" si="5">SUM(D13:D14)</f>
        <v>0</v>
      </c>
      <c r="E12" s="30">
        <f t="shared" si="5"/>
        <v>0</v>
      </c>
      <c r="F12" s="30">
        <f t="shared" si="5"/>
        <v>0</v>
      </c>
      <c r="G12" s="30">
        <f t="shared" si="5"/>
        <v>0</v>
      </c>
      <c r="H12" s="30">
        <f t="shared" si="5"/>
        <v>0</v>
      </c>
      <c r="I12" s="30">
        <f t="shared" si="5"/>
        <v>267848</v>
      </c>
      <c r="J12" s="30">
        <f t="shared" si="5"/>
        <v>0</v>
      </c>
      <c r="K12" s="30">
        <f t="shared" si="5"/>
        <v>0</v>
      </c>
      <c r="L12" s="30">
        <f t="shared" si="5"/>
        <v>0</v>
      </c>
      <c r="M12" s="30">
        <f t="shared" si="5"/>
        <v>0</v>
      </c>
      <c r="N12" s="30">
        <f t="shared" si="1"/>
        <v>267848</v>
      </c>
      <c r="O12" s="42">
        <f t="shared" si="2"/>
        <v>474.06725663716816</v>
      </c>
      <c r="P12" s="10"/>
    </row>
    <row r="13" spans="1:133">
      <c r="A13" s="12"/>
      <c r="B13" s="23">
        <v>343.3</v>
      </c>
      <c r="C13" s="19" t="s">
        <v>17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102246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102246</v>
      </c>
      <c r="O13" s="44">
        <f t="shared" si="2"/>
        <v>180.96637168141592</v>
      </c>
      <c r="P13" s="9"/>
    </row>
    <row r="14" spans="1:133">
      <c r="A14" s="12"/>
      <c r="B14" s="23">
        <v>343.5</v>
      </c>
      <c r="C14" s="19" t="s">
        <v>39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165602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165602</v>
      </c>
      <c r="O14" s="44">
        <f t="shared" si="2"/>
        <v>293.10088495575224</v>
      </c>
      <c r="P14" s="9"/>
    </row>
    <row r="15" spans="1:133" ht="15.75">
      <c r="A15" s="27" t="s">
        <v>1</v>
      </c>
      <c r="B15" s="28"/>
      <c r="C15" s="29"/>
      <c r="D15" s="30">
        <f t="shared" ref="D15:M15" si="6">SUM(D16:D18)</f>
        <v>32970</v>
      </c>
      <c r="E15" s="30">
        <f t="shared" si="6"/>
        <v>1632</v>
      </c>
      <c r="F15" s="30">
        <f t="shared" si="6"/>
        <v>0</v>
      </c>
      <c r="G15" s="30">
        <f t="shared" si="6"/>
        <v>0</v>
      </c>
      <c r="H15" s="30">
        <f t="shared" si="6"/>
        <v>0</v>
      </c>
      <c r="I15" s="30">
        <f t="shared" si="6"/>
        <v>10225</v>
      </c>
      <c r="J15" s="30">
        <f t="shared" si="6"/>
        <v>0</v>
      </c>
      <c r="K15" s="30">
        <f t="shared" si="6"/>
        <v>0</v>
      </c>
      <c r="L15" s="30">
        <f t="shared" si="6"/>
        <v>0</v>
      </c>
      <c r="M15" s="30">
        <f t="shared" si="6"/>
        <v>0</v>
      </c>
      <c r="N15" s="30">
        <f t="shared" si="1"/>
        <v>44827</v>
      </c>
      <c r="O15" s="42">
        <f t="shared" si="2"/>
        <v>79.339823008849564</v>
      </c>
      <c r="P15" s="10"/>
    </row>
    <row r="16" spans="1:133">
      <c r="A16" s="12"/>
      <c r="B16" s="23">
        <v>361.1</v>
      </c>
      <c r="C16" s="19" t="s">
        <v>40</v>
      </c>
      <c r="D16" s="43">
        <v>0</v>
      </c>
      <c r="E16" s="43">
        <v>1632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1632</v>
      </c>
      <c r="O16" s="44">
        <f t="shared" si="2"/>
        <v>2.8884955752212389</v>
      </c>
      <c r="P16" s="9"/>
    </row>
    <row r="17" spans="1:119">
      <c r="A17" s="12"/>
      <c r="B17" s="23">
        <v>362</v>
      </c>
      <c r="C17" s="19" t="s">
        <v>20</v>
      </c>
      <c r="D17" s="43">
        <v>4530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4530</v>
      </c>
      <c r="O17" s="44">
        <f t="shared" si="2"/>
        <v>8.0176991150442483</v>
      </c>
      <c r="P17" s="9"/>
    </row>
    <row r="18" spans="1:119">
      <c r="A18" s="12"/>
      <c r="B18" s="23">
        <v>369.9</v>
      </c>
      <c r="C18" s="19" t="s">
        <v>21</v>
      </c>
      <c r="D18" s="43">
        <v>28440</v>
      </c>
      <c r="E18" s="43">
        <v>0</v>
      </c>
      <c r="F18" s="43">
        <v>0</v>
      </c>
      <c r="G18" s="43">
        <v>0</v>
      </c>
      <c r="H18" s="43">
        <v>0</v>
      </c>
      <c r="I18" s="43">
        <v>10225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38665</v>
      </c>
      <c r="O18" s="44">
        <f t="shared" si="2"/>
        <v>68.43362831858407</v>
      </c>
      <c r="P18" s="9"/>
    </row>
    <row r="19" spans="1:119" ht="15.75">
      <c r="A19" s="27" t="s">
        <v>16</v>
      </c>
      <c r="B19" s="28"/>
      <c r="C19" s="29"/>
      <c r="D19" s="30">
        <f t="shared" ref="D19:M19" si="7">SUM(D20:D21)</f>
        <v>10228</v>
      </c>
      <c r="E19" s="30">
        <f t="shared" si="7"/>
        <v>0</v>
      </c>
      <c r="F19" s="30">
        <f t="shared" si="7"/>
        <v>0</v>
      </c>
      <c r="G19" s="30">
        <f t="shared" si="7"/>
        <v>0</v>
      </c>
      <c r="H19" s="30">
        <f t="shared" si="7"/>
        <v>0</v>
      </c>
      <c r="I19" s="30">
        <f t="shared" si="7"/>
        <v>11960</v>
      </c>
      <c r="J19" s="30">
        <f t="shared" si="7"/>
        <v>0</v>
      </c>
      <c r="K19" s="30">
        <f t="shared" si="7"/>
        <v>0</v>
      </c>
      <c r="L19" s="30">
        <f t="shared" si="7"/>
        <v>0</v>
      </c>
      <c r="M19" s="30">
        <f t="shared" si="7"/>
        <v>0</v>
      </c>
      <c r="N19" s="30">
        <f t="shared" si="1"/>
        <v>22188</v>
      </c>
      <c r="O19" s="42">
        <f t="shared" si="2"/>
        <v>39.270796460176989</v>
      </c>
      <c r="P19" s="9"/>
    </row>
    <row r="20" spans="1:119">
      <c r="A20" s="12"/>
      <c r="B20" s="23">
        <v>381</v>
      </c>
      <c r="C20" s="19" t="s">
        <v>22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11960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11960</v>
      </c>
      <c r="O20" s="44">
        <f t="shared" si="2"/>
        <v>21.168141592920353</v>
      </c>
      <c r="P20" s="9"/>
    </row>
    <row r="21" spans="1:119" ht="15.75" thickBot="1">
      <c r="A21" s="12"/>
      <c r="B21" s="23">
        <v>384</v>
      </c>
      <c r="C21" s="19" t="s">
        <v>23</v>
      </c>
      <c r="D21" s="43">
        <v>10228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10228</v>
      </c>
      <c r="O21" s="44">
        <f t="shared" si="2"/>
        <v>18.102654867256636</v>
      </c>
      <c r="P21" s="9"/>
    </row>
    <row r="22" spans="1:119" ht="16.5" thickBot="1">
      <c r="A22" s="13" t="s">
        <v>18</v>
      </c>
      <c r="B22" s="21"/>
      <c r="C22" s="20"/>
      <c r="D22" s="14">
        <f>SUM(D5,D7,D9,D12,D15,D19)</f>
        <v>193652</v>
      </c>
      <c r="E22" s="14">
        <f t="shared" ref="E22:M22" si="8">SUM(E5,E7,E9,E12,E15,E19)</f>
        <v>7175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780100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980927</v>
      </c>
      <c r="O22" s="36">
        <f t="shared" si="2"/>
        <v>1736.153982300885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7"/>
      <c r="B24" s="38"/>
      <c r="C24" s="38"/>
      <c r="D24" s="39"/>
      <c r="E24" s="39"/>
      <c r="F24" s="39"/>
      <c r="G24" s="39"/>
      <c r="H24" s="39"/>
      <c r="I24" s="39"/>
      <c r="J24" s="39"/>
      <c r="K24" s="39"/>
      <c r="L24" s="112" t="s">
        <v>51</v>
      </c>
      <c r="M24" s="112"/>
      <c r="N24" s="112"/>
      <c r="O24" s="40">
        <v>565</v>
      </c>
    </row>
    <row r="25" spans="1:119">
      <c r="A25" s="113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1"/>
    </row>
    <row r="26" spans="1:119" ht="15.75" customHeight="1" thickBot="1">
      <c r="A26" s="114" t="s">
        <v>42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4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45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25</v>
      </c>
      <c r="B3" s="102"/>
      <c r="C3" s="103"/>
      <c r="D3" s="122" t="s">
        <v>11</v>
      </c>
      <c r="E3" s="123"/>
      <c r="F3" s="123"/>
      <c r="G3" s="123"/>
      <c r="H3" s="124"/>
      <c r="I3" s="122" t="s">
        <v>12</v>
      </c>
      <c r="J3" s="124"/>
      <c r="K3" s="122" t="s">
        <v>14</v>
      </c>
      <c r="L3" s="124"/>
      <c r="M3" s="34"/>
      <c r="N3" s="35"/>
      <c r="O3" s="125" t="s">
        <v>30</v>
      </c>
      <c r="P3" s="11"/>
      <c r="Q3"/>
    </row>
    <row r="4" spans="1:133" ht="32.25" customHeight="1" thickBot="1">
      <c r="A4" s="104"/>
      <c r="B4" s="105"/>
      <c r="C4" s="106"/>
      <c r="D4" s="32" t="s">
        <v>2</v>
      </c>
      <c r="E4" s="32" t="s">
        <v>26</v>
      </c>
      <c r="F4" s="32" t="s">
        <v>27</v>
      </c>
      <c r="G4" s="32" t="s">
        <v>28</v>
      </c>
      <c r="H4" s="32" t="s">
        <v>3</v>
      </c>
      <c r="I4" s="32" t="s">
        <v>4</v>
      </c>
      <c r="J4" s="33" t="s">
        <v>29</v>
      </c>
      <c r="K4" s="33" t="s">
        <v>5</v>
      </c>
      <c r="L4" s="33" t="s">
        <v>6</v>
      </c>
      <c r="M4" s="33" t="s">
        <v>7</v>
      </c>
      <c r="N4" s="33" t="s">
        <v>13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SUM(D6:D6)</f>
        <v>134694</v>
      </c>
      <c r="E5" s="25">
        <f t="shared" si="0"/>
        <v>6294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4" si="1">SUM(D5:M5)</f>
        <v>140988</v>
      </c>
      <c r="O5" s="31">
        <f t="shared" ref="O5:O24" si="2">(N5/O$26)</f>
        <v>253.57553956834533</v>
      </c>
      <c r="P5" s="6"/>
    </row>
    <row r="6" spans="1:133">
      <c r="A6" s="12"/>
      <c r="B6" s="23">
        <v>319</v>
      </c>
      <c r="C6" s="19" t="s">
        <v>8</v>
      </c>
      <c r="D6" s="43">
        <v>134694</v>
      </c>
      <c r="E6" s="43">
        <v>6294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140988</v>
      </c>
      <c r="O6" s="44">
        <f t="shared" si="2"/>
        <v>253.57553956834533</v>
      </c>
      <c r="P6" s="9"/>
    </row>
    <row r="7" spans="1:133" ht="15.75">
      <c r="A7" s="27" t="s">
        <v>34</v>
      </c>
      <c r="B7" s="28"/>
      <c r="C7" s="29"/>
      <c r="D7" s="30">
        <f t="shared" ref="D7:M7" si="3">SUM(D8:D8)</f>
        <v>2620</v>
      </c>
      <c r="E7" s="30">
        <f t="shared" si="3"/>
        <v>0</v>
      </c>
      <c r="F7" s="30">
        <f t="shared" si="3"/>
        <v>0</v>
      </c>
      <c r="G7" s="30">
        <f t="shared" si="3"/>
        <v>0</v>
      </c>
      <c r="H7" s="30">
        <f t="shared" si="3"/>
        <v>0</v>
      </c>
      <c r="I7" s="30">
        <f t="shared" si="3"/>
        <v>0</v>
      </c>
      <c r="J7" s="30">
        <f t="shared" si="3"/>
        <v>0</v>
      </c>
      <c r="K7" s="30">
        <f t="shared" si="3"/>
        <v>0</v>
      </c>
      <c r="L7" s="30">
        <f t="shared" si="3"/>
        <v>0</v>
      </c>
      <c r="M7" s="30">
        <f t="shared" si="3"/>
        <v>0</v>
      </c>
      <c r="N7" s="41">
        <f t="shared" si="1"/>
        <v>2620</v>
      </c>
      <c r="O7" s="42">
        <f t="shared" si="2"/>
        <v>4.7122302158273381</v>
      </c>
      <c r="P7" s="10"/>
    </row>
    <row r="8" spans="1:133">
      <c r="A8" s="12"/>
      <c r="B8" s="23">
        <v>329</v>
      </c>
      <c r="C8" s="19" t="s">
        <v>35</v>
      </c>
      <c r="D8" s="43">
        <v>2620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2620</v>
      </c>
      <c r="O8" s="44">
        <f t="shared" si="2"/>
        <v>4.7122302158273381</v>
      </c>
      <c r="P8" s="9"/>
    </row>
    <row r="9" spans="1:133" ht="15.75">
      <c r="A9" s="27" t="s">
        <v>9</v>
      </c>
      <c r="B9" s="28"/>
      <c r="C9" s="29"/>
      <c r="D9" s="30">
        <f t="shared" ref="D9:M9" si="4">SUM(D10:D13)</f>
        <v>551681</v>
      </c>
      <c r="E9" s="30">
        <f t="shared" si="4"/>
        <v>0</v>
      </c>
      <c r="F9" s="30">
        <f t="shared" si="4"/>
        <v>0</v>
      </c>
      <c r="G9" s="30">
        <f t="shared" si="4"/>
        <v>0</v>
      </c>
      <c r="H9" s="30">
        <f t="shared" si="4"/>
        <v>0</v>
      </c>
      <c r="I9" s="30">
        <f t="shared" si="4"/>
        <v>79487</v>
      </c>
      <c r="J9" s="30">
        <f t="shared" si="4"/>
        <v>0</v>
      </c>
      <c r="K9" s="30">
        <f t="shared" si="4"/>
        <v>0</v>
      </c>
      <c r="L9" s="30">
        <f t="shared" si="4"/>
        <v>0</v>
      </c>
      <c r="M9" s="30">
        <f t="shared" si="4"/>
        <v>0</v>
      </c>
      <c r="N9" s="41">
        <f t="shared" si="1"/>
        <v>631168</v>
      </c>
      <c r="O9" s="42">
        <f t="shared" si="2"/>
        <v>1135.1942446043165</v>
      </c>
      <c r="P9" s="10"/>
    </row>
    <row r="10" spans="1:133">
      <c r="A10" s="12"/>
      <c r="B10" s="23">
        <v>331.1</v>
      </c>
      <c r="C10" s="19" t="s">
        <v>46</v>
      </c>
      <c r="D10" s="43">
        <v>245000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245000</v>
      </c>
      <c r="O10" s="44">
        <f t="shared" si="2"/>
        <v>440.64748201438852</v>
      </c>
      <c r="P10" s="9"/>
    </row>
    <row r="11" spans="1:133">
      <c r="A11" s="12"/>
      <c r="B11" s="23">
        <v>331.2</v>
      </c>
      <c r="C11" s="19" t="s">
        <v>36</v>
      </c>
      <c r="D11" s="43">
        <v>300181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300181</v>
      </c>
      <c r="O11" s="44">
        <f t="shared" si="2"/>
        <v>539.89388489208636</v>
      </c>
      <c r="P11" s="9"/>
    </row>
    <row r="12" spans="1:133">
      <c r="A12" s="12"/>
      <c r="B12" s="23">
        <v>331.31</v>
      </c>
      <c r="C12" s="19" t="s">
        <v>47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79487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79487</v>
      </c>
      <c r="O12" s="44">
        <f t="shared" si="2"/>
        <v>142.96223021582733</v>
      </c>
      <c r="P12" s="9"/>
    </row>
    <row r="13" spans="1:133">
      <c r="A13" s="12"/>
      <c r="B13" s="23">
        <v>334.2</v>
      </c>
      <c r="C13" s="19" t="s">
        <v>48</v>
      </c>
      <c r="D13" s="43">
        <v>6500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6500</v>
      </c>
      <c r="O13" s="44">
        <f t="shared" si="2"/>
        <v>11.690647482014388</v>
      </c>
      <c r="P13" s="9"/>
    </row>
    <row r="14" spans="1:133" ht="15.75">
      <c r="A14" s="27" t="s">
        <v>15</v>
      </c>
      <c r="B14" s="28"/>
      <c r="C14" s="29"/>
      <c r="D14" s="30">
        <f t="shared" ref="D14:M14" si="5">SUM(D15:D16)</f>
        <v>0</v>
      </c>
      <c r="E14" s="30">
        <f t="shared" si="5"/>
        <v>0</v>
      </c>
      <c r="F14" s="30">
        <f t="shared" si="5"/>
        <v>0</v>
      </c>
      <c r="G14" s="30">
        <f t="shared" si="5"/>
        <v>0</v>
      </c>
      <c r="H14" s="30">
        <f t="shared" si="5"/>
        <v>0</v>
      </c>
      <c r="I14" s="30">
        <f t="shared" si="5"/>
        <v>262946</v>
      </c>
      <c r="J14" s="30">
        <f t="shared" si="5"/>
        <v>0</v>
      </c>
      <c r="K14" s="30">
        <f t="shared" si="5"/>
        <v>0</v>
      </c>
      <c r="L14" s="30">
        <f t="shared" si="5"/>
        <v>0</v>
      </c>
      <c r="M14" s="30">
        <f t="shared" si="5"/>
        <v>0</v>
      </c>
      <c r="N14" s="30">
        <f t="shared" si="1"/>
        <v>262946</v>
      </c>
      <c r="O14" s="42">
        <f t="shared" si="2"/>
        <v>472.92446043165467</v>
      </c>
      <c r="P14" s="10"/>
    </row>
    <row r="15" spans="1:133">
      <c r="A15" s="12"/>
      <c r="B15" s="23">
        <v>343.3</v>
      </c>
      <c r="C15" s="19" t="s">
        <v>17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100329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100329</v>
      </c>
      <c r="O15" s="44">
        <f t="shared" si="2"/>
        <v>180.44784172661869</v>
      </c>
      <c r="P15" s="9"/>
    </row>
    <row r="16" spans="1:133">
      <c r="A16" s="12"/>
      <c r="B16" s="23">
        <v>343.5</v>
      </c>
      <c r="C16" s="19" t="s">
        <v>39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162617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162617</v>
      </c>
      <c r="O16" s="44">
        <f t="shared" si="2"/>
        <v>292.47661870503595</v>
      </c>
      <c r="P16" s="9"/>
    </row>
    <row r="17" spans="1:119" ht="15.75">
      <c r="A17" s="27" t="s">
        <v>1</v>
      </c>
      <c r="B17" s="28"/>
      <c r="C17" s="29"/>
      <c r="D17" s="30">
        <f t="shared" ref="D17:M17" si="6">SUM(D18:D20)</f>
        <v>34324</v>
      </c>
      <c r="E17" s="30">
        <f t="shared" si="6"/>
        <v>2659</v>
      </c>
      <c r="F17" s="30">
        <f t="shared" si="6"/>
        <v>0</v>
      </c>
      <c r="G17" s="30">
        <f t="shared" si="6"/>
        <v>0</v>
      </c>
      <c r="H17" s="30">
        <f t="shared" si="6"/>
        <v>0</v>
      </c>
      <c r="I17" s="30">
        <f t="shared" si="6"/>
        <v>5836</v>
      </c>
      <c r="J17" s="30">
        <f t="shared" si="6"/>
        <v>0</v>
      </c>
      <c r="K17" s="30">
        <f t="shared" si="6"/>
        <v>0</v>
      </c>
      <c r="L17" s="30">
        <f t="shared" si="6"/>
        <v>0</v>
      </c>
      <c r="M17" s="30">
        <f t="shared" si="6"/>
        <v>0</v>
      </c>
      <c r="N17" s="30">
        <f t="shared" si="1"/>
        <v>42819</v>
      </c>
      <c r="O17" s="42">
        <f t="shared" si="2"/>
        <v>77.012589928057551</v>
      </c>
      <c r="P17" s="10"/>
    </row>
    <row r="18" spans="1:119">
      <c r="A18" s="12"/>
      <c r="B18" s="23">
        <v>361.1</v>
      </c>
      <c r="C18" s="19" t="s">
        <v>40</v>
      </c>
      <c r="D18" s="43">
        <v>0</v>
      </c>
      <c r="E18" s="43">
        <v>2659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2659</v>
      </c>
      <c r="O18" s="44">
        <f t="shared" si="2"/>
        <v>4.7823741007194247</v>
      </c>
      <c r="P18" s="9"/>
    </row>
    <row r="19" spans="1:119">
      <c r="A19" s="12"/>
      <c r="B19" s="23">
        <v>362</v>
      </c>
      <c r="C19" s="19" t="s">
        <v>20</v>
      </c>
      <c r="D19" s="43">
        <v>12587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12587</v>
      </c>
      <c r="O19" s="44">
        <f t="shared" si="2"/>
        <v>22.638489208633093</v>
      </c>
      <c r="P19" s="9"/>
    </row>
    <row r="20" spans="1:119">
      <c r="A20" s="12"/>
      <c r="B20" s="23">
        <v>369.9</v>
      </c>
      <c r="C20" s="19" t="s">
        <v>21</v>
      </c>
      <c r="D20" s="43">
        <v>21737</v>
      </c>
      <c r="E20" s="43">
        <v>0</v>
      </c>
      <c r="F20" s="43">
        <v>0</v>
      </c>
      <c r="G20" s="43">
        <v>0</v>
      </c>
      <c r="H20" s="43">
        <v>0</v>
      </c>
      <c r="I20" s="43">
        <v>5836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27573</v>
      </c>
      <c r="O20" s="44">
        <f t="shared" si="2"/>
        <v>49.591726618705039</v>
      </c>
      <c r="P20" s="9"/>
    </row>
    <row r="21" spans="1:119" ht="15.75">
      <c r="A21" s="27" t="s">
        <v>16</v>
      </c>
      <c r="B21" s="28"/>
      <c r="C21" s="29"/>
      <c r="D21" s="30">
        <f t="shared" ref="D21:M21" si="7">SUM(D22:D23)</f>
        <v>261012</v>
      </c>
      <c r="E21" s="30">
        <f t="shared" si="7"/>
        <v>0</v>
      </c>
      <c r="F21" s="30">
        <f t="shared" si="7"/>
        <v>0</v>
      </c>
      <c r="G21" s="30">
        <f t="shared" si="7"/>
        <v>0</v>
      </c>
      <c r="H21" s="30">
        <f t="shared" si="7"/>
        <v>0</v>
      </c>
      <c r="I21" s="30">
        <f t="shared" si="7"/>
        <v>0</v>
      </c>
      <c r="J21" s="30">
        <f t="shared" si="7"/>
        <v>0</v>
      </c>
      <c r="K21" s="30">
        <f t="shared" si="7"/>
        <v>0</v>
      </c>
      <c r="L21" s="30">
        <f t="shared" si="7"/>
        <v>0</v>
      </c>
      <c r="M21" s="30">
        <f t="shared" si="7"/>
        <v>0</v>
      </c>
      <c r="N21" s="30">
        <f t="shared" si="1"/>
        <v>261012</v>
      </c>
      <c r="O21" s="42">
        <f t="shared" si="2"/>
        <v>469.44604316546764</v>
      </c>
      <c r="P21" s="9"/>
    </row>
    <row r="22" spans="1:119">
      <c r="A22" s="12"/>
      <c r="B22" s="23">
        <v>381</v>
      </c>
      <c r="C22" s="19" t="s">
        <v>22</v>
      </c>
      <c r="D22" s="43">
        <v>6416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6416</v>
      </c>
      <c r="O22" s="44">
        <f t="shared" si="2"/>
        <v>11.53956834532374</v>
      </c>
      <c r="P22" s="9"/>
    </row>
    <row r="23" spans="1:119" ht="15.75" thickBot="1">
      <c r="A23" s="12"/>
      <c r="B23" s="23">
        <v>384</v>
      </c>
      <c r="C23" s="19" t="s">
        <v>23</v>
      </c>
      <c r="D23" s="43">
        <v>254596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254596</v>
      </c>
      <c r="O23" s="44">
        <f t="shared" si="2"/>
        <v>457.9064748201439</v>
      </c>
      <c r="P23" s="9"/>
    </row>
    <row r="24" spans="1:119" ht="16.5" thickBot="1">
      <c r="A24" s="13" t="s">
        <v>18</v>
      </c>
      <c r="B24" s="21"/>
      <c r="C24" s="20"/>
      <c r="D24" s="14">
        <f>SUM(D5,D7,D9,D14,D17,D21)</f>
        <v>984331</v>
      </c>
      <c r="E24" s="14">
        <f t="shared" ref="E24:M24" si="8">SUM(E5,E7,E9,E14,E17,E21)</f>
        <v>8953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348269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1341553</v>
      </c>
      <c r="O24" s="36">
        <f t="shared" si="2"/>
        <v>2412.8651079136689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7"/>
      <c r="B26" s="38"/>
      <c r="C26" s="38"/>
      <c r="D26" s="39"/>
      <c r="E26" s="39"/>
      <c r="F26" s="39"/>
      <c r="G26" s="39"/>
      <c r="H26" s="39"/>
      <c r="I26" s="39"/>
      <c r="J26" s="39"/>
      <c r="K26" s="39"/>
      <c r="L26" s="112" t="s">
        <v>49</v>
      </c>
      <c r="M26" s="112"/>
      <c r="N26" s="112"/>
      <c r="O26" s="40">
        <v>556</v>
      </c>
    </row>
    <row r="27" spans="1:119">
      <c r="A27" s="113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1"/>
    </row>
    <row r="28" spans="1:119" ht="15.75" customHeight="1" thickBot="1">
      <c r="A28" s="114" t="s">
        <v>42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4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43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25</v>
      </c>
      <c r="B3" s="102"/>
      <c r="C3" s="103"/>
      <c r="D3" s="122" t="s">
        <v>11</v>
      </c>
      <c r="E3" s="123"/>
      <c r="F3" s="123"/>
      <c r="G3" s="123"/>
      <c r="H3" s="124"/>
      <c r="I3" s="122" t="s">
        <v>12</v>
      </c>
      <c r="J3" s="124"/>
      <c r="K3" s="122" t="s">
        <v>14</v>
      </c>
      <c r="L3" s="124"/>
      <c r="M3" s="34"/>
      <c r="N3" s="35"/>
      <c r="O3" s="125" t="s">
        <v>30</v>
      </c>
      <c r="P3" s="11"/>
      <c r="Q3"/>
    </row>
    <row r="4" spans="1:133" ht="32.25" customHeight="1" thickBot="1">
      <c r="A4" s="104"/>
      <c r="B4" s="105"/>
      <c r="C4" s="106"/>
      <c r="D4" s="32" t="s">
        <v>2</v>
      </c>
      <c r="E4" s="32" t="s">
        <v>26</v>
      </c>
      <c r="F4" s="32" t="s">
        <v>27</v>
      </c>
      <c r="G4" s="32" t="s">
        <v>28</v>
      </c>
      <c r="H4" s="32" t="s">
        <v>3</v>
      </c>
      <c r="I4" s="32" t="s">
        <v>4</v>
      </c>
      <c r="J4" s="33" t="s">
        <v>29</v>
      </c>
      <c r="K4" s="33" t="s">
        <v>5</v>
      </c>
      <c r="L4" s="33" t="s">
        <v>6</v>
      </c>
      <c r="M4" s="33" t="s">
        <v>7</v>
      </c>
      <c r="N4" s="33" t="s">
        <v>13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SUM(D6:D6)</f>
        <v>142771</v>
      </c>
      <c r="E5" s="25">
        <f t="shared" si="0"/>
        <v>6500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2" si="1">SUM(D5:M5)</f>
        <v>149271</v>
      </c>
      <c r="O5" s="31">
        <f t="shared" ref="O5:O22" si="2">(N5/O$24)</f>
        <v>253.43123938879458</v>
      </c>
      <c r="P5" s="6"/>
    </row>
    <row r="6" spans="1:133">
      <c r="A6" s="12"/>
      <c r="B6" s="23">
        <v>319</v>
      </c>
      <c r="C6" s="19" t="s">
        <v>8</v>
      </c>
      <c r="D6" s="43">
        <v>142771</v>
      </c>
      <c r="E6" s="43">
        <v>6500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149271</v>
      </c>
      <c r="O6" s="44">
        <f t="shared" si="2"/>
        <v>253.43123938879458</v>
      </c>
      <c r="P6" s="9"/>
    </row>
    <row r="7" spans="1:133" ht="15.75">
      <c r="A7" s="27" t="s">
        <v>34</v>
      </c>
      <c r="B7" s="28"/>
      <c r="C7" s="29"/>
      <c r="D7" s="30">
        <f t="shared" ref="D7:M7" si="3">SUM(D8:D8)</f>
        <v>3726</v>
      </c>
      <c r="E7" s="30">
        <f t="shared" si="3"/>
        <v>0</v>
      </c>
      <c r="F7" s="30">
        <f t="shared" si="3"/>
        <v>0</v>
      </c>
      <c r="G7" s="30">
        <f t="shared" si="3"/>
        <v>0</v>
      </c>
      <c r="H7" s="30">
        <f t="shared" si="3"/>
        <v>0</v>
      </c>
      <c r="I7" s="30">
        <f t="shared" si="3"/>
        <v>0</v>
      </c>
      <c r="J7" s="30">
        <f t="shared" si="3"/>
        <v>0</v>
      </c>
      <c r="K7" s="30">
        <f t="shared" si="3"/>
        <v>0</v>
      </c>
      <c r="L7" s="30">
        <f t="shared" si="3"/>
        <v>0</v>
      </c>
      <c r="M7" s="30">
        <f t="shared" si="3"/>
        <v>0</v>
      </c>
      <c r="N7" s="41">
        <f t="shared" si="1"/>
        <v>3726</v>
      </c>
      <c r="O7" s="42">
        <f t="shared" si="2"/>
        <v>6.3259762308998306</v>
      </c>
      <c r="P7" s="10"/>
    </row>
    <row r="8" spans="1:133">
      <c r="A8" s="12"/>
      <c r="B8" s="23">
        <v>329</v>
      </c>
      <c r="C8" s="19" t="s">
        <v>35</v>
      </c>
      <c r="D8" s="43">
        <v>3726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3726</v>
      </c>
      <c r="O8" s="44">
        <f t="shared" si="2"/>
        <v>6.3259762308998306</v>
      </c>
      <c r="P8" s="9"/>
    </row>
    <row r="9" spans="1:133" ht="15.75">
      <c r="A9" s="27" t="s">
        <v>9</v>
      </c>
      <c r="B9" s="28"/>
      <c r="C9" s="29"/>
      <c r="D9" s="30">
        <f t="shared" ref="D9:M9" si="4">SUM(D10:D11)</f>
        <v>34900</v>
      </c>
      <c r="E9" s="30">
        <f t="shared" si="4"/>
        <v>0</v>
      </c>
      <c r="F9" s="30">
        <f t="shared" si="4"/>
        <v>0</v>
      </c>
      <c r="G9" s="30">
        <f t="shared" si="4"/>
        <v>0</v>
      </c>
      <c r="H9" s="30">
        <f t="shared" si="4"/>
        <v>0</v>
      </c>
      <c r="I9" s="30">
        <f t="shared" si="4"/>
        <v>0</v>
      </c>
      <c r="J9" s="30">
        <f t="shared" si="4"/>
        <v>0</v>
      </c>
      <c r="K9" s="30">
        <f t="shared" si="4"/>
        <v>0</v>
      </c>
      <c r="L9" s="30">
        <f t="shared" si="4"/>
        <v>0</v>
      </c>
      <c r="M9" s="30">
        <f t="shared" si="4"/>
        <v>0</v>
      </c>
      <c r="N9" s="41">
        <f t="shared" si="1"/>
        <v>34900</v>
      </c>
      <c r="O9" s="42">
        <f t="shared" si="2"/>
        <v>59.252971137521222</v>
      </c>
      <c r="P9" s="10"/>
    </row>
    <row r="10" spans="1:133">
      <c r="A10" s="12"/>
      <c r="B10" s="23">
        <v>331.2</v>
      </c>
      <c r="C10" s="19" t="s">
        <v>36</v>
      </c>
      <c r="D10" s="43">
        <v>27400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27400</v>
      </c>
      <c r="O10" s="44">
        <f t="shared" si="2"/>
        <v>46.519524617996602</v>
      </c>
      <c r="P10" s="9"/>
    </row>
    <row r="11" spans="1:133">
      <c r="A11" s="12"/>
      <c r="B11" s="23">
        <v>334.62</v>
      </c>
      <c r="C11" s="19" t="s">
        <v>10</v>
      </c>
      <c r="D11" s="43">
        <v>7500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7500</v>
      </c>
      <c r="O11" s="44">
        <f t="shared" si="2"/>
        <v>12.733446519524618</v>
      </c>
      <c r="P11" s="9"/>
    </row>
    <row r="12" spans="1:133" ht="15.75">
      <c r="A12" s="27" t="s">
        <v>15</v>
      </c>
      <c r="B12" s="28"/>
      <c r="C12" s="29"/>
      <c r="D12" s="30">
        <f t="shared" ref="D12:M12" si="5">SUM(D13:D14)</f>
        <v>0</v>
      </c>
      <c r="E12" s="30">
        <f t="shared" si="5"/>
        <v>0</v>
      </c>
      <c r="F12" s="30">
        <f t="shared" si="5"/>
        <v>0</v>
      </c>
      <c r="G12" s="30">
        <f t="shared" si="5"/>
        <v>0</v>
      </c>
      <c r="H12" s="30">
        <f t="shared" si="5"/>
        <v>0</v>
      </c>
      <c r="I12" s="30">
        <f t="shared" si="5"/>
        <v>276275</v>
      </c>
      <c r="J12" s="30">
        <f t="shared" si="5"/>
        <v>0</v>
      </c>
      <c r="K12" s="30">
        <f t="shared" si="5"/>
        <v>0</v>
      </c>
      <c r="L12" s="30">
        <f t="shared" si="5"/>
        <v>0</v>
      </c>
      <c r="M12" s="30">
        <f t="shared" si="5"/>
        <v>0</v>
      </c>
      <c r="N12" s="30">
        <f t="shared" si="1"/>
        <v>276275</v>
      </c>
      <c r="O12" s="42">
        <f t="shared" si="2"/>
        <v>469.05772495755519</v>
      </c>
      <c r="P12" s="10"/>
    </row>
    <row r="13" spans="1:133">
      <c r="A13" s="12"/>
      <c r="B13" s="23">
        <v>343.3</v>
      </c>
      <c r="C13" s="19" t="s">
        <v>17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108419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108419</v>
      </c>
      <c r="O13" s="44">
        <f t="shared" si="2"/>
        <v>184.07300509337861</v>
      </c>
      <c r="P13" s="9"/>
    </row>
    <row r="14" spans="1:133">
      <c r="A14" s="12"/>
      <c r="B14" s="23">
        <v>343.5</v>
      </c>
      <c r="C14" s="19" t="s">
        <v>39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167856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167856</v>
      </c>
      <c r="O14" s="44">
        <f t="shared" si="2"/>
        <v>284.98471986417655</v>
      </c>
      <c r="P14" s="9"/>
    </row>
    <row r="15" spans="1:133" ht="15.75">
      <c r="A15" s="27" t="s">
        <v>1</v>
      </c>
      <c r="B15" s="28"/>
      <c r="C15" s="29"/>
      <c r="D15" s="30">
        <f t="shared" ref="D15:M15" si="6">SUM(D16:D18)</f>
        <v>38690</v>
      </c>
      <c r="E15" s="30">
        <f t="shared" si="6"/>
        <v>2048</v>
      </c>
      <c r="F15" s="30">
        <f t="shared" si="6"/>
        <v>0</v>
      </c>
      <c r="G15" s="30">
        <f t="shared" si="6"/>
        <v>0</v>
      </c>
      <c r="H15" s="30">
        <f t="shared" si="6"/>
        <v>0</v>
      </c>
      <c r="I15" s="30">
        <f t="shared" si="6"/>
        <v>-1560</v>
      </c>
      <c r="J15" s="30">
        <f t="shared" si="6"/>
        <v>0</v>
      </c>
      <c r="K15" s="30">
        <f t="shared" si="6"/>
        <v>0</v>
      </c>
      <c r="L15" s="30">
        <f t="shared" si="6"/>
        <v>0</v>
      </c>
      <c r="M15" s="30">
        <f t="shared" si="6"/>
        <v>0</v>
      </c>
      <c r="N15" s="30">
        <f t="shared" si="1"/>
        <v>39178</v>
      </c>
      <c r="O15" s="42">
        <f t="shared" si="2"/>
        <v>66.516129032258064</v>
      </c>
      <c r="P15" s="10"/>
    </row>
    <row r="16" spans="1:133">
      <c r="A16" s="12"/>
      <c r="B16" s="23">
        <v>361.1</v>
      </c>
      <c r="C16" s="19" t="s">
        <v>40</v>
      </c>
      <c r="D16" s="43">
        <v>0</v>
      </c>
      <c r="E16" s="43">
        <v>2048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2048</v>
      </c>
      <c r="O16" s="44">
        <f t="shared" si="2"/>
        <v>3.4770797962648556</v>
      </c>
      <c r="P16" s="9"/>
    </row>
    <row r="17" spans="1:119">
      <c r="A17" s="12"/>
      <c r="B17" s="23">
        <v>362</v>
      </c>
      <c r="C17" s="19" t="s">
        <v>20</v>
      </c>
      <c r="D17" s="43">
        <v>23844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23844</v>
      </c>
      <c r="O17" s="44">
        <f t="shared" si="2"/>
        <v>40.482173174872663</v>
      </c>
      <c r="P17" s="9"/>
    </row>
    <row r="18" spans="1:119">
      <c r="A18" s="12"/>
      <c r="B18" s="23">
        <v>369.9</v>
      </c>
      <c r="C18" s="19" t="s">
        <v>21</v>
      </c>
      <c r="D18" s="43">
        <v>14846</v>
      </c>
      <c r="E18" s="43">
        <v>0</v>
      </c>
      <c r="F18" s="43">
        <v>0</v>
      </c>
      <c r="G18" s="43">
        <v>0</v>
      </c>
      <c r="H18" s="43">
        <v>0</v>
      </c>
      <c r="I18" s="43">
        <v>-1560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13286</v>
      </c>
      <c r="O18" s="44">
        <f t="shared" si="2"/>
        <v>22.556876061120544</v>
      </c>
      <c r="P18" s="9"/>
    </row>
    <row r="19" spans="1:119" ht="15.75">
      <c r="A19" s="27" t="s">
        <v>16</v>
      </c>
      <c r="B19" s="28"/>
      <c r="C19" s="29"/>
      <c r="D19" s="30">
        <f t="shared" ref="D19:M19" si="7">SUM(D20:D21)</f>
        <v>26327</v>
      </c>
      <c r="E19" s="30">
        <f t="shared" si="7"/>
        <v>0</v>
      </c>
      <c r="F19" s="30">
        <f t="shared" si="7"/>
        <v>0</v>
      </c>
      <c r="G19" s="30">
        <f t="shared" si="7"/>
        <v>0</v>
      </c>
      <c r="H19" s="30">
        <f t="shared" si="7"/>
        <v>0</v>
      </c>
      <c r="I19" s="30">
        <f t="shared" si="7"/>
        <v>12236</v>
      </c>
      <c r="J19" s="30">
        <f t="shared" si="7"/>
        <v>0</v>
      </c>
      <c r="K19" s="30">
        <f t="shared" si="7"/>
        <v>0</v>
      </c>
      <c r="L19" s="30">
        <f t="shared" si="7"/>
        <v>0</v>
      </c>
      <c r="M19" s="30">
        <f t="shared" si="7"/>
        <v>0</v>
      </c>
      <c r="N19" s="30">
        <f t="shared" si="1"/>
        <v>38563</v>
      </c>
      <c r="O19" s="42">
        <f t="shared" si="2"/>
        <v>65.47198641765705</v>
      </c>
      <c r="P19" s="9"/>
    </row>
    <row r="20" spans="1:119">
      <c r="A20" s="12"/>
      <c r="B20" s="23">
        <v>381</v>
      </c>
      <c r="C20" s="19" t="s">
        <v>22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12236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12236</v>
      </c>
      <c r="O20" s="44">
        <f t="shared" si="2"/>
        <v>20.774193548387096</v>
      </c>
      <c r="P20" s="9"/>
    </row>
    <row r="21" spans="1:119" ht="15.75" thickBot="1">
      <c r="A21" s="12"/>
      <c r="B21" s="23">
        <v>384</v>
      </c>
      <c r="C21" s="19" t="s">
        <v>23</v>
      </c>
      <c r="D21" s="43">
        <v>26327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26327</v>
      </c>
      <c r="O21" s="44">
        <f t="shared" si="2"/>
        <v>44.697792869269946</v>
      </c>
      <c r="P21" s="9"/>
    </row>
    <row r="22" spans="1:119" ht="16.5" thickBot="1">
      <c r="A22" s="13" t="s">
        <v>18</v>
      </c>
      <c r="B22" s="21"/>
      <c r="C22" s="20"/>
      <c r="D22" s="14">
        <f>SUM(D5,D7,D9,D12,D15,D19)</f>
        <v>246414</v>
      </c>
      <c r="E22" s="14">
        <f t="shared" ref="E22:M22" si="8">SUM(E5,E7,E9,E12,E15,E19)</f>
        <v>8548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286951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541913</v>
      </c>
      <c r="O22" s="36">
        <f t="shared" si="2"/>
        <v>920.05602716468593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7"/>
      <c r="B24" s="38"/>
      <c r="C24" s="38"/>
      <c r="D24" s="39"/>
      <c r="E24" s="39"/>
      <c r="F24" s="39"/>
      <c r="G24" s="39"/>
      <c r="H24" s="39"/>
      <c r="I24" s="39"/>
      <c r="J24" s="39"/>
      <c r="K24" s="39"/>
      <c r="L24" s="112" t="s">
        <v>44</v>
      </c>
      <c r="M24" s="112"/>
      <c r="N24" s="112"/>
      <c r="O24" s="40">
        <v>589</v>
      </c>
    </row>
    <row r="25" spans="1:119">
      <c r="A25" s="113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1"/>
    </row>
    <row r="26" spans="1:119" ht="15.75" customHeight="1" thickBot="1">
      <c r="A26" s="114" t="s">
        <v>42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4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33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25</v>
      </c>
      <c r="B3" s="102"/>
      <c r="C3" s="103"/>
      <c r="D3" s="122" t="s">
        <v>11</v>
      </c>
      <c r="E3" s="123"/>
      <c r="F3" s="123"/>
      <c r="G3" s="123"/>
      <c r="H3" s="124"/>
      <c r="I3" s="122" t="s">
        <v>12</v>
      </c>
      <c r="J3" s="124"/>
      <c r="K3" s="122" t="s">
        <v>14</v>
      </c>
      <c r="L3" s="124"/>
      <c r="M3" s="34"/>
      <c r="N3" s="35"/>
      <c r="O3" s="125" t="s">
        <v>30</v>
      </c>
      <c r="P3" s="11"/>
      <c r="Q3"/>
    </row>
    <row r="4" spans="1:133" ht="32.25" customHeight="1" thickBot="1">
      <c r="A4" s="104"/>
      <c r="B4" s="105"/>
      <c r="C4" s="106"/>
      <c r="D4" s="32" t="s">
        <v>2</v>
      </c>
      <c r="E4" s="32" t="s">
        <v>26</v>
      </c>
      <c r="F4" s="32" t="s">
        <v>27</v>
      </c>
      <c r="G4" s="32" t="s">
        <v>28</v>
      </c>
      <c r="H4" s="32" t="s">
        <v>3</v>
      </c>
      <c r="I4" s="32" t="s">
        <v>4</v>
      </c>
      <c r="J4" s="33" t="s">
        <v>29</v>
      </c>
      <c r="K4" s="33" t="s">
        <v>5</v>
      </c>
      <c r="L4" s="33" t="s">
        <v>6</v>
      </c>
      <c r="M4" s="33" t="s">
        <v>7</v>
      </c>
      <c r="N4" s="33" t="s">
        <v>13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SUM(D6:D6)</f>
        <v>129868</v>
      </c>
      <c r="E5" s="25">
        <f t="shared" si="0"/>
        <v>6998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5" si="1">SUM(D5:M5)</f>
        <v>136866</v>
      </c>
      <c r="O5" s="31">
        <f t="shared" ref="O5:O25" si="2">(N5/O$27)</f>
        <v>228.87290969899666</v>
      </c>
      <c r="P5" s="6"/>
    </row>
    <row r="6" spans="1:133">
      <c r="A6" s="12"/>
      <c r="B6" s="23">
        <v>319</v>
      </c>
      <c r="C6" s="19" t="s">
        <v>8</v>
      </c>
      <c r="D6" s="43">
        <v>129868</v>
      </c>
      <c r="E6" s="43">
        <v>6998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136866</v>
      </c>
      <c r="O6" s="44">
        <f t="shared" si="2"/>
        <v>228.87290969899666</v>
      </c>
      <c r="P6" s="9"/>
    </row>
    <row r="7" spans="1:133" ht="15.75">
      <c r="A7" s="27" t="s">
        <v>34</v>
      </c>
      <c r="B7" s="28"/>
      <c r="C7" s="29"/>
      <c r="D7" s="30">
        <f t="shared" ref="D7:M7" si="3">SUM(D8:D8)</f>
        <v>100</v>
      </c>
      <c r="E7" s="30">
        <f t="shared" si="3"/>
        <v>0</v>
      </c>
      <c r="F7" s="30">
        <f t="shared" si="3"/>
        <v>0</v>
      </c>
      <c r="G7" s="30">
        <f t="shared" si="3"/>
        <v>0</v>
      </c>
      <c r="H7" s="30">
        <f t="shared" si="3"/>
        <v>0</v>
      </c>
      <c r="I7" s="30">
        <f t="shared" si="3"/>
        <v>0</v>
      </c>
      <c r="J7" s="30">
        <f t="shared" si="3"/>
        <v>0</v>
      </c>
      <c r="K7" s="30">
        <f t="shared" si="3"/>
        <v>0</v>
      </c>
      <c r="L7" s="30">
        <f t="shared" si="3"/>
        <v>0</v>
      </c>
      <c r="M7" s="30">
        <f t="shared" si="3"/>
        <v>0</v>
      </c>
      <c r="N7" s="41">
        <f t="shared" si="1"/>
        <v>100</v>
      </c>
      <c r="O7" s="42">
        <f t="shared" si="2"/>
        <v>0.16722408026755853</v>
      </c>
      <c r="P7" s="10"/>
    </row>
    <row r="8" spans="1:133">
      <c r="A8" s="12"/>
      <c r="B8" s="23">
        <v>329</v>
      </c>
      <c r="C8" s="19" t="s">
        <v>35</v>
      </c>
      <c r="D8" s="43">
        <v>100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100</v>
      </c>
      <c r="O8" s="44">
        <f t="shared" si="2"/>
        <v>0.16722408026755853</v>
      </c>
      <c r="P8" s="9"/>
    </row>
    <row r="9" spans="1:133" ht="15.75">
      <c r="A9" s="27" t="s">
        <v>9</v>
      </c>
      <c r="B9" s="28"/>
      <c r="C9" s="29"/>
      <c r="D9" s="30">
        <f t="shared" ref="D9:M9" si="4">SUM(D10:D13)</f>
        <v>308447</v>
      </c>
      <c r="E9" s="30">
        <f t="shared" si="4"/>
        <v>0</v>
      </c>
      <c r="F9" s="30">
        <f t="shared" si="4"/>
        <v>0</v>
      </c>
      <c r="G9" s="30">
        <f t="shared" si="4"/>
        <v>0</v>
      </c>
      <c r="H9" s="30">
        <f t="shared" si="4"/>
        <v>0</v>
      </c>
      <c r="I9" s="30">
        <f t="shared" si="4"/>
        <v>453753</v>
      </c>
      <c r="J9" s="30">
        <f t="shared" si="4"/>
        <v>0</v>
      </c>
      <c r="K9" s="30">
        <f t="shared" si="4"/>
        <v>0</v>
      </c>
      <c r="L9" s="30">
        <f t="shared" si="4"/>
        <v>0</v>
      </c>
      <c r="M9" s="30">
        <f t="shared" si="4"/>
        <v>0</v>
      </c>
      <c r="N9" s="41">
        <f t="shared" si="1"/>
        <v>762200</v>
      </c>
      <c r="O9" s="42">
        <f t="shared" si="2"/>
        <v>1274.5819397993312</v>
      </c>
      <c r="P9" s="10"/>
    </row>
    <row r="10" spans="1:133">
      <c r="A10" s="12"/>
      <c r="B10" s="23">
        <v>331.2</v>
      </c>
      <c r="C10" s="19" t="s">
        <v>36</v>
      </c>
      <c r="D10" s="43">
        <v>106704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106704</v>
      </c>
      <c r="O10" s="44">
        <f t="shared" si="2"/>
        <v>178.43478260869566</v>
      </c>
      <c r="P10" s="9"/>
    </row>
    <row r="11" spans="1:133">
      <c r="A11" s="12"/>
      <c r="B11" s="23">
        <v>331.35</v>
      </c>
      <c r="C11" s="19" t="s">
        <v>37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453753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453753</v>
      </c>
      <c r="O11" s="44">
        <f t="shared" si="2"/>
        <v>758.78428093645482</v>
      </c>
      <c r="P11" s="9"/>
    </row>
    <row r="12" spans="1:133">
      <c r="A12" s="12"/>
      <c r="B12" s="23">
        <v>334.49</v>
      </c>
      <c r="C12" s="19" t="s">
        <v>38</v>
      </c>
      <c r="D12" s="43">
        <v>71332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71332</v>
      </c>
      <c r="O12" s="44">
        <f t="shared" si="2"/>
        <v>119.28428093645485</v>
      </c>
      <c r="P12" s="9"/>
    </row>
    <row r="13" spans="1:133">
      <c r="A13" s="12"/>
      <c r="B13" s="23">
        <v>334.62</v>
      </c>
      <c r="C13" s="19" t="s">
        <v>10</v>
      </c>
      <c r="D13" s="43">
        <v>130411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130411</v>
      </c>
      <c r="O13" s="44">
        <f t="shared" si="2"/>
        <v>218.07859531772576</v>
      </c>
      <c r="P13" s="9"/>
    </row>
    <row r="14" spans="1:133" ht="15.75">
      <c r="A14" s="27" t="s">
        <v>15</v>
      </c>
      <c r="B14" s="28"/>
      <c r="C14" s="29"/>
      <c r="D14" s="30">
        <f t="shared" ref="D14:M14" si="5">SUM(D15:D16)</f>
        <v>0</v>
      </c>
      <c r="E14" s="30">
        <f t="shared" si="5"/>
        <v>0</v>
      </c>
      <c r="F14" s="30">
        <f t="shared" si="5"/>
        <v>0</v>
      </c>
      <c r="G14" s="30">
        <f t="shared" si="5"/>
        <v>0</v>
      </c>
      <c r="H14" s="30">
        <f t="shared" si="5"/>
        <v>0</v>
      </c>
      <c r="I14" s="30">
        <f t="shared" si="5"/>
        <v>275151</v>
      </c>
      <c r="J14" s="30">
        <f t="shared" si="5"/>
        <v>0</v>
      </c>
      <c r="K14" s="30">
        <f t="shared" si="5"/>
        <v>0</v>
      </c>
      <c r="L14" s="30">
        <f t="shared" si="5"/>
        <v>0</v>
      </c>
      <c r="M14" s="30">
        <f t="shared" si="5"/>
        <v>0</v>
      </c>
      <c r="N14" s="30">
        <f t="shared" si="1"/>
        <v>275151</v>
      </c>
      <c r="O14" s="42">
        <f t="shared" si="2"/>
        <v>460.11872909698997</v>
      </c>
      <c r="P14" s="10"/>
    </row>
    <row r="15" spans="1:133">
      <c r="A15" s="12"/>
      <c r="B15" s="23">
        <v>343.3</v>
      </c>
      <c r="C15" s="19" t="s">
        <v>17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110784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110784</v>
      </c>
      <c r="O15" s="44">
        <f t="shared" si="2"/>
        <v>185.25752508361205</v>
      </c>
      <c r="P15" s="9"/>
    </row>
    <row r="16" spans="1:133">
      <c r="A16" s="12"/>
      <c r="B16" s="23">
        <v>343.5</v>
      </c>
      <c r="C16" s="19" t="s">
        <v>39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164367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164367</v>
      </c>
      <c r="O16" s="44">
        <f t="shared" si="2"/>
        <v>274.86120401337791</v>
      </c>
      <c r="P16" s="9"/>
    </row>
    <row r="17" spans="1:119" ht="15.75">
      <c r="A17" s="27" t="s">
        <v>1</v>
      </c>
      <c r="B17" s="28"/>
      <c r="C17" s="29"/>
      <c r="D17" s="30">
        <f t="shared" ref="D17:M17" si="6">SUM(D18:D20)</f>
        <v>57205</v>
      </c>
      <c r="E17" s="30">
        <f t="shared" si="6"/>
        <v>501</v>
      </c>
      <c r="F17" s="30">
        <f t="shared" si="6"/>
        <v>0</v>
      </c>
      <c r="G17" s="30">
        <f t="shared" si="6"/>
        <v>0</v>
      </c>
      <c r="H17" s="30">
        <f t="shared" si="6"/>
        <v>0</v>
      </c>
      <c r="I17" s="30">
        <f t="shared" si="6"/>
        <v>5674</v>
      </c>
      <c r="J17" s="30">
        <f t="shared" si="6"/>
        <v>0</v>
      </c>
      <c r="K17" s="30">
        <f t="shared" si="6"/>
        <v>0</v>
      </c>
      <c r="L17" s="30">
        <f t="shared" si="6"/>
        <v>0</v>
      </c>
      <c r="M17" s="30">
        <f t="shared" si="6"/>
        <v>0</v>
      </c>
      <c r="N17" s="30">
        <f t="shared" si="1"/>
        <v>63380</v>
      </c>
      <c r="O17" s="42">
        <f t="shared" si="2"/>
        <v>105.9866220735786</v>
      </c>
      <c r="P17" s="10"/>
    </row>
    <row r="18" spans="1:119">
      <c r="A18" s="12"/>
      <c r="B18" s="23">
        <v>361.1</v>
      </c>
      <c r="C18" s="19" t="s">
        <v>40</v>
      </c>
      <c r="D18" s="43">
        <v>0</v>
      </c>
      <c r="E18" s="43">
        <v>501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501</v>
      </c>
      <c r="O18" s="44">
        <f t="shared" si="2"/>
        <v>0.83779264214046822</v>
      </c>
      <c r="P18" s="9"/>
    </row>
    <row r="19" spans="1:119">
      <c r="A19" s="12"/>
      <c r="B19" s="23">
        <v>362</v>
      </c>
      <c r="C19" s="19" t="s">
        <v>20</v>
      </c>
      <c r="D19" s="43">
        <v>23254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23254</v>
      </c>
      <c r="O19" s="44">
        <f t="shared" si="2"/>
        <v>38.886287625418063</v>
      </c>
      <c r="P19" s="9"/>
    </row>
    <row r="20" spans="1:119">
      <c r="A20" s="12"/>
      <c r="B20" s="23">
        <v>369.9</v>
      </c>
      <c r="C20" s="19" t="s">
        <v>21</v>
      </c>
      <c r="D20" s="43">
        <v>33951</v>
      </c>
      <c r="E20" s="43">
        <v>0</v>
      </c>
      <c r="F20" s="43">
        <v>0</v>
      </c>
      <c r="G20" s="43">
        <v>0</v>
      </c>
      <c r="H20" s="43">
        <v>0</v>
      </c>
      <c r="I20" s="43">
        <v>5674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39625</v>
      </c>
      <c r="O20" s="44">
        <f t="shared" si="2"/>
        <v>66.262541806020067</v>
      </c>
      <c r="P20" s="9"/>
    </row>
    <row r="21" spans="1:119" ht="15.75">
      <c r="A21" s="27" t="s">
        <v>16</v>
      </c>
      <c r="B21" s="28"/>
      <c r="C21" s="29"/>
      <c r="D21" s="30">
        <f t="shared" ref="D21:M21" si="7">SUM(D22:D24)</f>
        <v>72395</v>
      </c>
      <c r="E21" s="30">
        <f t="shared" si="7"/>
        <v>0</v>
      </c>
      <c r="F21" s="30">
        <f t="shared" si="7"/>
        <v>0</v>
      </c>
      <c r="G21" s="30">
        <f t="shared" si="7"/>
        <v>0</v>
      </c>
      <c r="H21" s="30">
        <f t="shared" si="7"/>
        <v>0</v>
      </c>
      <c r="I21" s="30">
        <f t="shared" si="7"/>
        <v>7884</v>
      </c>
      <c r="J21" s="30">
        <f t="shared" si="7"/>
        <v>0</v>
      </c>
      <c r="K21" s="30">
        <f t="shared" si="7"/>
        <v>0</v>
      </c>
      <c r="L21" s="30">
        <f t="shared" si="7"/>
        <v>0</v>
      </c>
      <c r="M21" s="30">
        <f t="shared" si="7"/>
        <v>0</v>
      </c>
      <c r="N21" s="30">
        <f t="shared" si="1"/>
        <v>80279</v>
      </c>
      <c r="O21" s="42">
        <f t="shared" si="2"/>
        <v>134.2458193979933</v>
      </c>
      <c r="P21" s="9"/>
    </row>
    <row r="22" spans="1:119">
      <c r="A22" s="12"/>
      <c r="B22" s="23">
        <v>381</v>
      </c>
      <c r="C22" s="19" t="s">
        <v>22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7633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7633</v>
      </c>
      <c r="O22" s="44">
        <f t="shared" si="2"/>
        <v>12.764214046822742</v>
      </c>
      <c r="P22" s="9"/>
    </row>
    <row r="23" spans="1:119">
      <c r="A23" s="12"/>
      <c r="B23" s="23">
        <v>384</v>
      </c>
      <c r="C23" s="19" t="s">
        <v>23</v>
      </c>
      <c r="D23" s="43">
        <v>72395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72395</v>
      </c>
      <c r="O23" s="44">
        <f t="shared" si="2"/>
        <v>121.06187290969899</v>
      </c>
      <c r="P23" s="9"/>
    </row>
    <row r="24" spans="1:119" ht="15.75" thickBot="1">
      <c r="A24" s="12"/>
      <c r="B24" s="23">
        <v>389.1</v>
      </c>
      <c r="C24" s="19" t="s">
        <v>24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251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251</v>
      </c>
      <c r="O24" s="44">
        <f t="shared" si="2"/>
        <v>0.4197324414715719</v>
      </c>
      <c r="P24" s="9"/>
    </row>
    <row r="25" spans="1:119" ht="16.5" thickBot="1">
      <c r="A25" s="13" t="s">
        <v>18</v>
      </c>
      <c r="B25" s="21"/>
      <c r="C25" s="20"/>
      <c r="D25" s="14">
        <f>SUM(D5,D7,D9,D14,D17,D21)</f>
        <v>568015</v>
      </c>
      <c r="E25" s="14">
        <f t="shared" ref="E25:M25" si="8">SUM(E5,E7,E9,E14,E17,E21)</f>
        <v>7499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742462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1317976</v>
      </c>
      <c r="O25" s="36">
        <f t="shared" si="2"/>
        <v>2203.9732441471574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7"/>
      <c r="B27" s="38"/>
      <c r="C27" s="38"/>
      <c r="D27" s="39"/>
      <c r="E27" s="39"/>
      <c r="F27" s="39"/>
      <c r="G27" s="39"/>
      <c r="H27" s="39"/>
      <c r="I27" s="39"/>
      <c r="J27" s="39"/>
      <c r="K27" s="39"/>
      <c r="L27" s="112" t="s">
        <v>41</v>
      </c>
      <c r="M27" s="112"/>
      <c r="N27" s="112"/>
      <c r="O27" s="40">
        <v>598</v>
      </c>
    </row>
    <row r="28" spans="1:119">
      <c r="A28" s="113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1"/>
    </row>
    <row r="29" spans="1:119" ht="15.75" thickBot="1">
      <c r="A29" s="114" t="s">
        <v>42</v>
      </c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4"/>
    </row>
  </sheetData>
  <mergeCells count="10">
    <mergeCell ref="A29:O29"/>
    <mergeCell ref="L27:N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19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25</v>
      </c>
      <c r="B3" s="102"/>
      <c r="C3" s="103"/>
      <c r="D3" s="122" t="s">
        <v>11</v>
      </c>
      <c r="E3" s="123"/>
      <c r="F3" s="123"/>
      <c r="G3" s="123"/>
      <c r="H3" s="124"/>
      <c r="I3" s="122" t="s">
        <v>12</v>
      </c>
      <c r="J3" s="124"/>
      <c r="K3" s="122" t="s">
        <v>14</v>
      </c>
      <c r="L3" s="124"/>
      <c r="M3" s="34"/>
      <c r="N3" s="35"/>
      <c r="O3" s="125" t="s">
        <v>30</v>
      </c>
      <c r="P3" s="11"/>
      <c r="Q3"/>
    </row>
    <row r="4" spans="1:133" ht="32.25" customHeight="1" thickBot="1">
      <c r="A4" s="104"/>
      <c r="B4" s="105"/>
      <c r="C4" s="106"/>
      <c r="D4" s="32" t="s">
        <v>2</v>
      </c>
      <c r="E4" s="32" t="s">
        <v>26</v>
      </c>
      <c r="F4" s="32" t="s">
        <v>27</v>
      </c>
      <c r="G4" s="32" t="s">
        <v>28</v>
      </c>
      <c r="H4" s="32" t="s">
        <v>3</v>
      </c>
      <c r="I4" s="32" t="s">
        <v>4</v>
      </c>
      <c r="J4" s="33" t="s">
        <v>29</v>
      </c>
      <c r="K4" s="33" t="s">
        <v>5</v>
      </c>
      <c r="L4" s="33" t="s">
        <v>6</v>
      </c>
      <c r="M4" s="33" t="s">
        <v>7</v>
      </c>
      <c r="N4" s="33" t="s">
        <v>13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SUM(D6:D6)</f>
        <v>116638</v>
      </c>
      <c r="E5" s="25">
        <f t="shared" si="0"/>
        <v>6609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8" si="1">SUM(D5:M5)</f>
        <v>123247</v>
      </c>
      <c r="O5" s="31">
        <f t="shared" ref="O5:O18" si="2">(N5/O$20)</f>
        <v>239.31456310679613</v>
      </c>
      <c r="P5" s="6"/>
    </row>
    <row r="6" spans="1:133">
      <c r="A6" s="12"/>
      <c r="B6" s="23">
        <v>319</v>
      </c>
      <c r="C6" s="19" t="s">
        <v>8</v>
      </c>
      <c r="D6" s="43">
        <v>116638</v>
      </c>
      <c r="E6" s="43">
        <v>6609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123247</v>
      </c>
      <c r="O6" s="44">
        <f t="shared" si="2"/>
        <v>239.31456310679613</v>
      </c>
      <c r="P6" s="9"/>
    </row>
    <row r="7" spans="1:133" ht="15.75">
      <c r="A7" s="27" t="s">
        <v>9</v>
      </c>
      <c r="B7" s="28"/>
      <c r="C7" s="29"/>
      <c r="D7" s="30">
        <f t="shared" ref="D7:M7" si="3">SUM(D8:D8)</f>
        <v>20200</v>
      </c>
      <c r="E7" s="30">
        <f t="shared" si="3"/>
        <v>0</v>
      </c>
      <c r="F7" s="30">
        <f t="shared" si="3"/>
        <v>0</v>
      </c>
      <c r="G7" s="30">
        <f t="shared" si="3"/>
        <v>0</v>
      </c>
      <c r="H7" s="30">
        <f t="shared" si="3"/>
        <v>0</v>
      </c>
      <c r="I7" s="30">
        <f t="shared" si="3"/>
        <v>146248</v>
      </c>
      <c r="J7" s="30">
        <f t="shared" si="3"/>
        <v>0</v>
      </c>
      <c r="K7" s="30">
        <f t="shared" si="3"/>
        <v>0</v>
      </c>
      <c r="L7" s="30">
        <f t="shared" si="3"/>
        <v>0</v>
      </c>
      <c r="M7" s="30">
        <f t="shared" si="3"/>
        <v>0</v>
      </c>
      <c r="N7" s="41">
        <f t="shared" si="1"/>
        <v>166448</v>
      </c>
      <c r="O7" s="42">
        <f t="shared" si="2"/>
        <v>323.2</v>
      </c>
      <c r="P7" s="10"/>
    </row>
    <row r="8" spans="1:133">
      <c r="A8" s="12"/>
      <c r="B8" s="23">
        <v>334.62</v>
      </c>
      <c r="C8" s="19" t="s">
        <v>10</v>
      </c>
      <c r="D8" s="43">
        <v>20200</v>
      </c>
      <c r="E8" s="43">
        <v>0</v>
      </c>
      <c r="F8" s="43">
        <v>0</v>
      </c>
      <c r="G8" s="43">
        <v>0</v>
      </c>
      <c r="H8" s="43">
        <v>0</v>
      </c>
      <c r="I8" s="43">
        <v>146248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166448</v>
      </c>
      <c r="O8" s="44">
        <f t="shared" si="2"/>
        <v>323.2</v>
      </c>
      <c r="P8" s="9"/>
    </row>
    <row r="9" spans="1:133" ht="15.75">
      <c r="A9" s="27" t="s">
        <v>15</v>
      </c>
      <c r="B9" s="28"/>
      <c r="C9" s="29"/>
      <c r="D9" s="30">
        <f t="shared" ref="D9:M9" si="4">SUM(D10:D10)</f>
        <v>0</v>
      </c>
      <c r="E9" s="30">
        <f t="shared" si="4"/>
        <v>0</v>
      </c>
      <c r="F9" s="30">
        <f t="shared" si="4"/>
        <v>0</v>
      </c>
      <c r="G9" s="30">
        <f t="shared" si="4"/>
        <v>0</v>
      </c>
      <c r="H9" s="30">
        <f t="shared" si="4"/>
        <v>0</v>
      </c>
      <c r="I9" s="30">
        <f t="shared" si="4"/>
        <v>275715</v>
      </c>
      <c r="J9" s="30">
        <f t="shared" si="4"/>
        <v>0</v>
      </c>
      <c r="K9" s="30">
        <f t="shared" si="4"/>
        <v>0</v>
      </c>
      <c r="L9" s="30">
        <f t="shared" si="4"/>
        <v>0</v>
      </c>
      <c r="M9" s="30">
        <f t="shared" si="4"/>
        <v>0</v>
      </c>
      <c r="N9" s="30">
        <f t="shared" si="1"/>
        <v>275715</v>
      </c>
      <c r="O9" s="42">
        <f t="shared" si="2"/>
        <v>535.36893203883494</v>
      </c>
      <c r="P9" s="10"/>
    </row>
    <row r="10" spans="1:133">
      <c r="A10" s="12"/>
      <c r="B10" s="23">
        <v>343.3</v>
      </c>
      <c r="C10" s="19" t="s">
        <v>17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275715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275715</v>
      </c>
      <c r="O10" s="44">
        <f t="shared" si="2"/>
        <v>535.36893203883494</v>
      </c>
      <c r="P10" s="9"/>
    </row>
    <row r="11" spans="1:133" ht="15.75">
      <c r="A11" s="27" t="s">
        <v>1</v>
      </c>
      <c r="B11" s="28"/>
      <c r="C11" s="29"/>
      <c r="D11" s="30">
        <f t="shared" ref="D11:M11" si="5">SUM(D12:D13)</f>
        <v>50211</v>
      </c>
      <c r="E11" s="30">
        <f t="shared" si="5"/>
        <v>0</v>
      </c>
      <c r="F11" s="30">
        <f t="shared" si="5"/>
        <v>0</v>
      </c>
      <c r="G11" s="30">
        <f t="shared" si="5"/>
        <v>0</v>
      </c>
      <c r="H11" s="30">
        <f t="shared" si="5"/>
        <v>0</v>
      </c>
      <c r="I11" s="30">
        <f t="shared" si="5"/>
        <v>30581</v>
      </c>
      <c r="J11" s="30">
        <f t="shared" si="5"/>
        <v>0</v>
      </c>
      <c r="K11" s="30">
        <f t="shared" si="5"/>
        <v>0</v>
      </c>
      <c r="L11" s="30">
        <f t="shared" si="5"/>
        <v>0</v>
      </c>
      <c r="M11" s="30">
        <f t="shared" si="5"/>
        <v>0</v>
      </c>
      <c r="N11" s="30">
        <f t="shared" si="1"/>
        <v>80792</v>
      </c>
      <c r="O11" s="42">
        <f t="shared" si="2"/>
        <v>156.87766990291263</v>
      </c>
      <c r="P11" s="10"/>
    </row>
    <row r="12" spans="1:133">
      <c r="A12" s="12"/>
      <c r="B12" s="23">
        <v>362</v>
      </c>
      <c r="C12" s="19" t="s">
        <v>20</v>
      </c>
      <c r="D12" s="43">
        <v>23498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23498</v>
      </c>
      <c r="O12" s="44">
        <f t="shared" si="2"/>
        <v>45.627184466019415</v>
      </c>
      <c r="P12" s="9"/>
    </row>
    <row r="13" spans="1:133">
      <c r="A13" s="12"/>
      <c r="B13" s="23">
        <v>369.9</v>
      </c>
      <c r="C13" s="19" t="s">
        <v>21</v>
      </c>
      <c r="D13" s="43">
        <v>26713</v>
      </c>
      <c r="E13" s="43">
        <v>0</v>
      </c>
      <c r="F13" s="43">
        <v>0</v>
      </c>
      <c r="G13" s="43">
        <v>0</v>
      </c>
      <c r="H13" s="43">
        <v>0</v>
      </c>
      <c r="I13" s="43">
        <v>30581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57294</v>
      </c>
      <c r="O13" s="44">
        <f t="shared" si="2"/>
        <v>111.2504854368932</v>
      </c>
      <c r="P13" s="9"/>
    </row>
    <row r="14" spans="1:133" ht="15.75">
      <c r="A14" s="27" t="s">
        <v>16</v>
      </c>
      <c r="B14" s="28"/>
      <c r="C14" s="29"/>
      <c r="D14" s="30">
        <f t="shared" ref="D14:M14" si="6">SUM(D15:D17)</f>
        <v>12700</v>
      </c>
      <c r="E14" s="30">
        <f t="shared" si="6"/>
        <v>0</v>
      </c>
      <c r="F14" s="30">
        <f t="shared" si="6"/>
        <v>0</v>
      </c>
      <c r="G14" s="30">
        <f t="shared" si="6"/>
        <v>0</v>
      </c>
      <c r="H14" s="30">
        <f t="shared" si="6"/>
        <v>0</v>
      </c>
      <c r="I14" s="30">
        <f t="shared" si="6"/>
        <v>12829</v>
      </c>
      <c r="J14" s="30">
        <f t="shared" si="6"/>
        <v>0</v>
      </c>
      <c r="K14" s="30">
        <f t="shared" si="6"/>
        <v>0</v>
      </c>
      <c r="L14" s="30">
        <f t="shared" si="6"/>
        <v>0</v>
      </c>
      <c r="M14" s="30">
        <f t="shared" si="6"/>
        <v>0</v>
      </c>
      <c r="N14" s="30">
        <f t="shared" si="1"/>
        <v>25529</v>
      </c>
      <c r="O14" s="42">
        <f t="shared" si="2"/>
        <v>49.570873786407766</v>
      </c>
      <c r="P14" s="9"/>
    </row>
    <row r="15" spans="1:133">
      <c r="A15" s="12"/>
      <c r="B15" s="23">
        <v>381</v>
      </c>
      <c r="C15" s="19" t="s">
        <v>22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12377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12377</v>
      </c>
      <c r="O15" s="44">
        <f t="shared" si="2"/>
        <v>24.033009708737865</v>
      </c>
      <c r="P15" s="9"/>
    </row>
    <row r="16" spans="1:133">
      <c r="A16" s="12"/>
      <c r="B16" s="23">
        <v>384</v>
      </c>
      <c r="C16" s="19" t="s">
        <v>23</v>
      </c>
      <c r="D16" s="43">
        <v>12700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12700</v>
      </c>
      <c r="O16" s="44">
        <f t="shared" si="2"/>
        <v>24.660194174757283</v>
      </c>
      <c r="P16" s="9"/>
    </row>
    <row r="17" spans="1:119" ht="15.75" thickBot="1">
      <c r="A17" s="12"/>
      <c r="B17" s="23">
        <v>389.1</v>
      </c>
      <c r="C17" s="19" t="s">
        <v>24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452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452</v>
      </c>
      <c r="O17" s="44">
        <f t="shared" si="2"/>
        <v>0.87766990291262137</v>
      </c>
      <c r="P17" s="9"/>
    </row>
    <row r="18" spans="1:119" ht="16.5" thickBot="1">
      <c r="A18" s="13" t="s">
        <v>18</v>
      </c>
      <c r="B18" s="21"/>
      <c r="C18" s="20"/>
      <c r="D18" s="14">
        <f>SUM(D5,D7,D9,D11,D14)</f>
        <v>199749</v>
      </c>
      <c r="E18" s="14">
        <f t="shared" ref="E18:M18" si="7">SUM(E5,E7,E9,E11,E14)</f>
        <v>6609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465373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1"/>
        <v>671731</v>
      </c>
      <c r="O18" s="36">
        <f t="shared" si="2"/>
        <v>1304.3320388349514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7"/>
      <c r="B20" s="38"/>
      <c r="C20" s="38"/>
      <c r="D20" s="39"/>
      <c r="E20" s="39"/>
      <c r="F20" s="39"/>
      <c r="G20" s="39"/>
      <c r="H20" s="39"/>
      <c r="I20" s="39"/>
      <c r="J20" s="39"/>
      <c r="K20" s="39"/>
      <c r="L20" s="112" t="s">
        <v>31</v>
      </c>
      <c r="M20" s="112"/>
      <c r="N20" s="112"/>
      <c r="O20" s="40">
        <v>515</v>
      </c>
    </row>
    <row r="21" spans="1:119">
      <c r="A21" s="113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1"/>
    </row>
    <row r="22" spans="1:119" ht="15.75" thickBot="1">
      <c r="A22" s="114" t="s">
        <v>42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4"/>
    </row>
  </sheetData>
  <mergeCells count="10">
    <mergeCell ref="A22:O22"/>
    <mergeCell ref="A21:O21"/>
    <mergeCell ref="L20:N2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52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25</v>
      </c>
      <c r="B3" s="102"/>
      <c r="C3" s="103"/>
      <c r="D3" s="122" t="s">
        <v>11</v>
      </c>
      <c r="E3" s="123"/>
      <c r="F3" s="123"/>
      <c r="G3" s="123"/>
      <c r="H3" s="124"/>
      <c r="I3" s="122" t="s">
        <v>12</v>
      </c>
      <c r="J3" s="124"/>
      <c r="K3" s="122" t="s">
        <v>14</v>
      </c>
      <c r="L3" s="124"/>
      <c r="M3" s="34"/>
      <c r="N3" s="35"/>
      <c r="O3" s="125" t="s">
        <v>30</v>
      </c>
      <c r="P3" s="11"/>
      <c r="Q3"/>
    </row>
    <row r="4" spans="1:133" ht="32.25" customHeight="1" thickBot="1">
      <c r="A4" s="104"/>
      <c r="B4" s="105"/>
      <c r="C4" s="106"/>
      <c r="D4" s="32" t="s">
        <v>2</v>
      </c>
      <c r="E4" s="32" t="s">
        <v>26</v>
      </c>
      <c r="F4" s="32" t="s">
        <v>27</v>
      </c>
      <c r="G4" s="32" t="s">
        <v>28</v>
      </c>
      <c r="H4" s="32" t="s">
        <v>3</v>
      </c>
      <c r="I4" s="32" t="s">
        <v>4</v>
      </c>
      <c r="J4" s="33" t="s">
        <v>29</v>
      </c>
      <c r="K4" s="33" t="s">
        <v>5</v>
      </c>
      <c r="L4" s="33" t="s">
        <v>6</v>
      </c>
      <c r="M4" s="33" t="s">
        <v>7</v>
      </c>
      <c r="N4" s="33" t="s">
        <v>13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SUM(D6:D6)</f>
        <v>118473</v>
      </c>
      <c r="E5" s="25">
        <f t="shared" si="0"/>
        <v>6558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9" si="1">SUM(D5:M5)</f>
        <v>125031</v>
      </c>
      <c r="O5" s="31">
        <f t="shared" ref="O5:O19" si="2">(N5/O$21)</f>
        <v>245.15882352941176</v>
      </c>
      <c r="P5" s="6"/>
    </row>
    <row r="6" spans="1:133">
      <c r="A6" s="12"/>
      <c r="B6" s="23">
        <v>319</v>
      </c>
      <c r="C6" s="19" t="s">
        <v>8</v>
      </c>
      <c r="D6" s="43">
        <v>118473</v>
      </c>
      <c r="E6" s="43">
        <v>6558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125031</v>
      </c>
      <c r="O6" s="44">
        <f t="shared" si="2"/>
        <v>245.15882352941176</v>
      </c>
      <c r="P6" s="9"/>
    </row>
    <row r="7" spans="1:133" ht="15.75">
      <c r="A7" s="27" t="s">
        <v>9</v>
      </c>
      <c r="B7" s="28"/>
      <c r="C7" s="29"/>
      <c r="D7" s="30">
        <f t="shared" ref="D7:M7" si="3">SUM(D8:D8)</f>
        <v>207395</v>
      </c>
      <c r="E7" s="30">
        <f t="shared" si="3"/>
        <v>0</v>
      </c>
      <c r="F7" s="30">
        <f t="shared" si="3"/>
        <v>0</v>
      </c>
      <c r="G7" s="30">
        <f t="shared" si="3"/>
        <v>0</v>
      </c>
      <c r="H7" s="30">
        <f t="shared" si="3"/>
        <v>0</v>
      </c>
      <c r="I7" s="30">
        <f t="shared" si="3"/>
        <v>61500</v>
      </c>
      <c r="J7" s="30">
        <f t="shared" si="3"/>
        <v>0</v>
      </c>
      <c r="K7" s="30">
        <f t="shared" si="3"/>
        <v>0</v>
      </c>
      <c r="L7" s="30">
        <f t="shared" si="3"/>
        <v>0</v>
      </c>
      <c r="M7" s="30">
        <f t="shared" si="3"/>
        <v>0</v>
      </c>
      <c r="N7" s="41">
        <f t="shared" si="1"/>
        <v>268895</v>
      </c>
      <c r="O7" s="42">
        <f t="shared" si="2"/>
        <v>527.24509803921569</v>
      </c>
      <c r="P7" s="10"/>
    </row>
    <row r="8" spans="1:133">
      <c r="A8" s="12"/>
      <c r="B8" s="23">
        <v>334.62</v>
      </c>
      <c r="C8" s="19" t="s">
        <v>10</v>
      </c>
      <c r="D8" s="43">
        <v>207395</v>
      </c>
      <c r="E8" s="43">
        <v>0</v>
      </c>
      <c r="F8" s="43">
        <v>0</v>
      </c>
      <c r="G8" s="43">
        <v>0</v>
      </c>
      <c r="H8" s="43">
        <v>0</v>
      </c>
      <c r="I8" s="43">
        <v>61500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268895</v>
      </c>
      <c r="O8" s="44">
        <f t="shared" si="2"/>
        <v>527.24509803921569</v>
      </c>
      <c r="P8" s="9"/>
    </row>
    <row r="9" spans="1:133" ht="15.75">
      <c r="A9" s="27" t="s">
        <v>15</v>
      </c>
      <c r="B9" s="28"/>
      <c r="C9" s="29"/>
      <c r="D9" s="30">
        <f t="shared" ref="D9:M9" si="4">SUM(D10:D11)</f>
        <v>7758</v>
      </c>
      <c r="E9" s="30">
        <f t="shared" si="4"/>
        <v>0</v>
      </c>
      <c r="F9" s="30">
        <f t="shared" si="4"/>
        <v>0</v>
      </c>
      <c r="G9" s="30">
        <f t="shared" si="4"/>
        <v>0</v>
      </c>
      <c r="H9" s="30">
        <f t="shared" si="4"/>
        <v>0</v>
      </c>
      <c r="I9" s="30">
        <f t="shared" si="4"/>
        <v>243263</v>
      </c>
      <c r="J9" s="30">
        <f t="shared" si="4"/>
        <v>0</v>
      </c>
      <c r="K9" s="30">
        <f t="shared" si="4"/>
        <v>0</v>
      </c>
      <c r="L9" s="30">
        <f t="shared" si="4"/>
        <v>0</v>
      </c>
      <c r="M9" s="30">
        <f t="shared" si="4"/>
        <v>0</v>
      </c>
      <c r="N9" s="30">
        <f t="shared" si="1"/>
        <v>251021</v>
      </c>
      <c r="O9" s="42">
        <f t="shared" si="2"/>
        <v>492.19803921568626</v>
      </c>
      <c r="P9" s="10"/>
    </row>
    <row r="10" spans="1:133">
      <c r="A10" s="12"/>
      <c r="B10" s="23">
        <v>341.9</v>
      </c>
      <c r="C10" s="19" t="s">
        <v>53</v>
      </c>
      <c r="D10" s="43">
        <v>7758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7758</v>
      </c>
      <c r="O10" s="44">
        <f t="shared" si="2"/>
        <v>15.211764705882352</v>
      </c>
      <c r="P10" s="9"/>
    </row>
    <row r="11" spans="1:133">
      <c r="A11" s="12"/>
      <c r="B11" s="23">
        <v>343.3</v>
      </c>
      <c r="C11" s="19" t="s">
        <v>17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243263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243263</v>
      </c>
      <c r="O11" s="44">
        <f t="shared" si="2"/>
        <v>476.98627450980393</v>
      </c>
      <c r="P11" s="9"/>
    </row>
    <row r="12" spans="1:133" ht="15.75">
      <c r="A12" s="27" t="s">
        <v>1</v>
      </c>
      <c r="B12" s="28"/>
      <c r="C12" s="29"/>
      <c r="D12" s="30">
        <f t="shared" ref="D12:M12" si="5">SUM(D13:D14)</f>
        <v>83727</v>
      </c>
      <c r="E12" s="30">
        <f t="shared" si="5"/>
        <v>0</v>
      </c>
      <c r="F12" s="30">
        <f t="shared" si="5"/>
        <v>0</v>
      </c>
      <c r="G12" s="30">
        <f t="shared" si="5"/>
        <v>0</v>
      </c>
      <c r="H12" s="30">
        <f t="shared" si="5"/>
        <v>0</v>
      </c>
      <c r="I12" s="30">
        <f t="shared" si="5"/>
        <v>691</v>
      </c>
      <c r="J12" s="30">
        <f t="shared" si="5"/>
        <v>0</v>
      </c>
      <c r="K12" s="30">
        <f t="shared" si="5"/>
        <v>0</v>
      </c>
      <c r="L12" s="30">
        <f t="shared" si="5"/>
        <v>0</v>
      </c>
      <c r="M12" s="30">
        <f t="shared" si="5"/>
        <v>0</v>
      </c>
      <c r="N12" s="30">
        <f t="shared" si="1"/>
        <v>84418</v>
      </c>
      <c r="O12" s="42">
        <f t="shared" si="2"/>
        <v>165.52549019607844</v>
      </c>
      <c r="P12" s="10"/>
    </row>
    <row r="13" spans="1:133">
      <c r="A13" s="12"/>
      <c r="B13" s="23">
        <v>362</v>
      </c>
      <c r="C13" s="19" t="s">
        <v>20</v>
      </c>
      <c r="D13" s="43">
        <v>22123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22123</v>
      </c>
      <c r="O13" s="44">
        <f t="shared" si="2"/>
        <v>43.378431372549016</v>
      </c>
      <c r="P13" s="9"/>
    </row>
    <row r="14" spans="1:133">
      <c r="A14" s="12"/>
      <c r="B14" s="23">
        <v>369.9</v>
      </c>
      <c r="C14" s="19" t="s">
        <v>21</v>
      </c>
      <c r="D14" s="43">
        <v>61604</v>
      </c>
      <c r="E14" s="43">
        <v>0</v>
      </c>
      <c r="F14" s="43">
        <v>0</v>
      </c>
      <c r="G14" s="43">
        <v>0</v>
      </c>
      <c r="H14" s="43">
        <v>0</v>
      </c>
      <c r="I14" s="43">
        <v>691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62295</v>
      </c>
      <c r="O14" s="44">
        <f t="shared" si="2"/>
        <v>122.14705882352941</v>
      </c>
      <c r="P14" s="9"/>
    </row>
    <row r="15" spans="1:133" ht="15.75">
      <c r="A15" s="27" t="s">
        <v>16</v>
      </c>
      <c r="B15" s="28"/>
      <c r="C15" s="29"/>
      <c r="D15" s="30">
        <f t="shared" ref="D15:M15" si="6">SUM(D16:D18)</f>
        <v>238681</v>
      </c>
      <c r="E15" s="30">
        <f t="shared" si="6"/>
        <v>0</v>
      </c>
      <c r="F15" s="30">
        <f t="shared" si="6"/>
        <v>0</v>
      </c>
      <c r="G15" s="30">
        <f t="shared" si="6"/>
        <v>0</v>
      </c>
      <c r="H15" s="30">
        <f t="shared" si="6"/>
        <v>0</v>
      </c>
      <c r="I15" s="30">
        <f t="shared" si="6"/>
        <v>18452</v>
      </c>
      <c r="J15" s="30">
        <f t="shared" si="6"/>
        <v>0</v>
      </c>
      <c r="K15" s="30">
        <f t="shared" si="6"/>
        <v>0</v>
      </c>
      <c r="L15" s="30">
        <f t="shared" si="6"/>
        <v>0</v>
      </c>
      <c r="M15" s="30">
        <f t="shared" si="6"/>
        <v>0</v>
      </c>
      <c r="N15" s="30">
        <f t="shared" si="1"/>
        <v>257133</v>
      </c>
      <c r="O15" s="42">
        <f t="shared" si="2"/>
        <v>504.18235294117648</v>
      </c>
      <c r="P15" s="9"/>
    </row>
    <row r="16" spans="1:133">
      <c r="A16" s="12"/>
      <c r="B16" s="23">
        <v>381</v>
      </c>
      <c r="C16" s="19" t="s">
        <v>22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17679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17679</v>
      </c>
      <c r="O16" s="44">
        <f t="shared" si="2"/>
        <v>34.664705882352941</v>
      </c>
      <c r="P16" s="9"/>
    </row>
    <row r="17" spans="1:119">
      <c r="A17" s="12"/>
      <c r="B17" s="23">
        <v>384</v>
      </c>
      <c r="C17" s="19" t="s">
        <v>23</v>
      </c>
      <c r="D17" s="43">
        <v>238681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238681</v>
      </c>
      <c r="O17" s="44">
        <f t="shared" si="2"/>
        <v>468.00196078431372</v>
      </c>
      <c r="P17" s="9"/>
    </row>
    <row r="18" spans="1:119" ht="15.75" thickBot="1">
      <c r="A18" s="12"/>
      <c r="B18" s="23">
        <v>389.1</v>
      </c>
      <c r="C18" s="19" t="s">
        <v>24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773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773</v>
      </c>
      <c r="O18" s="44">
        <f t="shared" si="2"/>
        <v>1.5156862745098039</v>
      </c>
      <c r="P18" s="9"/>
    </row>
    <row r="19" spans="1:119" ht="16.5" thickBot="1">
      <c r="A19" s="13" t="s">
        <v>18</v>
      </c>
      <c r="B19" s="21"/>
      <c r="C19" s="20"/>
      <c r="D19" s="14">
        <f>SUM(D5,D7,D9,D12,D15)</f>
        <v>656034</v>
      </c>
      <c r="E19" s="14">
        <f t="shared" ref="E19:M19" si="7">SUM(E5,E7,E9,E12,E15)</f>
        <v>6558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323906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986498</v>
      </c>
      <c r="O19" s="36">
        <f t="shared" si="2"/>
        <v>1934.3098039215686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7"/>
      <c r="B21" s="38"/>
      <c r="C21" s="38"/>
      <c r="D21" s="39"/>
      <c r="E21" s="39"/>
      <c r="F21" s="39"/>
      <c r="G21" s="39"/>
      <c r="H21" s="39"/>
      <c r="I21" s="39"/>
      <c r="J21" s="39"/>
      <c r="K21" s="39"/>
      <c r="L21" s="112" t="s">
        <v>54</v>
      </c>
      <c r="M21" s="112"/>
      <c r="N21" s="112"/>
      <c r="O21" s="40">
        <v>510</v>
      </c>
    </row>
    <row r="22" spans="1:119">
      <c r="A22" s="113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1"/>
    </row>
    <row r="23" spans="1:119" ht="15.75" customHeight="1" thickBot="1">
      <c r="A23" s="114" t="s">
        <v>42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4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15" t="s">
        <v>32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7"/>
      <c r="Q1" s="7"/>
      <c r="R1"/>
    </row>
    <row r="2" spans="1:134" ht="24" thickBot="1">
      <c r="A2" s="118" t="s">
        <v>107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20"/>
      <c r="Q2" s="7"/>
      <c r="R2"/>
    </row>
    <row r="3" spans="1:134" ht="18" customHeight="1">
      <c r="A3" s="121" t="s">
        <v>25</v>
      </c>
      <c r="B3" s="102"/>
      <c r="C3" s="103"/>
      <c r="D3" s="122" t="s">
        <v>11</v>
      </c>
      <c r="E3" s="123"/>
      <c r="F3" s="123"/>
      <c r="G3" s="123"/>
      <c r="H3" s="124"/>
      <c r="I3" s="122" t="s">
        <v>12</v>
      </c>
      <c r="J3" s="124"/>
      <c r="K3" s="122" t="s">
        <v>14</v>
      </c>
      <c r="L3" s="123"/>
      <c r="M3" s="124"/>
      <c r="N3" s="34"/>
      <c r="O3" s="35"/>
      <c r="P3" s="125" t="s">
        <v>95</v>
      </c>
      <c r="Q3" s="11"/>
      <c r="R3"/>
    </row>
    <row r="4" spans="1:134" ht="32.25" customHeight="1" thickBot="1">
      <c r="A4" s="104"/>
      <c r="B4" s="105"/>
      <c r="C4" s="106"/>
      <c r="D4" s="32" t="s">
        <v>2</v>
      </c>
      <c r="E4" s="32" t="s">
        <v>26</v>
      </c>
      <c r="F4" s="32" t="s">
        <v>27</v>
      </c>
      <c r="G4" s="32" t="s">
        <v>28</v>
      </c>
      <c r="H4" s="32" t="s">
        <v>3</v>
      </c>
      <c r="I4" s="32" t="s">
        <v>4</v>
      </c>
      <c r="J4" s="33" t="s">
        <v>29</v>
      </c>
      <c r="K4" s="33" t="s">
        <v>5</v>
      </c>
      <c r="L4" s="33" t="s">
        <v>6</v>
      </c>
      <c r="M4" s="33" t="s">
        <v>96</v>
      </c>
      <c r="N4" s="33" t="s">
        <v>7</v>
      </c>
      <c r="O4" s="33" t="s">
        <v>97</v>
      </c>
      <c r="P4" s="11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98</v>
      </c>
      <c r="B5" s="24"/>
      <c r="C5" s="24"/>
      <c r="D5" s="25">
        <f t="shared" ref="D5:N5" si="0">SUM(D6:D7)</f>
        <v>19681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>SUM(D5:N5)</f>
        <v>19681</v>
      </c>
      <c r="P5" s="31">
        <f t="shared" ref="P5:P32" si="1">(O5/P$34)</f>
        <v>39.599597585513081</v>
      </c>
      <c r="Q5" s="6"/>
    </row>
    <row r="6" spans="1:134">
      <c r="A6" s="12"/>
      <c r="B6" s="23">
        <v>311</v>
      </c>
      <c r="C6" s="19" t="s">
        <v>99</v>
      </c>
      <c r="D6" s="43">
        <v>14516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14516</v>
      </c>
      <c r="P6" s="44">
        <f t="shared" si="1"/>
        <v>29.207243460764587</v>
      </c>
      <c r="Q6" s="9"/>
    </row>
    <row r="7" spans="1:134">
      <c r="A7" s="12"/>
      <c r="B7" s="23">
        <v>315.10000000000002</v>
      </c>
      <c r="C7" s="19" t="s">
        <v>100</v>
      </c>
      <c r="D7" s="43">
        <v>5165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" si="2">SUM(D7:N7)</f>
        <v>5165</v>
      </c>
      <c r="P7" s="44">
        <f t="shared" si="1"/>
        <v>10.392354124748492</v>
      </c>
      <c r="Q7" s="9"/>
    </row>
    <row r="8" spans="1:134" ht="15.75">
      <c r="A8" s="27" t="s">
        <v>34</v>
      </c>
      <c r="B8" s="28"/>
      <c r="C8" s="29"/>
      <c r="D8" s="30">
        <f t="shared" ref="D8:N8" si="3">SUM(D9:D9)</f>
        <v>183710</v>
      </c>
      <c r="E8" s="30">
        <f t="shared" si="3"/>
        <v>0</v>
      </c>
      <c r="F8" s="30">
        <f t="shared" si="3"/>
        <v>0</v>
      </c>
      <c r="G8" s="30">
        <f t="shared" si="3"/>
        <v>0</v>
      </c>
      <c r="H8" s="30">
        <f t="shared" si="3"/>
        <v>0</v>
      </c>
      <c r="I8" s="30">
        <f t="shared" si="3"/>
        <v>0</v>
      </c>
      <c r="J8" s="30">
        <f t="shared" si="3"/>
        <v>0</v>
      </c>
      <c r="K8" s="30">
        <f t="shared" si="3"/>
        <v>0</v>
      </c>
      <c r="L8" s="30">
        <f t="shared" si="3"/>
        <v>0</v>
      </c>
      <c r="M8" s="30">
        <f t="shared" si="3"/>
        <v>0</v>
      </c>
      <c r="N8" s="30">
        <f t="shared" si="3"/>
        <v>0</v>
      </c>
      <c r="O8" s="41">
        <f>SUM(D8:N8)</f>
        <v>183710</v>
      </c>
      <c r="P8" s="42">
        <f t="shared" si="1"/>
        <v>369.6378269617706</v>
      </c>
      <c r="Q8" s="10"/>
    </row>
    <row r="9" spans="1:134">
      <c r="A9" s="12"/>
      <c r="B9" s="23">
        <v>323.10000000000002</v>
      </c>
      <c r="C9" s="19" t="s">
        <v>66</v>
      </c>
      <c r="D9" s="43">
        <v>183710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ref="O9" si="4">SUM(D9:N9)</f>
        <v>183710</v>
      </c>
      <c r="P9" s="44">
        <f t="shared" si="1"/>
        <v>369.6378269617706</v>
      </c>
      <c r="Q9" s="9"/>
    </row>
    <row r="10" spans="1:134" ht="15.75">
      <c r="A10" s="27" t="s">
        <v>101</v>
      </c>
      <c r="B10" s="28"/>
      <c r="C10" s="29"/>
      <c r="D10" s="30">
        <f t="shared" ref="D10:N10" si="5">SUM(D11:D17)</f>
        <v>256642</v>
      </c>
      <c r="E10" s="30">
        <f t="shared" si="5"/>
        <v>13427</v>
      </c>
      <c r="F10" s="30">
        <f t="shared" si="5"/>
        <v>0</v>
      </c>
      <c r="G10" s="30">
        <f t="shared" si="5"/>
        <v>0</v>
      </c>
      <c r="H10" s="30">
        <f t="shared" si="5"/>
        <v>0</v>
      </c>
      <c r="I10" s="30">
        <f t="shared" si="5"/>
        <v>0</v>
      </c>
      <c r="J10" s="30">
        <f t="shared" si="5"/>
        <v>0</v>
      </c>
      <c r="K10" s="30">
        <f t="shared" si="5"/>
        <v>0</v>
      </c>
      <c r="L10" s="30">
        <f t="shared" si="5"/>
        <v>0</v>
      </c>
      <c r="M10" s="30">
        <f t="shared" si="5"/>
        <v>0</v>
      </c>
      <c r="N10" s="30">
        <f t="shared" si="5"/>
        <v>0</v>
      </c>
      <c r="O10" s="41">
        <f>SUM(D10:N10)</f>
        <v>270069</v>
      </c>
      <c r="P10" s="42">
        <f t="shared" si="1"/>
        <v>543.39839034205227</v>
      </c>
      <c r="Q10" s="10"/>
    </row>
    <row r="11" spans="1:134">
      <c r="A11" s="12"/>
      <c r="B11" s="23">
        <v>334.62</v>
      </c>
      <c r="C11" s="19" t="s">
        <v>10</v>
      </c>
      <c r="D11" s="43">
        <v>141992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ref="O11:O14" si="6">SUM(D11:N11)</f>
        <v>141992</v>
      </c>
      <c r="P11" s="44">
        <f t="shared" si="1"/>
        <v>285.69818913480884</v>
      </c>
      <c r="Q11" s="9"/>
    </row>
    <row r="12" spans="1:134">
      <c r="A12" s="12"/>
      <c r="B12" s="23">
        <v>335.14</v>
      </c>
      <c r="C12" s="19" t="s">
        <v>69</v>
      </c>
      <c r="D12" s="43">
        <v>302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6"/>
        <v>302</v>
      </c>
      <c r="P12" s="44">
        <f t="shared" si="1"/>
        <v>0.60764587525150904</v>
      </c>
      <c r="Q12" s="9"/>
    </row>
    <row r="13" spans="1:134">
      <c r="A13" s="12"/>
      <c r="B13" s="23">
        <v>335.18</v>
      </c>
      <c r="C13" s="19" t="s">
        <v>102</v>
      </c>
      <c r="D13" s="43">
        <v>19519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6"/>
        <v>19519</v>
      </c>
      <c r="P13" s="44">
        <f t="shared" si="1"/>
        <v>39.273641851106639</v>
      </c>
      <c r="Q13" s="9"/>
    </row>
    <row r="14" spans="1:134">
      <c r="A14" s="12"/>
      <c r="B14" s="23">
        <v>335.19</v>
      </c>
      <c r="C14" s="19" t="s">
        <v>88</v>
      </c>
      <c r="D14" s="43">
        <v>73813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6"/>
        <v>73813</v>
      </c>
      <c r="P14" s="44">
        <f t="shared" si="1"/>
        <v>148.51710261569417</v>
      </c>
      <c r="Q14" s="9"/>
    </row>
    <row r="15" spans="1:134">
      <c r="A15" s="12"/>
      <c r="B15" s="23">
        <v>335.42</v>
      </c>
      <c r="C15" s="19" t="s">
        <v>89</v>
      </c>
      <c r="D15" s="43">
        <v>0</v>
      </c>
      <c r="E15" s="43">
        <v>13427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17" si="7">SUM(D15:N15)</f>
        <v>13427</v>
      </c>
      <c r="P15" s="44">
        <f t="shared" si="1"/>
        <v>27.016096579476862</v>
      </c>
      <c r="Q15" s="9"/>
    </row>
    <row r="16" spans="1:134">
      <c r="A16" s="12"/>
      <c r="B16" s="23">
        <v>335.48</v>
      </c>
      <c r="C16" s="19" t="s">
        <v>72</v>
      </c>
      <c r="D16" s="43">
        <v>18860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7"/>
        <v>18860</v>
      </c>
      <c r="P16" s="44">
        <f t="shared" si="1"/>
        <v>37.947686116700204</v>
      </c>
      <c r="Q16" s="9"/>
    </row>
    <row r="17" spans="1:120">
      <c r="A17" s="12"/>
      <c r="B17" s="23">
        <v>335.9</v>
      </c>
      <c r="C17" s="19" t="s">
        <v>90</v>
      </c>
      <c r="D17" s="43">
        <v>2156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7"/>
        <v>2156</v>
      </c>
      <c r="P17" s="44">
        <f t="shared" si="1"/>
        <v>4.3380281690140849</v>
      </c>
      <c r="Q17" s="9"/>
    </row>
    <row r="18" spans="1:120" ht="15.75">
      <c r="A18" s="27" t="s">
        <v>15</v>
      </c>
      <c r="B18" s="28"/>
      <c r="C18" s="29"/>
      <c r="D18" s="30">
        <f t="shared" ref="D18:N18" si="8">SUM(D19:D23)</f>
        <v>46156</v>
      </c>
      <c r="E18" s="30">
        <f t="shared" si="8"/>
        <v>0</v>
      </c>
      <c r="F18" s="30">
        <f t="shared" si="8"/>
        <v>0</v>
      </c>
      <c r="G18" s="30">
        <f t="shared" si="8"/>
        <v>0</v>
      </c>
      <c r="H18" s="30">
        <f t="shared" si="8"/>
        <v>0</v>
      </c>
      <c r="I18" s="30">
        <f t="shared" si="8"/>
        <v>452231</v>
      </c>
      <c r="J18" s="30">
        <f t="shared" si="8"/>
        <v>0</v>
      </c>
      <c r="K18" s="30">
        <f t="shared" si="8"/>
        <v>0</v>
      </c>
      <c r="L18" s="30">
        <f t="shared" si="8"/>
        <v>0</v>
      </c>
      <c r="M18" s="30">
        <f t="shared" si="8"/>
        <v>0</v>
      </c>
      <c r="N18" s="30">
        <f t="shared" si="8"/>
        <v>0</v>
      </c>
      <c r="O18" s="30">
        <f>SUM(D18:N18)</f>
        <v>498387</v>
      </c>
      <c r="P18" s="42">
        <f t="shared" si="1"/>
        <v>1002.7907444668008</v>
      </c>
      <c r="Q18" s="10"/>
    </row>
    <row r="19" spans="1:120">
      <c r="A19" s="12"/>
      <c r="B19" s="23">
        <v>341.9</v>
      </c>
      <c r="C19" s="19" t="s">
        <v>75</v>
      </c>
      <c r="D19" s="43">
        <v>481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ref="O19:O23" si="9">SUM(D19:N19)</f>
        <v>481</v>
      </c>
      <c r="P19" s="44">
        <f t="shared" si="1"/>
        <v>0.96780684104627768</v>
      </c>
      <c r="Q19" s="9"/>
    </row>
    <row r="20" spans="1:120">
      <c r="A20" s="12"/>
      <c r="B20" s="23">
        <v>342.9</v>
      </c>
      <c r="C20" s="19" t="s">
        <v>103</v>
      </c>
      <c r="D20" s="43">
        <v>33784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9"/>
        <v>33784</v>
      </c>
      <c r="P20" s="44">
        <f t="shared" si="1"/>
        <v>67.975855130784709</v>
      </c>
      <c r="Q20" s="9"/>
    </row>
    <row r="21" spans="1:120">
      <c r="A21" s="12"/>
      <c r="B21" s="23">
        <v>343.6</v>
      </c>
      <c r="C21" s="19" t="s">
        <v>76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452231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9"/>
        <v>452231</v>
      </c>
      <c r="P21" s="44">
        <f t="shared" si="1"/>
        <v>909.9215291750503</v>
      </c>
      <c r="Q21" s="9"/>
    </row>
    <row r="22" spans="1:120">
      <c r="A22" s="12"/>
      <c r="B22" s="23">
        <v>343.8</v>
      </c>
      <c r="C22" s="19" t="s">
        <v>77</v>
      </c>
      <c r="D22" s="43">
        <v>7700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9"/>
        <v>7700</v>
      </c>
      <c r="P22" s="44">
        <f t="shared" si="1"/>
        <v>15.492957746478874</v>
      </c>
      <c r="Q22" s="9"/>
    </row>
    <row r="23" spans="1:120">
      <c r="A23" s="12"/>
      <c r="B23" s="23">
        <v>347.2</v>
      </c>
      <c r="C23" s="19" t="s">
        <v>108</v>
      </c>
      <c r="D23" s="43">
        <v>4191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9"/>
        <v>4191</v>
      </c>
      <c r="P23" s="44">
        <f t="shared" si="1"/>
        <v>8.4325955734406435</v>
      </c>
      <c r="Q23" s="9"/>
    </row>
    <row r="24" spans="1:120" ht="15.75">
      <c r="A24" s="27" t="s">
        <v>1</v>
      </c>
      <c r="B24" s="28"/>
      <c r="C24" s="29"/>
      <c r="D24" s="30">
        <f t="shared" ref="D24:N24" si="10">SUM(D25:D28)</f>
        <v>22581</v>
      </c>
      <c r="E24" s="30">
        <f t="shared" si="10"/>
        <v>182</v>
      </c>
      <c r="F24" s="30">
        <f t="shared" si="10"/>
        <v>0</v>
      </c>
      <c r="G24" s="30">
        <f t="shared" si="10"/>
        <v>0</v>
      </c>
      <c r="H24" s="30">
        <f t="shared" si="10"/>
        <v>0</v>
      </c>
      <c r="I24" s="30">
        <f t="shared" si="10"/>
        <v>77</v>
      </c>
      <c r="J24" s="30">
        <f t="shared" si="10"/>
        <v>0</v>
      </c>
      <c r="K24" s="30">
        <f t="shared" si="10"/>
        <v>0</v>
      </c>
      <c r="L24" s="30">
        <f t="shared" si="10"/>
        <v>0</v>
      </c>
      <c r="M24" s="30">
        <f t="shared" si="10"/>
        <v>0</v>
      </c>
      <c r="N24" s="30">
        <f t="shared" si="10"/>
        <v>0</v>
      </c>
      <c r="O24" s="30">
        <f>SUM(D24:N24)</f>
        <v>22840</v>
      </c>
      <c r="P24" s="42">
        <f t="shared" si="1"/>
        <v>45.95573440643863</v>
      </c>
      <c r="Q24" s="10"/>
    </row>
    <row r="25" spans="1:120">
      <c r="A25" s="12"/>
      <c r="B25" s="23">
        <v>361.1</v>
      </c>
      <c r="C25" s="19" t="s">
        <v>40</v>
      </c>
      <c r="D25" s="43">
        <v>7706</v>
      </c>
      <c r="E25" s="43">
        <v>182</v>
      </c>
      <c r="F25" s="43">
        <v>0</v>
      </c>
      <c r="G25" s="43">
        <v>0</v>
      </c>
      <c r="H25" s="43">
        <v>0</v>
      </c>
      <c r="I25" s="43">
        <v>77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>SUM(D25:N25)</f>
        <v>7965</v>
      </c>
      <c r="P25" s="44">
        <f t="shared" si="1"/>
        <v>16.026156941649898</v>
      </c>
      <c r="Q25" s="9"/>
    </row>
    <row r="26" spans="1:120">
      <c r="A26" s="12"/>
      <c r="B26" s="23">
        <v>362</v>
      </c>
      <c r="C26" s="19" t="s">
        <v>20</v>
      </c>
      <c r="D26" s="43">
        <v>10459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ref="O26:O31" si="11">SUM(D26:N26)</f>
        <v>10459</v>
      </c>
      <c r="P26" s="44">
        <f t="shared" si="1"/>
        <v>21.044265593561367</v>
      </c>
      <c r="Q26" s="9"/>
    </row>
    <row r="27" spans="1:120">
      <c r="A27" s="12"/>
      <c r="B27" s="23">
        <v>366</v>
      </c>
      <c r="C27" s="19" t="s">
        <v>79</v>
      </c>
      <c r="D27" s="43">
        <v>2434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11"/>
        <v>2434</v>
      </c>
      <c r="P27" s="44">
        <f t="shared" si="1"/>
        <v>4.8973843058350104</v>
      </c>
      <c r="Q27" s="9"/>
    </row>
    <row r="28" spans="1:120">
      <c r="A28" s="12"/>
      <c r="B28" s="23">
        <v>369.9</v>
      </c>
      <c r="C28" s="19" t="s">
        <v>21</v>
      </c>
      <c r="D28" s="43">
        <v>1982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11"/>
        <v>1982</v>
      </c>
      <c r="P28" s="44">
        <f t="shared" si="1"/>
        <v>3.9879275653923543</v>
      </c>
      <c r="Q28" s="9"/>
    </row>
    <row r="29" spans="1:120" ht="15.75">
      <c r="A29" s="27" t="s">
        <v>16</v>
      </c>
      <c r="B29" s="28"/>
      <c r="C29" s="29"/>
      <c r="D29" s="30">
        <f t="shared" ref="D29:N29" si="12">SUM(D30:D31)</f>
        <v>30978</v>
      </c>
      <c r="E29" s="30">
        <f t="shared" si="12"/>
        <v>0</v>
      </c>
      <c r="F29" s="30">
        <f t="shared" si="12"/>
        <v>0</v>
      </c>
      <c r="G29" s="30">
        <f t="shared" si="12"/>
        <v>0</v>
      </c>
      <c r="H29" s="30">
        <f t="shared" si="12"/>
        <v>0</v>
      </c>
      <c r="I29" s="30">
        <f t="shared" si="12"/>
        <v>550</v>
      </c>
      <c r="J29" s="30">
        <f t="shared" si="12"/>
        <v>0</v>
      </c>
      <c r="K29" s="30">
        <f t="shared" si="12"/>
        <v>0</v>
      </c>
      <c r="L29" s="30">
        <f t="shared" si="12"/>
        <v>0</v>
      </c>
      <c r="M29" s="30">
        <f t="shared" si="12"/>
        <v>0</v>
      </c>
      <c r="N29" s="30">
        <f t="shared" si="12"/>
        <v>0</v>
      </c>
      <c r="O29" s="30">
        <f t="shared" si="11"/>
        <v>31528</v>
      </c>
      <c r="P29" s="42">
        <f t="shared" si="1"/>
        <v>63.436619718309856</v>
      </c>
      <c r="Q29" s="9"/>
    </row>
    <row r="30" spans="1:120">
      <c r="A30" s="12"/>
      <c r="B30" s="23">
        <v>383.2</v>
      </c>
      <c r="C30" s="19" t="s">
        <v>110</v>
      </c>
      <c r="D30" s="43">
        <v>20094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 t="shared" si="11"/>
        <v>20094</v>
      </c>
      <c r="P30" s="44">
        <f t="shared" si="1"/>
        <v>40.430583501006033</v>
      </c>
      <c r="Q30" s="9"/>
    </row>
    <row r="31" spans="1:120" ht="15.75" thickBot="1">
      <c r="A31" s="12"/>
      <c r="B31" s="23">
        <v>388.2</v>
      </c>
      <c r="C31" s="19" t="s">
        <v>105</v>
      </c>
      <c r="D31" s="43">
        <v>10884</v>
      </c>
      <c r="E31" s="43">
        <v>0</v>
      </c>
      <c r="F31" s="43">
        <v>0</v>
      </c>
      <c r="G31" s="43">
        <v>0</v>
      </c>
      <c r="H31" s="43">
        <v>0</v>
      </c>
      <c r="I31" s="43">
        <v>550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 t="shared" si="11"/>
        <v>11434</v>
      </c>
      <c r="P31" s="44">
        <f t="shared" si="1"/>
        <v>23.006036217303823</v>
      </c>
      <c r="Q31" s="9"/>
    </row>
    <row r="32" spans="1:120" ht="16.5" thickBot="1">
      <c r="A32" s="13" t="s">
        <v>18</v>
      </c>
      <c r="B32" s="21"/>
      <c r="C32" s="20"/>
      <c r="D32" s="14">
        <f>SUM(D5,D8,D10,D18,D24,D29)</f>
        <v>559748</v>
      </c>
      <c r="E32" s="14">
        <f t="shared" ref="E32:N32" si="13">SUM(E5,E8,E10,E18,E24,E29)</f>
        <v>13609</v>
      </c>
      <c r="F32" s="14">
        <f t="shared" si="13"/>
        <v>0</v>
      </c>
      <c r="G32" s="14">
        <f t="shared" si="13"/>
        <v>0</v>
      </c>
      <c r="H32" s="14">
        <f t="shared" si="13"/>
        <v>0</v>
      </c>
      <c r="I32" s="14">
        <f t="shared" si="13"/>
        <v>452858</v>
      </c>
      <c r="J32" s="14">
        <f t="shared" si="13"/>
        <v>0</v>
      </c>
      <c r="K32" s="14">
        <f t="shared" si="13"/>
        <v>0</v>
      </c>
      <c r="L32" s="14">
        <f t="shared" si="13"/>
        <v>0</v>
      </c>
      <c r="M32" s="14">
        <f t="shared" si="13"/>
        <v>0</v>
      </c>
      <c r="N32" s="14">
        <f t="shared" si="13"/>
        <v>0</v>
      </c>
      <c r="O32" s="14">
        <f>SUM(D32:N32)</f>
        <v>1026215</v>
      </c>
      <c r="P32" s="36">
        <f t="shared" si="1"/>
        <v>2064.8189134808854</v>
      </c>
      <c r="Q32" s="6"/>
      <c r="R32" s="2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</row>
    <row r="33" spans="1:16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8"/>
    </row>
    <row r="34" spans="1:16">
      <c r="A34" s="37"/>
      <c r="B34" s="38"/>
      <c r="C34" s="38"/>
      <c r="D34" s="39"/>
      <c r="E34" s="39"/>
      <c r="F34" s="39"/>
      <c r="G34" s="39"/>
      <c r="H34" s="39"/>
      <c r="I34" s="39"/>
      <c r="J34" s="39"/>
      <c r="K34" s="39"/>
      <c r="L34" s="39"/>
      <c r="M34" s="112" t="s">
        <v>109</v>
      </c>
      <c r="N34" s="112"/>
      <c r="O34" s="112"/>
      <c r="P34" s="40">
        <v>497</v>
      </c>
    </row>
    <row r="35" spans="1:16">
      <c r="A35" s="113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1"/>
    </row>
    <row r="36" spans="1:16" ht="15.75" customHeight="1" thickBot="1">
      <c r="A36" s="114" t="s">
        <v>42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4"/>
    </row>
  </sheetData>
  <mergeCells count="10">
    <mergeCell ref="M34:O34"/>
    <mergeCell ref="A35:P35"/>
    <mergeCell ref="A36:P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15" t="s">
        <v>32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7"/>
      <c r="Q1" s="7"/>
      <c r="R1"/>
    </row>
    <row r="2" spans="1:134" ht="24" thickBot="1">
      <c r="A2" s="118" t="s">
        <v>94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20"/>
      <c r="Q2" s="7"/>
      <c r="R2"/>
    </row>
    <row r="3" spans="1:134" ht="18" customHeight="1">
      <c r="A3" s="121" t="s">
        <v>25</v>
      </c>
      <c r="B3" s="102"/>
      <c r="C3" s="103"/>
      <c r="D3" s="122" t="s">
        <v>11</v>
      </c>
      <c r="E3" s="123"/>
      <c r="F3" s="123"/>
      <c r="G3" s="123"/>
      <c r="H3" s="124"/>
      <c r="I3" s="122" t="s">
        <v>12</v>
      </c>
      <c r="J3" s="124"/>
      <c r="K3" s="122" t="s">
        <v>14</v>
      </c>
      <c r="L3" s="123"/>
      <c r="M3" s="124"/>
      <c r="N3" s="34"/>
      <c r="O3" s="35"/>
      <c r="P3" s="125" t="s">
        <v>95</v>
      </c>
      <c r="Q3" s="11"/>
      <c r="R3"/>
    </row>
    <row r="4" spans="1:134" ht="32.25" customHeight="1" thickBot="1">
      <c r="A4" s="104"/>
      <c r="B4" s="105"/>
      <c r="C4" s="106"/>
      <c r="D4" s="32" t="s">
        <v>2</v>
      </c>
      <c r="E4" s="32" t="s">
        <v>26</v>
      </c>
      <c r="F4" s="32" t="s">
        <v>27</v>
      </c>
      <c r="G4" s="32" t="s">
        <v>28</v>
      </c>
      <c r="H4" s="32" t="s">
        <v>3</v>
      </c>
      <c r="I4" s="32" t="s">
        <v>4</v>
      </c>
      <c r="J4" s="33" t="s">
        <v>29</v>
      </c>
      <c r="K4" s="33" t="s">
        <v>5</v>
      </c>
      <c r="L4" s="33" t="s">
        <v>6</v>
      </c>
      <c r="M4" s="33" t="s">
        <v>96</v>
      </c>
      <c r="N4" s="33" t="s">
        <v>7</v>
      </c>
      <c r="O4" s="33" t="s">
        <v>97</v>
      </c>
      <c r="P4" s="11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98</v>
      </c>
      <c r="B5" s="24"/>
      <c r="C5" s="24"/>
      <c r="D5" s="25">
        <f t="shared" ref="D5:N5" si="0">SUM(D6:D7)</f>
        <v>18984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 t="shared" ref="O5:O30" si="1">SUM(D5:N5)</f>
        <v>18984</v>
      </c>
      <c r="P5" s="31">
        <f t="shared" ref="P5:P30" si="2">(O5/P$32)</f>
        <v>37.816733067729082</v>
      </c>
      <c r="Q5" s="6"/>
    </row>
    <row r="6" spans="1:134">
      <c r="A6" s="12"/>
      <c r="B6" s="23">
        <v>311</v>
      </c>
      <c r="C6" s="19" t="s">
        <v>99</v>
      </c>
      <c r="D6" s="43">
        <v>13570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13570</v>
      </c>
      <c r="P6" s="44">
        <f t="shared" si="2"/>
        <v>27.031872509960159</v>
      </c>
      <c r="Q6" s="9"/>
    </row>
    <row r="7" spans="1:134">
      <c r="A7" s="12"/>
      <c r="B7" s="23">
        <v>315.10000000000002</v>
      </c>
      <c r="C7" s="19" t="s">
        <v>100</v>
      </c>
      <c r="D7" s="43">
        <v>5414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5414</v>
      </c>
      <c r="P7" s="44">
        <f t="shared" si="2"/>
        <v>10.784860557768924</v>
      </c>
      <c r="Q7" s="9"/>
    </row>
    <row r="8" spans="1:134" ht="15.75">
      <c r="A8" s="27" t="s">
        <v>34</v>
      </c>
      <c r="B8" s="28"/>
      <c r="C8" s="29"/>
      <c r="D8" s="30">
        <f t="shared" ref="D8:N8" si="3">SUM(D9:D9)</f>
        <v>99938</v>
      </c>
      <c r="E8" s="30">
        <f t="shared" si="3"/>
        <v>0</v>
      </c>
      <c r="F8" s="30">
        <f t="shared" si="3"/>
        <v>0</v>
      </c>
      <c r="G8" s="30">
        <f t="shared" si="3"/>
        <v>0</v>
      </c>
      <c r="H8" s="30">
        <f t="shared" si="3"/>
        <v>0</v>
      </c>
      <c r="I8" s="30">
        <f t="shared" si="3"/>
        <v>0</v>
      </c>
      <c r="J8" s="30">
        <f t="shared" si="3"/>
        <v>0</v>
      </c>
      <c r="K8" s="30">
        <f t="shared" si="3"/>
        <v>0</v>
      </c>
      <c r="L8" s="30">
        <f t="shared" si="3"/>
        <v>0</v>
      </c>
      <c r="M8" s="30">
        <f t="shared" si="3"/>
        <v>0</v>
      </c>
      <c r="N8" s="30">
        <f t="shared" si="3"/>
        <v>0</v>
      </c>
      <c r="O8" s="41">
        <f t="shared" si="1"/>
        <v>99938</v>
      </c>
      <c r="P8" s="42">
        <f t="shared" si="2"/>
        <v>199.07968127490039</v>
      </c>
      <c r="Q8" s="10"/>
    </row>
    <row r="9" spans="1:134">
      <c r="A9" s="12"/>
      <c r="B9" s="23">
        <v>323.10000000000002</v>
      </c>
      <c r="C9" s="19" t="s">
        <v>66</v>
      </c>
      <c r="D9" s="43">
        <v>99938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99938</v>
      </c>
      <c r="P9" s="44">
        <f t="shared" si="2"/>
        <v>199.07968127490039</v>
      </c>
      <c r="Q9" s="9"/>
    </row>
    <row r="10" spans="1:134" ht="15.75">
      <c r="A10" s="27" t="s">
        <v>101</v>
      </c>
      <c r="B10" s="28"/>
      <c r="C10" s="29"/>
      <c r="D10" s="30">
        <f t="shared" ref="D10:N10" si="4">SUM(D11:D18)</f>
        <v>244238</v>
      </c>
      <c r="E10" s="30">
        <f t="shared" si="4"/>
        <v>13952</v>
      </c>
      <c r="F10" s="30">
        <f t="shared" si="4"/>
        <v>0</v>
      </c>
      <c r="G10" s="30">
        <f t="shared" si="4"/>
        <v>0</v>
      </c>
      <c r="H10" s="30">
        <f t="shared" si="4"/>
        <v>0</v>
      </c>
      <c r="I10" s="30">
        <f t="shared" si="4"/>
        <v>0</v>
      </c>
      <c r="J10" s="30">
        <f t="shared" si="4"/>
        <v>0</v>
      </c>
      <c r="K10" s="30">
        <f t="shared" si="4"/>
        <v>0</v>
      </c>
      <c r="L10" s="30">
        <f t="shared" si="4"/>
        <v>0</v>
      </c>
      <c r="M10" s="30">
        <f t="shared" si="4"/>
        <v>0</v>
      </c>
      <c r="N10" s="30">
        <f t="shared" si="4"/>
        <v>0</v>
      </c>
      <c r="O10" s="41">
        <f t="shared" si="1"/>
        <v>258190</v>
      </c>
      <c r="P10" s="42">
        <f t="shared" si="2"/>
        <v>514.32270916334664</v>
      </c>
      <c r="Q10" s="10"/>
    </row>
    <row r="11" spans="1:134">
      <c r="A11" s="12"/>
      <c r="B11" s="23">
        <v>334.62</v>
      </c>
      <c r="C11" s="19" t="s">
        <v>10</v>
      </c>
      <c r="D11" s="43">
        <v>141992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141992</v>
      </c>
      <c r="P11" s="44">
        <f t="shared" si="2"/>
        <v>282.85258964143424</v>
      </c>
      <c r="Q11" s="9"/>
    </row>
    <row r="12" spans="1:134">
      <c r="A12" s="12"/>
      <c r="B12" s="23">
        <v>335.14</v>
      </c>
      <c r="C12" s="19" t="s">
        <v>69</v>
      </c>
      <c r="D12" s="43">
        <v>318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318</v>
      </c>
      <c r="P12" s="44">
        <f t="shared" si="2"/>
        <v>0.63346613545816732</v>
      </c>
      <c r="Q12" s="9"/>
    </row>
    <row r="13" spans="1:134">
      <c r="A13" s="12"/>
      <c r="B13" s="23">
        <v>335.15</v>
      </c>
      <c r="C13" s="19" t="s">
        <v>70</v>
      </c>
      <c r="D13" s="43">
        <v>526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526</v>
      </c>
      <c r="P13" s="44">
        <f t="shared" si="2"/>
        <v>1.047808764940239</v>
      </c>
      <c r="Q13" s="9"/>
    </row>
    <row r="14" spans="1:134">
      <c r="A14" s="12"/>
      <c r="B14" s="23">
        <v>335.18</v>
      </c>
      <c r="C14" s="19" t="s">
        <v>102</v>
      </c>
      <c r="D14" s="43">
        <v>16188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16188</v>
      </c>
      <c r="P14" s="44">
        <f t="shared" si="2"/>
        <v>32.247011952191237</v>
      </c>
      <c r="Q14" s="9"/>
    </row>
    <row r="15" spans="1:134">
      <c r="A15" s="12"/>
      <c r="B15" s="23">
        <v>335.19</v>
      </c>
      <c r="C15" s="19" t="s">
        <v>88</v>
      </c>
      <c r="D15" s="43">
        <v>62454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62454</v>
      </c>
      <c r="P15" s="44">
        <f t="shared" si="2"/>
        <v>124.41035856573706</v>
      </c>
      <c r="Q15" s="9"/>
    </row>
    <row r="16" spans="1:134">
      <c r="A16" s="12"/>
      <c r="B16" s="23">
        <v>335.42</v>
      </c>
      <c r="C16" s="19" t="s">
        <v>89</v>
      </c>
      <c r="D16" s="43">
        <v>0</v>
      </c>
      <c r="E16" s="43">
        <v>13952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13952</v>
      </c>
      <c r="P16" s="44">
        <f t="shared" si="2"/>
        <v>27.792828685258964</v>
      </c>
      <c r="Q16" s="9"/>
    </row>
    <row r="17" spans="1:120">
      <c r="A17" s="12"/>
      <c r="B17" s="23">
        <v>335.48</v>
      </c>
      <c r="C17" s="19" t="s">
        <v>72</v>
      </c>
      <c r="D17" s="43">
        <v>18860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18860</v>
      </c>
      <c r="P17" s="44">
        <f t="shared" si="2"/>
        <v>37.569721115537845</v>
      </c>
      <c r="Q17" s="9"/>
    </row>
    <row r="18" spans="1:120">
      <c r="A18" s="12"/>
      <c r="B18" s="23">
        <v>335.9</v>
      </c>
      <c r="C18" s="19" t="s">
        <v>90</v>
      </c>
      <c r="D18" s="43">
        <v>3900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3900</v>
      </c>
      <c r="P18" s="44">
        <f t="shared" si="2"/>
        <v>7.7689243027888448</v>
      </c>
      <c r="Q18" s="9"/>
    </row>
    <row r="19" spans="1:120" ht="15.75">
      <c r="A19" s="27" t="s">
        <v>15</v>
      </c>
      <c r="B19" s="28"/>
      <c r="C19" s="29"/>
      <c r="D19" s="30">
        <f t="shared" ref="D19:N19" si="5">SUM(D20:D23)</f>
        <v>11637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409514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5"/>
        <v>0</v>
      </c>
      <c r="O19" s="30">
        <f t="shared" si="1"/>
        <v>421151</v>
      </c>
      <c r="P19" s="42">
        <f t="shared" si="2"/>
        <v>838.94621513944219</v>
      </c>
      <c r="Q19" s="10"/>
    </row>
    <row r="20" spans="1:120">
      <c r="A20" s="12"/>
      <c r="B20" s="23">
        <v>341.9</v>
      </c>
      <c r="C20" s="19" t="s">
        <v>75</v>
      </c>
      <c r="D20" s="43">
        <v>344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344</v>
      </c>
      <c r="P20" s="44">
        <f t="shared" si="2"/>
        <v>0.68525896414342624</v>
      </c>
      <c r="Q20" s="9"/>
    </row>
    <row r="21" spans="1:120">
      <c r="A21" s="12"/>
      <c r="B21" s="23">
        <v>342.9</v>
      </c>
      <c r="C21" s="19" t="s">
        <v>103</v>
      </c>
      <c r="D21" s="43">
        <v>9993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9993</v>
      </c>
      <c r="P21" s="44">
        <f t="shared" si="2"/>
        <v>19.906374501992033</v>
      </c>
      <c r="Q21" s="9"/>
    </row>
    <row r="22" spans="1:120">
      <c r="A22" s="12"/>
      <c r="B22" s="23">
        <v>343.6</v>
      </c>
      <c r="C22" s="19" t="s">
        <v>76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409514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1"/>
        <v>409514</v>
      </c>
      <c r="P22" s="44">
        <f t="shared" si="2"/>
        <v>815.76494023904388</v>
      </c>
      <c r="Q22" s="9"/>
    </row>
    <row r="23" spans="1:120">
      <c r="A23" s="12"/>
      <c r="B23" s="23">
        <v>343.8</v>
      </c>
      <c r="C23" s="19" t="s">
        <v>77</v>
      </c>
      <c r="D23" s="43">
        <v>1300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1"/>
        <v>1300</v>
      </c>
      <c r="P23" s="44">
        <f t="shared" si="2"/>
        <v>2.5896414342629481</v>
      </c>
      <c r="Q23" s="9"/>
    </row>
    <row r="24" spans="1:120" ht="15.75">
      <c r="A24" s="27" t="s">
        <v>1</v>
      </c>
      <c r="B24" s="28"/>
      <c r="C24" s="29"/>
      <c r="D24" s="30">
        <f t="shared" ref="D24:N24" si="6">SUM(D25:D26)</f>
        <v>37932</v>
      </c>
      <c r="E24" s="30">
        <f t="shared" si="6"/>
        <v>154</v>
      </c>
      <c r="F24" s="30">
        <f t="shared" si="6"/>
        <v>0</v>
      </c>
      <c r="G24" s="30">
        <f t="shared" si="6"/>
        <v>0</v>
      </c>
      <c r="H24" s="30">
        <f t="shared" si="6"/>
        <v>0</v>
      </c>
      <c r="I24" s="30">
        <f t="shared" si="6"/>
        <v>49</v>
      </c>
      <c r="J24" s="30">
        <f t="shared" si="6"/>
        <v>0</v>
      </c>
      <c r="K24" s="30">
        <f t="shared" si="6"/>
        <v>0</v>
      </c>
      <c r="L24" s="30">
        <f t="shared" si="6"/>
        <v>0</v>
      </c>
      <c r="M24" s="30">
        <f t="shared" si="6"/>
        <v>0</v>
      </c>
      <c r="N24" s="30">
        <f t="shared" si="6"/>
        <v>0</v>
      </c>
      <c r="O24" s="30">
        <f t="shared" si="1"/>
        <v>38135</v>
      </c>
      <c r="P24" s="42">
        <f t="shared" si="2"/>
        <v>75.966135458167329</v>
      </c>
      <c r="Q24" s="10"/>
    </row>
    <row r="25" spans="1:120">
      <c r="A25" s="12"/>
      <c r="B25" s="23">
        <v>361.1</v>
      </c>
      <c r="C25" s="19" t="s">
        <v>40</v>
      </c>
      <c r="D25" s="43">
        <v>0</v>
      </c>
      <c r="E25" s="43">
        <v>154</v>
      </c>
      <c r="F25" s="43">
        <v>0</v>
      </c>
      <c r="G25" s="43">
        <v>0</v>
      </c>
      <c r="H25" s="43">
        <v>0</v>
      </c>
      <c r="I25" s="43">
        <v>49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1"/>
        <v>203</v>
      </c>
      <c r="P25" s="44">
        <f t="shared" si="2"/>
        <v>0.40438247011952189</v>
      </c>
      <c r="Q25" s="9"/>
    </row>
    <row r="26" spans="1:120">
      <c r="A26" s="12"/>
      <c r="B26" s="23">
        <v>366</v>
      </c>
      <c r="C26" s="19" t="s">
        <v>79</v>
      </c>
      <c r="D26" s="43">
        <v>37932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1"/>
        <v>37932</v>
      </c>
      <c r="P26" s="44">
        <f t="shared" si="2"/>
        <v>75.561752988047814</v>
      </c>
      <c r="Q26" s="9"/>
    </row>
    <row r="27" spans="1:120" ht="15.75">
      <c r="A27" s="27" t="s">
        <v>16</v>
      </c>
      <c r="B27" s="28"/>
      <c r="C27" s="29"/>
      <c r="D27" s="30">
        <f t="shared" ref="D27:N27" si="7">SUM(D28:D29)</f>
        <v>37109</v>
      </c>
      <c r="E27" s="30">
        <f t="shared" si="7"/>
        <v>0</v>
      </c>
      <c r="F27" s="30">
        <f t="shared" si="7"/>
        <v>0</v>
      </c>
      <c r="G27" s="30">
        <f t="shared" si="7"/>
        <v>0</v>
      </c>
      <c r="H27" s="30">
        <f t="shared" si="7"/>
        <v>0</v>
      </c>
      <c r="I27" s="30">
        <f t="shared" si="7"/>
        <v>0</v>
      </c>
      <c r="J27" s="30">
        <f t="shared" si="7"/>
        <v>0</v>
      </c>
      <c r="K27" s="30">
        <f t="shared" si="7"/>
        <v>0</v>
      </c>
      <c r="L27" s="30">
        <f t="shared" si="7"/>
        <v>0</v>
      </c>
      <c r="M27" s="30">
        <f t="shared" si="7"/>
        <v>0</v>
      </c>
      <c r="N27" s="30">
        <f t="shared" si="7"/>
        <v>0</v>
      </c>
      <c r="O27" s="30">
        <f t="shared" si="1"/>
        <v>37109</v>
      </c>
      <c r="P27" s="42">
        <f t="shared" si="2"/>
        <v>73.922310756972109</v>
      </c>
      <c r="Q27" s="9"/>
    </row>
    <row r="28" spans="1:120">
      <c r="A28" s="12"/>
      <c r="B28" s="23">
        <v>383.1</v>
      </c>
      <c r="C28" s="19" t="s">
        <v>104</v>
      </c>
      <c r="D28" s="43">
        <v>34092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1"/>
        <v>34092</v>
      </c>
      <c r="P28" s="44">
        <f t="shared" si="2"/>
        <v>67.91235059760956</v>
      </c>
      <c r="Q28" s="9"/>
    </row>
    <row r="29" spans="1:120" ht="15.75" thickBot="1">
      <c r="A29" s="12"/>
      <c r="B29" s="23">
        <v>388.2</v>
      </c>
      <c r="C29" s="19" t="s">
        <v>105</v>
      </c>
      <c r="D29" s="43">
        <v>3017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1"/>
        <v>3017</v>
      </c>
      <c r="P29" s="44">
        <f t="shared" si="2"/>
        <v>6.0099601593625502</v>
      </c>
      <c r="Q29" s="9"/>
    </row>
    <row r="30" spans="1:120" ht="16.5" thickBot="1">
      <c r="A30" s="13" t="s">
        <v>18</v>
      </c>
      <c r="B30" s="21"/>
      <c r="C30" s="20"/>
      <c r="D30" s="14">
        <f>SUM(D5,D8,D10,D19,D24,D27)</f>
        <v>449838</v>
      </c>
      <c r="E30" s="14">
        <f t="shared" ref="E30:N30" si="8">SUM(E5,E8,E10,E19,E24,E27)</f>
        <v>14106</v>
      </c>
      <c r="F30" s="14">
        <f t="shared" si="8"/>
        <v>0</v>
      </c>
      <c r="G30" s="14">
        <f t="shared" si="8"/>
        <v>0</v>
      </c>
      <c r="H30" s="14">
        <f t="shared" si="8"/>
        <v>0</v>
      </c>
      <c r="I30" s="14">
        <f t="shared" si="8"/>
        <v>409563</v>
      </c>
      <c r="J30" s="14">
        <f t="shared" si="8"/>
        <v>0</v>
      </c>
      <c r="K30" s="14">
        <f t="shared" si="8"/>
        <v>0</v>
      </c>
      <c r="L30" s="14">
        <f t="shared" si="8"/>
        <v>0</v>
      </c>
      <c r="M30" s="14">
        <f t="shared" si="8"/>
        <v>0</v>
      </c>
      <c r="N30" s="14">
        <f t="shared" si="8"/>
        <v>0</v>
      </c>
      <c r="O30" s="14">
        <f t="shared" si="1"/>
        <v>873507</v>
      </c>
      <c r="P30" s="36">
        <f t="shared" si="2"/>
        <v>1740.0537848605577</v>
      </c>
      <c r="Q30" s="6"/>
      <c r="R30" s="2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</row>
    <row r="31" spans="1:120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8"/>
    </row>
    <row r="32" spans="1:120">
      <c r="A32" s="37"/>
      <c r="B32" s="38"/>
      <c r="C32" s="38"/>
      <c r="D32" s="39"/>
      <c r="E32" s="39"/>
      <c r="F32" s="39"/>
      <c r="G32" s="39"/>
      <c r="H32" s="39"/>
      <c r="I32" s="39"/>
      <c r="J32" s="39"/>
      <c r="K32" s="39"/>
      <c r="L32" s="39"/>
      <c r="M32" s="112" t="s">
        <v>106</v>
      </c>
      <c r="N32" s="112"/>
      <c r="O32" s="112"/>
      <c r="P32" s="40">
        <v>502</v>
      </c>
    </row>
    <row r="33" spans="1:16">
      <c r="A33" s="113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1"/>
    </row>
    <row r="34" spans="1:16" ht="15.75" customHeight="1" thickBot="1">
      <c r="A34" s="114" t="s">
        <v>42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4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86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25</v>
      </c>
      <c r="B3" s="102"/>
      <c r="C3" s="103"/>
      <c r="D3" s="122" t="s">
        <v>11</v>
      </c>
      <c r="E3" s="123"/>
      <c r="F3" s="123"/>
      <c r="G3" s="123"/>
      <c r="H3" s="124"/>
      <c r="I3" s="122" t="s">
        <v>12</v>
      </c>
      <c r="J3" s="124"/>
      <c r="K3" s="122" t="s">
        <v>14</v>
      </c>
      <c r="L3" s="124"/>
      <c r="M3" s="34"/>
      <c r="N3" s="35"/>
      <c r="O3" s="125" t="s">
        <v>30</v>
      </c>
      <c r="P3" s="11"/>
      <c r="Q3"/>
    </row>
    <row r="4" spans="1:133" ht="32.25" customHeight="1" thickBot="1">
      <c r="A4" s="104"/>
      <c r="B4" s="105"/>
      <c r="C4" s="106"/>
      <c r="D4" s="32" t="s">
        <v>2</v>
      </c>
      <c r="E4" s="32" t="s">
        <v>26</v>
      </c>
      <c r="F4" s="32" t="s">
        <v>27</v>
      </c>
      <c r="G4" s="32" t="s">
        <v>28</v>
      </c>
      <c r="H4" s="32" t="s">
        <v>3</v>
      </c>
      <c r="I4" s="32" t="s">
        <v>4</v>
      </c>
      <c r="J4" s="33" t="s">
        <v>29</v>
      </c>
      <c r="K4" s="33" t="s">
        <v>5</v>
      </c>
      <c r="L4" s="33" t="s">
        <v>6</v>
      </c>
      <c r="M4" s="33" t="s">
        <v>7</v>
      </c>
      <c r="N4" s="33" t="s">
        <v>13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SUM(D6:D8)</f>
        <v>119586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0" si="1">SUM(D5:M5)</f>
        <v>119586</v>
      </c>
      <c r="O5" s="31">
        <f t="shared" ref="O5:O29" si="2">(N5/O$31)</f>
        <v>221.04621072088725</v>
      </c>
      <c r="P5" s="6"/>
    </row>
    <row r="6" spans="1:133">
      <c r="A6" s="12"/>
      <c r="B6" s="23">
        <v>312.41000000000003</v>
      </c>
      <c r="C6" s="19" t="s">
        <v>62</v>
      </c>
      <c r="D6" s="43">
        <v>16940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16940</v>
      </c>
      <c r="O6" s="44">
        <f t="shared" si="2"/>
        <v>31.312384473197781</v>
      </c>
      <c r="P6" s="9"/>
    </row>
    <row r="7" spans="1:133">
      <c r="A7" s="12"/>
      <c r="B7" s="23">
        <v>314.10000000000002</v>
      </c>
      <c r="C7" s="19" t="s">
        <v>64</v>
      </c>
      <c r="D7" s="43">
        <v>98044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98044</v>
      </c>
      <c r="O7" s="44">
        <f t="shared" si="2"/>
        <v>181.22735674676525</v>
      </c>
      <c r="P7" s="9"/>
    </row>
    <row r="8" spans="1:133">
      <c r="A8" s="12"/>
      <c r="B8" s="23">
        <v>315</v>
      </c>
      <c r="C8" s="19" t="s">
        <v>65</v>
      </c>
      <c r="D8" s="43">
        <v>4602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4602</v>
      </c>
      <c r="O8" s="44">
        <f t="shared" si="2"/>
        <v>8.5064695009242151</v>
      </c>
      <c r="P8" s="9"/>
    </row>
    <row r="9" spans="1:133" ht="15.75">
      <c r="A9" s="27" t="s">
        <v>9</v>
      </c>
      <c r="B9" s="28"/>
      <c r="C9" s="29"/>
      <c r="D9" s="30">
        <f t="shared" ref="D9:M9" si="3">SUM(D10:D18)</f>
        <v>384647</v>
      </c>
      <c r="E9" s="30">
        <f t="shared" si="3"/>
        <v>11517</v>
      </c>
      <c r="F9" s="30">
        <f t="shared" si="3"/>
        <v>0</v>
      </c>
      <c r="G9" s="30">
        <f t="shared" si="3"/>
        <v>0</v>
      </c>
      <c r="H9" s="30">
        <f t="shared" si="3"/>
        <v>0</v>
      </c>
      <c r="I9" s="30">
        <f t="shared" si="3"/>
        <v>0</v>
      </c>
      <c r="J9" s="30">
        <f t="shared" si="3"/>
        <v>0</v>
      </c>
      <c r="K9" s="30">
        <f t="shared" si="3"/>
        <v>0</v>
      </c>
      <c r="L9" s="30">
        <f t="shared" si="3"/>
        <v>0</v>
      </c>
      <c r="M9" s="30">
        <f t="shared" si="3"/>
        <v>0</v>
      </c>
      <c r="N9" s="41">
        <f t="shared" si="1"/>
        <v>396164</v>
      </c>
      <c r="O9" s="42">
        <f t="shared" si="2"/>
        <v>732.28096118299447</v>
      </c>
      <c r="P9" s="10"/>
    </row>
    <row r="10" spans="1:133">
      <c r="A10" s="12"/>
      <c r="B10" s="23">
        <v>334.35</v>
      </c>
      <c r="C10" s="19" t="s">
        <v>87</v>
      </c>
      <c r="D10" s="43">
        <v>277510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277510</v>
      </c>
      <c r="O10" s="44">
        <f t="shared" si="2"/>
        <v>512.9574861367837</v>
      </c>
      <c r="P10" s="9"/>
    </row>
    <row r="11" spans="1:133">
      <c r="A11" s="12"/>
      <c r="B11" s="23">
        <v>334.62</v>
      </c>
      <c r="C11" s="19" t="s">
        <v>10</v>
      </c>
      <c r="D11" s="43">
        <v>34223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ref="N11:N17" si="4">SUM(D11:M11)</f>
        <v>34223</v>
      </c>
      <c r="O11" s="44">
        <f t="shared" si="2"/>
        <v>63.258780036968574</v>
      </c>
      <c r="P11" s="9"/>
    </row>
    <row r="12" spans="1:133">
      <c r="A12" s="12"/>
      <c r="B12" s="23">
        <v>335.14</v>
      </c>
      <c r="C12" s="19" t="s">
        <v>69</v>
      </c>
      <c r="D12" s="43">
        <v>361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4"/>
        <v>361</v>
      </c>
      <c r="O12" s="44">
        <f t="shared" si="2"/>
        <v>0.66728280961182995</v>
      </c>
      <c r="P12" s="9"/>
    </row>
    <row r="13" spans="1:133">
      <c r="A13" s="12"/>
      <c r="B13" s="23">
        <v>335.15</v>
      </c>
      <c r="C13" s="19" t="s">
        <v>70</v>
      </c>
      <c r="D13" s="43">
        <v>84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4"/>
        <v>84</v>
      </c>
      <c r="O13" s="44">
        <f t="shared" si="2"/>
        <v>0.15526802218114602</v>
      </c>
      <c r="P13" s="9"/>
    </row>
    <row r="14" spans="1:133">
      <c r="A14" s="12"/>
      <c r="B14" s="23">
        <v>335.19</v>
      </c>
      <c r="C14" s="19" t="s">
        <v>88</v>
      </c>
      <c r="D14" s="43">
        <v>39294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39294</v>
      </c>
      <c r="O14" s="44">
        <f t="shared" si="2"/>
        <v>72.632162661737524</v>
      </c>
      <c r="P14" s="9"/>
    </row>
    <row r="15" spans="1:133">
      <c r="A15" s="12"/>
      <c r="B15" s="23">
        <v>335.42</v>
      </c>
      <c r="C15" s="19" t="s">
        <v>89</v>
      </c>
      <c r="D15" s="43">
        <v>0</v>
      </c>
      <c r="E15" s="43">
        <v>11517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11517</v>
      </c>
      <c r="O15" s="44">
        <f t="shared" si="2"/>
        <v>21.288354898336415</v>
      </c>
      <c r="P15" s="9"/>
    </row>
    <row r="16" spans="1:133">
      <c r="A16" s="12"/>
      <c r="B16" s="23">
        <v>335.9</v>
      </c>
      <c r="C16" s="19" t="s">
        <v>90</v>
      </c>
      <c r="D16" s="43">
        <v>3600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3600</v>
      </c>
      <c r="O16" s="44">
        <f t="shared" si="2"/>
        <v>6.654343807763401</v>
      </c>
      <c r="P16" s="9"/>
    </row>
    <row r="17" spans="1:119">
      <c r="A17" s="12"/>
      <c r="B17" s="23">
        <v>336</v>
      </c>
      <c r="C17" s="19" t="s">
        <v>73</v>
      </c>
      <c r="D17" s="43">
        <v>22075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22075</v>
      </c>
      <c r="O17" s="44">
        <f t="shared" si="2"/>
        <v>40.804066543438076</v>
      </c>
      <c r="P17" s="9"/>
    </row>
    <row r="18" spans="1:119">
      <c r="A18" s="12"/>
      <c r="B18" s="23">
        <v>338</v>
      </c>
      <c r="C18" s="19" t="s">
        <v>74</v>
      </c>
      <c r="D18" s="43">
        <v>7500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ref="N18:N29" si="5">SUM(D18:M18)</f>
        <v>7500</v>
      </c>
      <c r="O18" s="44">
        <f t="shared" si="2"/>
        <v>13.863216266173753</v>
      </c>
      <c r="P18" s="9"/>
    </row>
    <row r="19" spans="1:119" ht="15.75">
      <c r="A19" s="27" t="s">
        <v>15</v>
      </c>
      <c r="B19" s="28"/>
      <c r="C19" s="29"/>
      <c r="D19" s="30">
        <f t="shared" ref="D19:M19" si="6">SUM(D20:D22)</f>
        <v>21338</v>
      </c>
      <c r="E19" s="30">
        <f t="shared" si="6"/>
        <v>0</v>
      </c>
      <c r="F19" s="30">
        <f t="shared" si="6"/>
        <v>0</v>
      </c>
      <c r="G19" s="30">
        <f t="shared" si="6"/>
        <v>0</v>
      </c>
      <c r="H19" s="30">
        <f t="shared" si="6"/>
        <v>0</v>
      </c>
      <c r="I19" s="30">
        <f t="shared" si="6"/>
        <v>350952</v>
      </c>
      <c r="J19" s="30">
        <f t="shared" si="6"/>
        <v>0</v>
      </c>
      <c r="K19" s="30">
        <f t="shared" si="6"/>
        <v>0</v>
      </c>
      <c r="L19" s="30">
        <f t="shared" si="6"/>
        <v>0</v>
      </c>
      <c r="M19" s="30">
        <f t="shared" si="6"/>
        <v>0</v>
      </c>
      <c r="N19" s="30">
        <f t="shared" si="5"/>
        <v>372290</v>
      </c>
      <c r="O19" s="42">
        <f t="shared" si="2"/>
        <v>688.15157116451019</v>
      </c>
      <c r="P19" s="10"/>
    </row>
    <row r="20" spans="1:119">
      <c r="A20" s="12"/>
      <c r="B20" s="23">
        <v>343.3</v>
      </c>
      <c r="C20" s="19" t="s">
        <v>17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175476</v>
      </c>
      <c r="J20" s="43">
        <v>0</v>
      </c>
      <c r="K20" s="43">
        <v>0</v>
      </c>
      <c r="L20" s="43">
        <v>0</v>
      </c>
      <c r="M20" s="43">
        <v>0</v>
      </c>
      <c r="N20" s="43">
        <f t="shared" si="5"/>
        <v>175476</v>
      </c>
      <c r="O20" s="44">
        <f t="shared" si="2"/>
        <v>324.35489833641407</v>
      </c>
      <c r="P20" s="9"/>
    </row>
    <row r="21" spans="1:119">
      <c r="A21" s="12"/>
      <c r="B21" s="23">
        <v>343.5</v>
      </c>
      <c r="C21" s="19" t="s">
        <v>39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175476</v>
      </c>
      <c r="J21" s="43">
        <v>0</v>
      </c>
      <c r="K21" s="43">
        <v>0</v>
      </c>
      <c r="L21" s="43">
        <v>0</v>
      </c>
      <c r="M21" s="43">
        <v>0</v>
      </c>
      <c r="N21" s="43">
        <f t="shared" si="5"/>
        <v>175476</v>
      </c>
      <c r="O21" s="44">
        <f t="shared" si="2"/>
        <v>324.35489833641407</v>
      </c>
      <c r="P21" s="9"/>
    </row>
    <row r="22" spans="1:119">
      <c r="A22" s="12"/>
      <c r="B22" s="23">
        <v>344.9</v>
      </c>
      <c r="C22" s="19" t="s">
        <v>91</v>
      </c>
      <c r="D22" s="43">
        <v>21338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5"/>
        <v>21338</v>
      </c>
      <c r="O22" s="44">
        <f t="shared" si="2"/>
        <v>39.441774491682068</v>
      </c>
      <c r="P22" s="9"/>
    </row>
    <row r="23" spans="1:119" ht="15.75">
      <c r="A23" s="27" t="s">
        <v>1</v>
      </c>
      <c r="B23" s="28"/>
      <c r="C23" s="29"/>
      <c r="D23" s="30">
        <f t="shared" ref="D23:M23" si="7">SUM(D24:D28)</f>
        <v>76511</v>
      </c>
      <c r="E23" s="30">
        <f t="shared" si="7"/>
        <v>202</v>
      </c>
      <c r="F23" s="30">
        <f t="shared" si="7"/>
        <v>0</v>
      </c>
      <c r="G23" s="30">
        <f t="shared" si="7"/>
        <v>0</v>
      </c>
      <c r="H23" s="30">
        <f t="shared" si="7"/>
        <v>0</v>
      </c>
      <c r="I23" s="30">
        <f t="shared" si="7"/>
        <v>1642</v>
      </c>
      <c r="J23" s="30">
        <f t="shared" si="7"/>
        <v>0</v>
      </c>
      <c r="K23" s="30">
        <f t="shared" si="7"/>
        <v>0</v>
      </c>
      <c r="L23" s="30">
        <f t="shared" si="7"/>
        <v>0</v>
      </c>
      <c r="M23" s="30">
        <f t="shared" si="7"/>
        <v>0</v>
      </c>
      <c r="N23" s="30">
        <f t="shared" si="5"/>
        <v>78355</v>
      </c>
      <c r="O23" s="42">
        <f t="shared" si="2"/>
        <v>144.83364140480592</v>
      </c>
      <c r="P23" s="10"/>
    </row>
    <row r="24" spans="1:119">
      <c r="A24" s="12"/>
      <c r="B24" s="23">
        <v>361.1</v>
      </c>
      <c r="C24" s="19" t="s">
        <v>40</v>
      </c>
      <c r="D24" s="43">
        <v>0</v>
      </c>
      <c r="E24" s="43">
        <v>202</v>
      </c>
      <c r="F24" s="43">
        <v>0</v>
      </c>
      <c r="G24" s="43">
        <v>0</v>
      </c>
      <c r="H24" s="43">
        <v>0</v>
      </c>
      <c r="I24" s="43">
        <v>281</v>
      </c>
      <c r="J24" s="43">
        <v>0</v>
      </c>
      <c r="K24" s="43">
        <v>0</v>
      </c>
      <c r="L24" s="43">
        <v>0</v>
      </c>
      <c r="M24" s="43">
        <v>0</v>
      </c>
      <c r="N24" s="43">
        <f t="shared" si="5"/>
        <v>483</v>
      </c>
      <c r="O24" s="44">
        <f t="shared" si="2"/>
        <v>0.89279112754158962</v>
      </c>
      <c r="P24" s="9"/>
    </row>
    <row r="25" spans="1:119">
      <c r="A25" s="12"/>
      <c r="B25" s="23">
        <v>362</v>
      </c>
      <c r="C25" s="19" t="s">
        <v>20</v>
      </c>
      <c r="D25" s="43">
        <v>31567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5"/>
        <v>31567</v>
      </c>
      <c r="O25" s="44">
        <f t="shared" si="2"/>
        <v>58.349353049907577</v>
      </c>
      <c r="P25" s="9"/>
    </row>
    <row r="26" spans="1:119">
      <c r="A26" s="12"/>
      <c r="B26" s="23">
        <v>364</v>
      </c>
      <c r="C26" s="19" t="s">
        <v>92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1361</v>
      </c>
      <c r="J26" s="43">
        <v>0</v>
      </c>
      <c r="K26" s="43">
        <v>0</v>
      </c>
      <c r="L26" s="43">
        <v>0</v>
      </c>
      <c r="M26" s="43">
        <v>0</v>
      </c>
      <c r="N26" s="43">
        <f t="shared" si="5"/>
        <v>1361</v>
      </c>
      <c r="O26" s="44">
        <f t="shared" si="2"/>
        <v>2.5157116451016637</v>
      </c>
      <c r="P26" s="9"/>
    </row>
    <row r="27" spans="1:119">
      <c r="A27" s="12"/>
      <c r="B27" s="23">
        <v>366</v>
      </c>
      <c r="C27" s="19" t="s">
        <v>79</v>
      </c>
      <c r="D27" s="43">
        <v>43455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5"/>
        <v>43455</v>
      </c>
      <c r="O27" s="44">
        <f t="shared" si="2"/>
        <v>80.323475046210717</v>
      </c>
      <c r="P27" s="9"/>
    </row>
    <row r="28" spans="1:119" ht="15.75" thickBot="1">
      <c r="A28" s="12"/>
      <c r="B28" s="23">
        <v>369.9</v>
      </c>
      <c r="C28" s="19" t="s">
        <v>21</v>
      </c>
      <c r="D28" s="43">
        <v>1489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5"/>
        <v>1489</v>
      </c>
      <c r="O28" s="44">
        <f t="shared" si="2"/>
        <v>2.7523105360443623</v>
      </c>
      <c r="P28" s="9"/>
    </row>
    <row r="29" spans="1:119" ht="16.5" thickBot="1">
      <c r="A29" s="13" t="s">
        <v>18</v>
      </c>
      <c r="B29" s="21"/>
      <c r="C29" s="20"/>
      <c r="D29" s="14">
        <f>SUM(D5,D9,D19,D23)</f>
        <v>602082</v>
      </c>
      <c r="E29" s="14">
        <f t="shared" ref="E29:M29" si="8">SUM(E5,E9,E19,E23)</f>
        <v>11719</v>
      </c>
      <c r="F29" s="14">
        <f t="shared" si="8"/>
        <v>0</v>
      </c>
      <c r="G29" s="14">
        <f t="shared" si="8"/>
        <v>0</v>
      </c>
      <c r="H29" s="14">
        <f t="shared" si="8"/>
        <v>0</v>
      </c>
      <c r="I29" s="14">
        <f t="shared" si="8"/>
        <v>352594</v>
      </c>
      <c r="J29" s="14">
        <f t="shared" si="8"/>
        <v>0</v>
      </c>
      <c r="K29" s="14">
        <f t="shared" si="8"/>
        <v>0</v>
      </c>
      <c r="L29" s="14">
        <f t="shared" si="8"/>
        <v>0</v>
      </c>
      <c r="M29" s="14">
        <f t="shared" si="8"/>
        <v>0</v>
      </c>
      <c r="N29" s="14">
        <f t="shared" si="5"/>
        <v>966395</v>
      </c>
      <c r="O29" s="36">
        <f t="shared" si="2"/>
        <v>1786.3123844731979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7"/>
      <c r="B31" s="38"/>
      <c r="C31" s="38"/>
      <c r="D31" s="39"/>
      <c r="E31" s="39"/>
      <c r="F31" s="39"/>
      <c r="G31" s="39"/>
      <c r="H31" s="39"/>
      <c r="I31" s="39"/>
      <c r="J31" s="39"/>
      <c r="K31" s="39"/>
      <c r="L31" s="112" t="s">
        <v>93</v>
      </c>
      <c r="M31" s="112"/>
      <c r="N31" s="112"/>
      <c r="O31" s="40">
        <v>541</v>
      </c>
    </row>
    <row r="32" spans="1:119">
      <c r="A32" s="113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1"/>
    </row>
    <row r="33" spans="1:15" ht="15.75" customHeight="1" thickBot="1">
      <c r="A33" s="114" t="s">
        <v>42</v>
      </c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4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84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25</v>
      </c>
      <c r="B3" s="102"/>
      <c r="C3" s="103"/>
      <c r="D3" s="122" t="s">
        <v>11</v>
      </c>
      <c r="E3" s="123"/>
      <c r="F3" s="123"/>
      <c r="G3" s="123"/>
      <c r="H3" s="124"/>
      <c r="I3" s="122" t="s">
        <v>12</v>
      </c>
      <c r="J3" s="124"/>
      <c r="K3" s="122" t="s">
        <v>14</v>
      </c>
      <c r="L3" s="124"/>
      <c r="M3" s="34"/>
      <c r="N3" s="35"/>
      <c r="O3" s="125" t="s">
        <v>30</v>
      </c>
      <c r="P3" s="11"/>
      <c r="Q3"/>
    </row>
    <row r="4" spans="1:133" ht="32.25" customHeight="1" thickBot="1">
      <c r="A4" s="104"/>
      <c r="B4" s="105"/>
      <c r="C4" s="106"/>
      <c r="D4" s="32" t="s">
        <v>2</v>
      </c>
      <c r="E4" s="32" t="s">
        <v>26</v>
      </c>
      <c r="F4" s="32" t="s">
        <v>27</v>
      </c>
      <c r="G4" s="32" t="s">
        <v>28</v>
      </c>
      <c r="H4" s="32" t="s">
        <v>3</v>
      </c>
      <c r="I4" s="32" t="s">
        <v>4</v>
      </c>
      <c r="J4" s="33" t="s">
        <v>29</v>
      </c>
      <c r="K4" s="33" t="s">
        <v>5</v>
      </c>
      <c r="L4" s="33" t="s">
        <v>6</v>
      </c>
      <c r="M4" s="33" t="s">
        <v>7</v>
      </c>
      <c r="N4" s="33" t="s">
        <v>13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82288</v>
      </c>
      <c r="E5" s="25">
        <f t="shared" si="0"/>
        <v>10560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4" si="1">SUM(D5:M5)</f>
        <v>92848</v>
      </c>
      <c r="O5" s="31">
        <f t="shared" ref="O5:O34" si="2">(N5/O$36)</f>
        <v>174.52631578947367</v>
      </c>
      <c r="P5" s="6"/>
    </row>
    <row r="6" spans="1:133">
      <c r="A6" s="12"/>
      <c r="B6" s="23">
        <v>312.41000000000003</v>
      </c>
      <c r="C6" s="19" t="s">
        <v>62</v>
      </c>
      <c r="D6" s="43">
        <v>0</v>
      </c>
      <c r="E6" s="43">
        <v>10560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10560</v>
      </c>
      <c r="O6" s="44">
        <f t="shared" si="2"/>
        <v>19.849624060150376</v>
      </c>
      <c r="P6" s="9"/>
    </row>
    <row r="7" spans="1:133">
      <c r="A7" s="12"/>
      <c r="B7" s="23">
        <v>312.60000000000002</v>
      </c>
      <c r="C7" s="19" t="s">
        <v>63</v>
      </c>
      <c r="D7" s="43">
        <v>31544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31544</v>
      </c>
      <c r="O7" s="44">
        <f t="shared" si="2"/>
        <v>59.29323308270677</v>
      </c>
      <c r="P7" s="9"/>
    </row>
    <row r="8" spans="1:133">
      <c r="A8" s="12"/>
      <c r="B8" s="23">
        <v>314.10000000000002</v>
      </c>
      <c r="C8" s="19" t="s">
        <v>64</v>
      </c>
      <c r="D8" s="43">
        <v>46461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46461</v>
      </c>
      <c r="O8" s="44">
        <f t="shared" si="2"/>
        <v>87.332706766917298</v>
      </c>
      <c r="P8" s="9"/>
    </row>
    <row r="9" spans="1:133">
      <c r="A9" s="12"/>
      <c r="B9" s="23">
        <v>315</v>
      </c>
      <c r="C9" s="19" t="s">
        <v>65</v>
      </c>
      <c r="D9" s="43">
        <v>4283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4283</v>
      </c>
      <c r="O9" s="44">
        <f t="shared" si="2"/>
        <v>8.0507518796992485</v>
      </c>
      <c r="P9" s="9"/>
    </row>
    <row r="10" spans="1:133" ht="15.75">
      <c r="A10" s="27" t="s">
        <v>34</v>
      </c>
      <c r="B10" s="28"/>
      <c r="C10" s="29"/>
      <c r="D10" s="30">
        <f t="shared" ref="D10:M10" si="3">SUM(D11:D12)</f>
        <v>42265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42265</v>
      </c>
      <c r="O10" s="42">
        <f t="shared" si="2"/>
        <v>79.445488721804509</v>
      </c>
      <c r="P10" s="10"/>
    </row>
    <row r="11" spans="1:133">
      <c r="A11" s="12"/>
      <c r="B11" s="23">
        <v>323.10000000000002</v>
      </c>
      <c r="C11" s="19" t="s">
        <v>66</v>
      </c>
      <c r="D11" s="43">
        <v>39295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39295</v>
      </c>
      <c r="O11" s="44">
        <f t="shared" si="2"/>
        <v>73.862781954887211</v>
      </c>
      <c r="P11" s="9"/>
    </row>
    <row r="12" spans="1:133">
      <c r="A12" s="12"/>
      <c r="B12" s="23">
        <v>367</v>
      </c>
      <c r="C12" s="19" t="s">
        <v>67</v>
      </c>
      <c r="D12" s="43">
        <v>2970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2970</v>
      </c>
      <c r="O12" s="44">
        <f t="shared" si="2"/>
        <v>5.5827067669172932</v>
      </c>
      <c r="P12" s="9"/>
    </row>
    <row r="13" spans="1:133" ht="15.75">
      <c r="A13" s="27" t="s">
        <v>9</v>
      </c>
      <c r="B13" s="28"/>
      <c r="C13" s="29"/>
      <c r="D13" s="30">
        <f t="shared" ref="D13:M13" si="4">SUM(D14:D21)</f>
        <v>101433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530547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631980</v>
      </c>
      <c r="O13" s="42">
        <f t="shared" si="2"/>
        <v>1187.9323308270677</v>
      </c>
      <c r="P13" s="10"/>
    </row>
    <row r="14" spans="1:133">
      <c r="A14" s="12"/>
      <c r="B14" s="23">
        <v>334.1</v>
      </c>
      <c r="C14" s="19" t="s">
        <v>82</v>
      </c>
      <c r="D14" s="43">
        <v>38124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38124</v>
      </c>
      <c r="O14" s="44">
        <f t="shared" si="2"/>
        <v>71.661654135338352</v>
      </c>
      <c r="P14" s="9"/>
    </row>
    <row r="15" spans="1:133">
      <c r="A15" s="12"/>
      <c r="B15" s="23">
        <v>335.12</v>
      </c>
      <c r="C15" s="19" t="s">
        <v>68</v>
      </c>
      <c r="D15" s="43">
        <v>22689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ref="N15:N20" si="5">SUM(D15:M15)</f>
        <v>22689</v>
      </c>
      <c r="O15" s="44">
        <f t="shared" si="2"/>
        <v>42.648496240601503</v>
      </c>
      <c r="P15" s="9"/>
    </row>
    <row r="16" spans="1:133">
      <c r="A16" s="12"/>
      <c r="B16" s="23">
        <v>335.14</v>
      </c>
      <c r="C16" s="19" t="s">
        <v>69</v>
      </c>
      <c r="D16" s="43">
        <v>308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5"/>
        <v>308</v>
      </c>
      <c r="O16" s="44">
        <f t="shared" si="2"/>
        <v>0.57894736842105265</v>
      </c>
      <c r="P16" s="9"/>
    </row>
    <row r="17" spans="1:16">
      <c r="A17" s="12"/>
      <c r="B17" s="23">
        <v>335.15</v>
      </c>
      <c r="C17" s="19" t="s">
        <v>70</v>
      </c>
      <c r="D17" s="43">
        <v>73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5"/>
        <v>73</v>
      </c>
      <c r="O17" s="44">
        <f t="shared" si="2"/>
        <v>0.13721804511278196</v>
      </c>
      <c r="P17" s="9"/>
    </row>
    <row r="18" spans="1:16">
      <c r="A18" s="12"/>
      <c r="B18" s="23">
        <v>335.18</v>
      </c>
      <c r="C18" s="19" t="s">
        <v>71</v>
      </c>
      <c r="D18" s="43">
        <v>13623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5"/>
        <v>13623</v>
      </c>
      <c r="O18" s="44">
        <f t="shared" si="2"/>
        <v>25.607142857142858</v>
      </c>
      <c r="P18" s="9"/>
    </row>
    <row r="19" spans="1:16">
      <c r="A19" s="12"/>
      <c r="B19" s="23">
        <v>335.49</v>
      </c>
      <c r="C19" s="19" t="s">
        <v>72</v>
      </c>
      <c r="D19" s="43">
        <v>9909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9909</v>
      </c>
      <c r="O19" s="44">
        <f t="shared" si="2"/>
        <v>18.625939849624061</v>
      </c>
      <c r="P19" s="9"/>
    </row>
    <row r="20" spans="1:16">
      <c r="A20" s="12"/>
      <c r="B20" s="23">
        <v>336</v>
      </c>
      <c r="C20" s="19" t="s">
        <v>73</v>
      </c>
      <c r="D20" s="43">
        <v>7582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5"/>
        <v>7582</v>
      </c>
      <c r="O20" s="44">
        <f t="shared" si="2"/>
        <v>14.25187969924812</v>
      </c>
      <c r="P20" s="9"/>
    </row>
    <row r="21" spans="1:16">
      <c r="A21" s="12"/>
      <c r="B21" s="23">
        <v>338</v>
      </c>
      <c r="C21" s="19" t="s">
        <v>74</v>
      </c>
      <c r="D21" s="43">
        <v>9125</v>
      </c>
      <c r="E21" s="43">
        <v>0</v>
      </c>
      <c r="F21" s="43">
        <v>0</v>
      </c>
      <c r="G21" s="43">
        <v>0</v>
      </c>
      <c r="H21" s="43">
        <v>0</v>
      </c>
      <c r="I21" s="43">
        <v>530547</v>
      </c>
      <c r="J21" s="43">
        <v>0</v>
      </c>
      <c r="K21" s="43">
        <v>0</v>
      </c>
      <c r="L21" s="43">
        <v>0</v>
      </c>
      <c r="M21" s="43">
        <v>0</v>
      </c>
      <c r="N21" s="43">
        <f t="shared" ref="N21:N34" si="6">SUM(D21:M21)</f>
        <v>539672</v>
      </c>
      <c r="O21" s="44">
        <f t="shared" si="2"/>
        <v>1014.421052631579</v>
      </c>
      <c r="P21" s="9"/>
    </row>
    <row r="22" spans="1:16" ht="15.75">
      <c r="A22" s="27" t="s">
        <v>15</v>
      </c>
      <c r="B22" s="28"/>
      <c r="C22" s="29"/>
      <c r="D22" s="30">
        <f t="shared" ref="D22:M22" si="7">SUM(D23:D26)</f>
        <v>2293</v>
      </c>
      <c r="E22" s="30">
        <f t="shared" si="7"/>
        <v>0</v>
      </c>
      <c r="F22" s="30">
        <f t="shared" si="7"/>
        <v>0</v>
      </c>
      <c r="G22" s="30">
        <f t="shared" si="7"/>
        <v>0</v>
      </c>
      <c r="H22" s="30">
        <f t="shared" si="7"/>
        <v>0</v>
      </c>
      <c r="I22" s="30">
        <f t="shared" si="7"/>
        <v>346412</v>
      </c>
      <c r="J22" s="30">
        <f t="shared" si="7"/>
        <v>0</v>
      </c>
      <c r="K22" s="30">
        <f t="shared" si="7"/>
        <v>0</v>
      </c>
      <c r="L22" s="30">
        <f t="shared" si="7"/>
        <v>0</v>
      </c>
      <c r="M22" s="30">
        <f t="shared" si="7"/>
        <v>0</v>
      </c>
      <c r="N22" s="30">
        <f t="shared" si="6"/>
        <v>348705</v>
      </c>
      <c r="O22" s="42">
        <f t="shared" si="2"/>
        <v>655.46052631578948</v>
      </c>
      <c r="P22" s="10"/>
    </row>
    <row r="23" spans="1:16">
      <c r="A23" s="12"/>
      <c r="B23" s="23">
        <v>341.9</v>
      </c>
      <c r="C23" s="19" t="s">
        <v>75</v>
      </c>
      <c r="D23" s="43">
        <v>418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6"/>
        <v>418</v>
      </c>
      <c r="O23" s="44">
        <f t="shared" si="2"/>
        <v>0.7857142857142857</v>
      </c>
      <c r="P23" s="9"/>
    </row>
    <row r="24" spans="1:16">
      <c r="A24" s="12"/>
      <c r="B24" s="23">
        <v>343.6</v>
      </c>
      <c r="C24" s="19" t="s">
        <v>76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346412</v>
      </c>
      <c r="J24" s="43">
        <v>0</v>
      </c>
      <c r="K24" s="43">
        <v>0</v>
      </c>
      <c r="L24" s="43">
        <v>0</v>
      </c>
      <c r="M24" s="43">
        <v>0</v>
      </c>
      <c r="N24" s="43">
        <f t="shared" si="6"/>
        <v>346412</v>
      </c>
      <c r="O24" s="44">
        <f t="shared" si="2"/>
        <v>651.1503759398496</v>
      </c>
      <c r="P24" s="9"/>
    </row>
    <row r="25" spans="1:16">
      <c r="A25" s="12"/>
      <c r="B25" s="23">
        <v>343.8</v>
      </c>
      <c r="C25" s="19" t="s">
        <v>77</v>
      </c>
      <c r="D25" s="43">
        <v>600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6"/>
        <v>600</v>
      </c>
      <c r="O25" s="44">
        <f t="shared" si="2"/>
        <v>1.1278195488721805</v>
      </c>
      <c r="P25" s="9"/>
    </row>
    <row r="26" spans="1:16">
      <c r="A26" s="12"/>
      <c r="B26" s="23">
        <v>347.9</v>
      </c>
      <c r="C26" s="19" t="s">
        <v>78</v>
      </c>
      <c r="D26" s="43">
        <v>1275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6"/>
        <v>1275</v>
      </c>
      <c r="O26" s="44">
        <f t="shared" si="2"/>
        <v>2.3966165413533833</v>
      </c>
      <c r="P26" s="9"/>
    </row>
    <row r="27" spans="1:16" ht="15.75">
      <c r="A27" s="27" t="s">
        <v>1</v>
      </c>
      <c r="B27" s="28"/>
      <c r="C27" s="29"/>
      <c r="D27" s="30">
        <f t="shared" ref="D27:M27" si="8">SUM(D28:D31)</f>
        <v>58368</v>
      </c>
      <c r="E27" s="30">
        <f t="shared" si="8"/>
        <v>823</v>
      </c>
      <c r="F27" s="30">
        <f t="shared" si="8"/>
        <v>0</v>
      </c>
      <c r="G27" s="30">
        <f t="shared" si="8"/>
        <v>0</v>
      </c>
      <c r="H27" s="30">
        <f t="shared" si="8"/>
        <v>0</v>
      </c>
      <c r="I27" s="30">
        <f t="shared" si="8"/>
        <v>362</v>
      </c>
      <c r="J27" s="30">
        <f t="shared" si="8"/>
        <v>0</v>
      </c>
      <c r="K27" s="30">
        <f t="shared" si="8"/>
        <v>0</v>
      </c>
      <c r="L27" s="30">
        <f t="shared" si="8"/>
        <v>0</v>
      </c>
      <c r="M27" s="30">
        <f t="shared" si="8"/>
        <v>0</v>
      </c>
      <c r="N27" s="30">
        <f t="shared" si="6"/>
        <v>59553</v>
      </c>
      <c r="O27" s="42">
        <f t="shared" si="2"/>
        <v>111.94172932330827</v>
      </c>
      <c r="P27" s="10"/>
    </row>
    <row r="28" spans="1:16">
      <c r="A28" s="12"/>
      <c r="B28" s="23">
        <v>361.1</v>
      </c>
      <c r="C28" s="19" t="s">
        <v>40</v>
      </c>
      <c r="D28" s="43">
        <v>0</v>
      </c>
      <c r="E28" s="43">
        <v>216</v>
      </c>
      <c r="F28" s="43">
        <v>0</v>
      </c>
      <c r="G28" s="43">
        <v>0</v>
      </c>
      <c r="H28" s="43">
        <v>0</v>
      </c>
      <c r="I28" s="43">
        <v>362</v>
      </c>
      <c r="J28" s="43">
        <v>0</v>
      </c>
      <c r="K28" s="43">
        <v>0</v>
      </c>
      <c r="L28" s="43">
        <v>0</v>
      </c>
      <c r="M28" s="43">
        <v>0</v>
      </c>
      <c r="N28" s="43">
        <f t="shared" si="6"/>
        <v>578</v>
      </c>
      <c r="O28" s="44">
        <f t="shared" si="2"/>
        <v>1.0864661654135339</v>
      </c>
      <c r="P28" s="9"/>
    </row>
    <row r="29" spans="1:16">
      <c r="A29" s="12"/>
      <c r="B29" s="23">
        <v>362</v>
      </c>
      <c r="C29" s="19" t="s">
        <v>20</v>
      </c>
      <c r="D29" s="43">
        <v>25213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6"/>
        <v>25213</v>
      </c>
      <c r="O29" s="44">
        <f t="shared" si="2"/>
        <v>47.392857142857146</v>
      </c>
      <c r="P29" s="9"/>
    </row>
    <row r="30" spans="1:16">
      <c r="A30" s="12"/>
      <c r="B30" s="23">
        <v>366</v>
      </c>
      <c r="C30" s="19" t="s">
        <v>79</v>
      </c>
      <c r="D30" s="43">
        <v>26247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6"/>
        <v>26247</v>
      </c>
      <c r="O30" s="44">
        <f t="shared" si="2"/>
        <v>49.336466165413533</v>
      </c>
      <c r="P30" s="9"/>
    </row>
    <row r="31" spans="1:16">
      <c r="A31" s="12"/>
      <c r="B31" s="23">
        <v>369.9</v>
      </c>
      <c r="C31" s="19" t="s">
        <v>21</v>
      </c>
      <c r="D31" s="43">
        <v>6908</v>
      </c>
      <c r="E31" s="43">
        <v>607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6"/>
        <v>7515</v>
      </c>
      <c r="O31" s="44">
        <f t="shared" si="2"/>
        <v>14.125939849624061</v>
      </c>
      <c r="P31" s="9"/>
    </row>
    <row r="32" spans="1:16" ht="15.75">
      <c r="A32" s="27" t="s">
        <v>16</v>
      </c>
      <c r="B32" s="28"/>
      <c r="C32" s="29"/>
      <c r="D32" s="30">
        <f t="shared" ref="D32:M32" si="9">SUM(D33:D33)</f>
        <v>0</v>
      </c>
      <c r="E32" s="30">
        <f t="shared" si="9"/>
        <v>0</v>
      </c>
      <c r="F32" s="30">
        <f t="shared" si="9"/>
        <v>0</v>
      </c>
      <c r="G32" s="30">
        <f t="shared" si="9"/>
        <v>0</v>
      </c>
      <c r="H32" s="30">
        <f t="shared" si="9"/>
        <v>0</v>
      </c>
      <c r="I32" s="30">
        <f t="shared" si="9"/>
        <v>25987</v>
      </c>
      <c r="J32" s="30">
        <f t="shared" si="9"/>
        <v>0</v>
      </c>
      <c r="K32" s="30">
        <f t="shared" si="9"/>
        <v>0</v>
      </c>
      <c r="L32" s="30">
        <f t="shared" si="9"/>
        <v>0</v>
      </c>
      <c r="M32" s="30">
        <f t="shared" si="9"/>
        <v>0</v>
      </c>
      <c r="N32" s="30">
        <f t="shared" si="6"/>
        <v>25987</v>
      </c>
      <c r="O32" s="42">
        <f t="shared" si="2"/>
        <v>48.847744360902254</v>
      </c>
      <c r="P32" s="9"/>
    </row>
    <row r="33" spans="1:119" ht="15.75" thickBot="1">
      <c r="A33" s="12"/>
      <c r="B33" s="23">
        <v>381</v>
      </c>
      <c r="C33" s="19" t="s">
        <v>22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25987</v>
      </c>
      <c r="J33" s="43">
        <v>0</v>
      </c>
      <c r="K33" s="43">
        <v>0</v>
      </c>
      <c r="L33" s="43">
        <v>0</v>
      </c>
      <c r="M33" s="43">
        <v>0</v>
      </c>
      <c r="N33" s="43">
        <f t="shared" si="6"/>
        <v>25987</v>
      </c>
      <c r="O33" s="44">
        <f t="shared" si="2"/>
        <v>48.847744360902254</v>
      </c>
      <c r="P33" s="9"/>
    </row>
    <row r="34" spans="1:119" ht="16.5" thickBot="1">
      <c r="A34" s="13" t="s">
        <v>18</v>
      </c>
      <c r="B34" s="21"/>
      <c r="C34" s="20"/>
      <c r="D34" s="14">
        <f>SUM(D5,D10,D13,D22,D27,D32)</f>
        <v>286647</v>
      </c>
      <c r="E34" s="14">
        <f t="shared" ref="E34:M34" si="10">SUM(E5,E10,E13,E22,E27,E32)</f>
        <v>11383</v>
      </c>
      <c r="F34" s="14">
        <f t="shared" si="10"/>
        <v>0</v>
      </c>
      <c r="G34" s="14">
        <f t="shared" si="10"/>
        <v>0</v>
      </c>
      <c r="H34" s="14">
        <f t="shared" si="10"/>
        <v>0</v>
      </c>
      <c r="I34" s="14">
        <f t="shared" si="10"/>
        <v>903308</v>
      </c>
      <c r="J34" s="14">
        <f t="shared" si="10"/>
        <v>0</v>
      </c>
      <c r="K34" s="14">
        <f t="shared" si="10"/>
        <v>0</v>
      </c>
      <c r="L34" s="14">
        <f t="shared" si="10"/>
        <v>0</v>
      </c>
      <c r="M34" s="14">
        <f t="shared" si="10"/>
        <v>0</v>
      </c>
      <c r="N34" s="14">
        <f t="shared" si="6"/>
        <v>1201338</v>
      </c>
      <c r="O34" s="36">
        <f t="shared" si="2"/>
        <v>2258.1541353383459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8"/>
    </row>
    <row r="36" spans="1:119">
      <c r="A36" s="37"/>
      <c r="B36" s="38"/>
      <c r="C36" s="38"/>
      <c r="D36" s="39"/>
      <c r="E36" s="39"/>
      <c r="F36" s="39"/>
      <c r="G36" s="39"/>
      <c r="H36" s="39"/>
      <c r="I36" s="39"/>
      <c r="J36" s="39"/>
      <c r="K36" s="39"/>
      <c r="L36" s="112" t="s">
        <v>85</v>
      </c>
      <c r="M36" s="112"/>
      <c r="N36" s="112"/>
      <c r="O36" s="40">
        <v>532</v>
      </c>
    </row>
    <row r="37" spans="1:119">
      <c r="A37" s="113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1"/>
    </row>
    <row r="38" spans="1:119" ht="15.75" customHeight="1" thickBot="1">
      <c r="A38" s="114" t="s">
        <v>42</v>
      </c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4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81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25</v>
      </c>
      <c r="B3" s="102"/>
      <c r="C3" s="103"/>
      <c r="D3" s="122" t="s">
        <v>11</v>
      </c>
      <c r="E3" s="123"/>
      <c r="F3" s="123"/>
      <c r="G3" s="123"/>
      <c r="H3" s="124"/>
      <c r="I3" s="122" t="s">
        <v>12</v>
      </c>
      <c r="J3" s="124"/>
      <c r="K3" s="122" t="s">
        <v>14</v>
      </c>
      <c r="L3" s="124"/>
      <c r="M3" s="34"/>
      <c r="N3" s="35"/>
      <c r="O3" s="125" t="s">
        <v>30</v>
      </c>
      <c r="P3" s="11"/>
      <c r="Q3"/>
    </row>
    <row r="4" spans="1:133" ht="32.25" customHeight="1" thickBot="1">
      <c r="A4" s="104"/>
      <c r="B4" s="105"/>
      <c r="C4" s="106"/>
      <c r="D4" s="32" t="s">
        <v>2</v>
      </c>
      <c r="E4" s="32" t="s">
        <v>26</v>
      </c>
      <c r="F4" s="32" t="s">
        <v>27</v>
      </c>
      <c r="G4" s="32" t="s">
        <v>28</v>
      </c>
      <c r="H4" s="32" t="s">
        <v>3</v>
      </c>
      <c r="I4" s="32" t="s">
        <v>4</v>
      </c>
      <c r="J4" s="33" t="s">
        <v>29</v>
      </c>
      <c r="K4" s="33" t="s">
        <v>5</v>
      </c>
      <c r="L4" s="33" t="s">
        <v>6</v>
      </c>
      <c r="M4" s="33" t="s">
        <v>7</v>
      </c>
      <c r="N4" s="33" t="s">
        <v>13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82288</v>
      </c>
      <c r="E5" s="25">
        <f t="shared" si="0"/>
        <v>10560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4" si="1">SUM(D5:M5)</f>
        <v>92848</v>
      </c>
      <c r="O5" s="31">
        <f t="shared" ref="O5:O31" si="2">(N5/O$33)</f>
        <v>167.5956678700361</v>
      </c>
      <c r="P5" s="6"/>
    </row>
    <row r="6" spans="1:133">
      <c r="A6" s="12"/>
      <c r="B6" s="23">
        <v>312.41000000000003</v>
      </c>
      <c r="C6" s="19" t="s">
        <v>62</v>
      </c>
      <c r="D6" s="43">
        <v>0</v>
      </c>
      <c r="E6" s="43">
        <v>10560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10560</v>
      </c>
      <c r="O6" s="44">
        <f t="shared" si="2"/>
        <v>19.061371841155236</v>
      </c>
      <c r="P6" s="9"/>
    </row>
    <row r="7" spans="1:133">
      <c r="A7" s="12"/>
      <c r="B7" s="23">
        <v>312.60000000000002</v>
      </c>
      <c r="C7" s="19" t="s">
        <v>63</v>
      </c>
      <c r="D7" s="43">
        <v>31544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31544</v>
      </c>
      <c r="O7" s="44">
        <f t="shared" si="2"/>
        <v>56.938628158844764</v>
      </c>
      <c r="P7" s="9"/>
    </row>
    <row r="8" spans="1:133">
      <c r="A8" s="12"/>
      <c r="B8" s="23">
        <v>314.10000000000002</v>
      </c>
      <c r="C8" s="19" t="s">
        <v>64</v>
      </c>
      <c r="D8" s="43">
        <v>46461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46461</v>
      </c>
      <c r="O8" s="44">
        <f t="shared" si="2"/>
        <v>83.864620938628164</v>
      </c>
      <c r="P8" s="9"/>
    </row>
    <row r="9" spans="1:133">
      <c r="A9" s="12"/>
      <c r="B9" s="23">
        <v>315</v>
      </c>
      <c r="C9" s="19" t="s">
        <v>65</v>
      </c>
      <c r="D9" s="43">
        <v>4283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4283</v>
      </c>
      <c r="O9" s="44">
        <f t="shared" si="2"/>
        <v>7.731046931407942</v>
      </c>
      <c r="P9" s="9"/>
    </row>
    <row r="10" spans="1:133" ht="15.75">
      <c r="A10" s="27" t="s">
        <v>34</v>
      </c>
      <c r="B10" s="28"/>
      <c r="C10" s="29"/>
      <c r="D10" s="30">
        <f t="shared" ref="D10:M10" si="3">SUM(D11:D12)</f>
        <v>42265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42265</v>
      </c>
      <c r="O10" s="42">
        <f t="shared" si="2"/>
        <v>76.290613718411549</v>
      </c>
      <c r="P10" s="10"/>
    </row>
    <row r="11" spans="1:133">
      <c r="A11" s="12"/>
      <c r="B11" s="23">
        <v>323.10000000000002</v>
      </c>
      <c r="C11" s="19" t="s">
        <v>66</v>
      </c>
      <c r="D11" s="43">
        <v>39295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39295</v>
      </c>
      <c r="O11" s="44">
        <f t="shared" si="2"/>
        <v>70.929602888086649</v>
      </c>
      <c r="P11" s="9"/>
    </row>
    <row r="12" spans="1:133">
      <c r="A12" s="12"/>
      <c r="B12" s="23">
        <v>367</v>
      </c>
      <c r="C12" s="19" t="s">
        <v>67</v>
      </c>
      <c r="D12" s="43">
        <v>2970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2970</v>
      </c>
      <c r="O12" s="44">
        <f t="shared" si="2"/>
        <v>5.3610108303249095</v>
      </c>
      <c r="P12" s="9"/>
    </row>
    <row r="13" spans="1:133" ht="15.75">
      <c r="A13" s="27" t="s">
        <v>9</v>
      </c>
      <c r="B13" s="28"/>
      <c r="C13" s="29"/>
      <c r="D13" s="30">
        <f t="shared" ref="D13:M13" si="4">SUM(D14:D21)</f>
        <v>170433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530547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700980</v>
      </c>
      <c r="O13" s="42">
        <f t="shared" si="2"/>
        <v>1265.3068592057762</v>
      </c>
      <c r="P13" s="10"/>
    </row>
    <row r="14" spans="1:133">
      <c r="A14" s="12"/>
      <c r="B14" s="23">
        <v>334.1</v>
      </c>
      <c r="C14" s="19" t="s">
        <v>82</v>
      </c>
      <c r="D14" s="43">
        <v>107124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107124</v>
      </c>
      <c r="O14" s="44">
        <f t="shared" si="2"/>
        <v>193.36462093862815</v>
      </c>
      <c r="P14" s="9"/>
    </row>
    <row r="15" spans="1:133">
      <c r="A15" s="12"/>
      <c r="B15" s="23">
        <v>335.12</v>
      </c>
      <c r="C15" s="19" t="s">
        <v>68</v>
      </c>
      <c r="D15" s="43">
        <v>22689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ref="N15:N20" si="5">SUM(D15:M15)</f>
        <v>22689</v>
      </c>
      <c r="O15" s="44">
        <f t="shared" si="2"/>
        <v>40.954873646209386</v>
      </c>
      <c r="P15" s="9"/>
    </row>
    <row r="16" spans="1:133">
      <c r="A16" s="12"/>
      <c r="B16" s="23">
        <v>335.14</v>
      </c>
      <c r="C16" s="19" t="s">
        <v>69</v>
      </c>
      <c r="D16" s="43">
        <v>308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5"/>
        <v>308</v>
      </c>
      <c r="O16" s="44">
        <f t="shared" si="2"/>
        <v>0.55595667870036103</v>
      </c>
      <c r="P16" s="9"/>
    </row>
    <row r="17" spans="1:119">
      <c r="A17" s="12"/>
      <c r="B17" s="23">
        <v>335.15</v>
      </c>
      <c r="C17" s="19" t="s">
        <v>70</v>
      </c>
      <c r="D17" s="43">
        <v>73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5"/>
        <v>73</v>
      </c>
      <c r="O17" s="44">
        <f t="shared" si="2"/>
        <v>0.13176895306859207</v>
      </c>
      <c r="P17" s="9"/>
    </row>
    <row r="18" spans="1:119">
      <c r="A18" s="12"/>
      <c r="B18" s="23">
        <v>335.18</v>
      </c>
      <c r="C18" s="19" t="s">
        <v>71</v>
      </c>
      <c r="D18" s="43">
        <v>13623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5"/>
        <v>13623</v>
      </c>
      <c r="O18" s="44">
        <f t="shared" si="2"/>
        <v>24.590252707581229</v>
      </c>
      <c r="P18" s="9"/>
    </row>
    <row r="19" spans="1:119">
      <c r="A19" s="12"/>
      <c r="B19" s="23">
        <v>335.49</v>
      </c>
      <c r="C19" s="19" t="s">
        <v>72</v>
      </c>
      <c r="D19" s="43">
        <v>9909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9909</v>
      </c>
      <c r="O19" s="44">
        <f t="shared" si="2"/>
        <v>17.886281588447652</v>
      </c>
      <c r="P19" s="9"/>
    </row>
    <row r="20" spans="1:119">
      <c r="A20" s="12"/>
      <c r="B20" s="23">
        <v>336</v>
      </c>
      <c r="C20" s="19" t="s">
        <v>73</v>
      </c>
      <c r="D20" s="43">
        <v>7582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5"/>
        <v>7582</v>
      </c>
      <c r="O20" s="44">
        <f t="shared" si="2"/>
        <v>13.685920577617329</v>
      </c>
      <c r="P20" s="9"/>
    </row>
    <row r="21" spans="1:119">
      <c r="A21" s="12"/>
      <c r="B21" s="23">
        <v>338</v>
      </c>
      <c r="C21" s="19" t="s">
        <v>74</v>
      </c>
      <c r="D21" s="43">
        <v>9125</v>
      </c>
      <c r="E21" s="43">
        <v>0</v>
      </c>
      <c r="F21" s="43">
        <v>0</v>
      </c>
      <c r="G21" s="43">
        <v>0</v>
      </c>
      <c r="H21" s="43">
        <v>0</v>
      </c>
      <c r="I21" s="43">
        <v>530547</v>
      </c>
      <c r="J21" s="43">
        <v>0</v>
      </c>
      <c r="K21" s="43">
        <v>0</v>
      </c>
      <c r="L21" s="43">
        <v>0</v>
      </c>
      <c r="M21" s="43">
        <v>0</v>
      </c>
      <c r="N21" s="43">
        <f t="shared" ref="N21:N31" si="6">SUM(D21:M21)</f>
        <v>539672</v>
      </c>
      <c r="O21" s="44">
        <f t="shared" si="2"/>
        <v>974.1371841155235</v>
      </c>
      <c r="P21" s="9"/>
    </row>
    <row r="22" spans="1:119" ht="15.75">
      <c r="A22" s="27" t="s">
        <v>15</v>
      </c>
      <c r="B22" s="28"/>
      <c r="C22" s="29"/>
      <c r="D22" s="30">
        <f t="shared" ref="D22:M22" si="7">SUM(D23:D25)</f>
        <v>1634</v>
      </c>
      <c r="E22" s="30">
        <f t="shared" si="7"/>
        <v>0</v>
      </c>
      <c r="F22" s="30">
        <f t="shared" si="7"/>
        <v>0</v>
      </c>
      <c r="G22" s="30">
        <f t="shared" si="7"/>
        <v>0</v>
      </c>
      <c r="H22" s="30">
        <f t="shared" si="7"/>
        <v>0</v>
      </c>
      <c r="I22" s="30">
        <f t="shared" si="7"/>
        <v>346412</v>
      </c>
      <c r="J22" s="30">
        <f t="shared" si="7"/>
        <v>0</v>
      </c>
      <c r="K22" s="30">
        <f t="shared" si="7"/>
        <v>0</v>
      </c>
      <c r="L22" s="30">
        <f t="shared" si="7"/>
        <v>0</v>
      </c>
      <c r="M22" s="30">
        <f t="shared" si="7"/>
        <v>0</v>
      </c>
      <c r="N22" s="30">
        <f t="shared" si="6"/>
        <v>348046</v>
      </c>
      <c r="O22" s="42">
        <f t="shared" si="2"/>
        <v>628.24187725631771</v>
      </c>
      <c r="P22" s="10"/>
    </row>
    <row r="23" spans="1:119">
      <c r="A23" s="12"/>
      <c r="B23" s="23">
        <v>341.9</v>
      </c>
      <c r="C23" s="19" t="s">
        <v>75</v>
      </c>
      <c r="D23" s="43">
        <v>359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6"/>
        <v>359</v>
      </c>
      <c r="O23" s="44">
        <f t="shared" si="2"/>
        <v>0.64801444043321299</v>
      </c>
      <c r="P23" s="9"/>
    </row>
    <row r="24" spans="1:119">
      <c r="A24" s="12"/>
      <c r="B24" s="23">
        <v>343.6</v>
      </c>
      <c r="C24" s="19" t="s">
        <v>76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346412</v>
      </c>
      <c r="J24" s="43">
        <v>0</v>
      </c>
      <c r="K24" s="43">
        <v>0</v>
      </c>
      <c r="L24" s="43">
        <v>0</v>
      </c>
      <c r="M24" s="43">
        <v>0</v>
      </c>
      <c r="N24" s="43">
        <f t="shared" si="6"/>
        <v>346412</v>
      </c>
      <c r="O24" s="44">
        <f t="shared" si="2"/>
        <v>625.29241877256322</v>
      </c>
      <c r="P24" s="9"/>
    </row>
    <row r="25" spans="1:119">
      <c r="A25" s="12"/>
      <c r="B25" s="23">
        <v>347.9</v>
      </c>
      <c r="C25" s="19" t="s">
        <v>78</v>
      </c>
      <c r="D25" s="43">
        <v>1275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6"/>
        <v>1275</v>
      </c>
      <c r="O25" s="44">
        <f t="shared" si="2"/>
        <v>2.3014440433212995</v>
      </c>
      <c r="P25" s="9"/>
    </row>
    <row r="26" spans="1:119" ht="15.75">
      <c r="A26" s="27" t="s">
        <v>1</v>
      </c>
      <c r="B26" s="28"/>
      <c r="C26" s="29"/>
      <c r="D26" s="30">
        <f t="shared" ref="D26:M26" si="8">SUM(D27:D30)</f>
        <v>58168</v>
      </c>
      <c r="E26" s="30">
        <f t="shared" si="8"/>
        <v>823</v>
      </c>
      <c r="F26" s="30">
        <f t="shared" si="8"/>
        <v>0</v>
      </c>
      <c r="G26" s="30">
        <f t="shared" si="8"/>
        <v>0</v>
      </c>
      <c r="H26" s="30">
        <f t="shared" si="8"/>
        <v>0</v>
      </c>
      <c r="I26" s="30">
        <f t="shared" si="8"/>
        <v>362</v>
      </c>
      <c r="J26" s="30">
        <f t="shared" si="8"/>
        <v>0</v>
      </c>
      <c r="K26" s="30">
        <f t="shared" si="8"/>
        <v>0</v>
      </c>
      <c r="L26" s="30">
        <f t="shared" si="8"/>
        <v>0</v>
      </c>
      <c r="M26" s="30">
        <f t="shared" si="8"/>
        <v>0</v>
      </c>
      <c r="N26" s="30">
        <f t="shared" si="6"/>
        <v>59353</v>
      </c>
      <c r="O26" s="42">
        <f t="shared" si="2"/>
        <v>107.13537906137184</v>
      </c>
      <c r="P26" s="10"/>
    </row>
    <row r="27" spans="1:119">
      <c r="A27" s="12"/>
      <c r="B27" s="23">
        <v>361.1</v>
      </c>
      <c r="C27" s="19" t="s">
        <v>40</v>
      </c>
      <c r="D27" s="43">
        <v>0</v>
      </c>
      <c r="E27" s="43">
        <v>216</v>
      </c>
      <c r="F27" s="43">
        <v>0</v>
      </c>
      <c r="G27" s="43">
        <v>0</v>
      </c>
      <c r="H27" s="43">
        <v>0</v>
      </c>
      <c r="I27" s="43">
        <v>362</v>
      </c>
      <c r="J27" s="43">
        <v>0</v>
      </c>
      <c r="K27" s="43">
        <v>0</v>
      </c>
      <c r="L27" s="43">
        <v>0</v>
      </c>
      <c r="M27" s="43">
        <v>0</v>
      </c>
      <c r="N27" s="43">
        <f t="shared" si="6"/>
        <v>578</v>
      </c>
      <c r="O27" s="44">
        <f t="shared" si="2"/>
        <v>1.0433212996389891</v>
      </c>
      <c r="P27" s="9"/>
    </row>
    <row r="28" spans="1:119">
      <c r="A28" s="12"/>
      <c r="B28" s="23">
        <v>362</v>
      </c>
      <c r="C28" s="19" t="s">
        <v>20</v>
      </c>
      <c r="D28" s="43">
        <v>25213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6"/>
        <v>25213</v>
      </c>
      <c r="O28" s="44">
        <f t="shared" si="2"/>
        <v>45.510830324909747</v>
      </c>
      <c r="P28" s="9"/>
    </row>
    <row r="29" spans="1:119">
      <c r="A29" s="12"/>
      <c r="B29" s="23">
        <v>366</v>
      </c>
      <c r="C29" s="19" t="s">
        <v>79</v>
      </c>
      <c r="D29" s="43">
        <v>26247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6"/>
        <v>26247</v>
      </c>
      <c r="O29" s="44">
        <f t="shared" si="2"/>
        <v>47.377256317689529</v>
      </c>
      <c r="P29" s="9"/>
    </row>
    <row r="30" spans="1:119" ht="15.75" thickBot="1">
      <c r="A30" s="12"/>
      <c r="B30" s="23">
        <v>369.9</v>
      </c>
      <c r="C30" s="19" t="s">
        <v>21</v>
      </c>
      <c r="D30" s="43">
        <v>6708</v>
      </c>
      <c r="E30" s="43">
        <v>607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6"/>
        <v>7315</v>
      </c>
      <c r="O30" s="44">
        <f t="shared" si="2"/>
        <v>13.203971119133573</v>
      </c>
      <c r="P30" s="9"/>
    </row>
    <row r="31" spans="1:119" ht="16.5" thickBot="1">
      <c r="A31" s="13" t="s">
        <v>18</v>
      </c>
      <c r="B31" s="21"/>
      <c r="C31" s="20"/>
      <c r="D31" s="14">
        <f t="shared" ref="D31:M31" si="9">SUM(D5,D10,D13,D22,D26)</f>
        <v>354788</v>
      </c>
      <c r="E31" s="14">
        <f t="shared" si="9"/>
        <v>11383</v>
      </c>
      <c r="F31" s="14">
        <f t="shared" si="9"/>
        <v>0</v>
      </c>
      <c r="G31" s="14">
        <f t="shared" si="9"/>
        <v>0</v>
      </c>
      <c r="H31" s="14">
        <f t="shared" si="9"/>
        <v>0</v>
      </c>
      <c r="I31" s="14">
        <f t="shared" si="9"/>
        <v>877321</v>
      </c>
      <c r="J31" s="14">
        <f t="shared" si="9"/>
        <v>0</v>
      </c>
      <c r="K31" s="14">
        <f t="shared" si="9"/>
        <v>0</v>
      </c>
      <c r="L31" s="14">
        <f t="shared" si="9"/>
        <v>0</v>
      </c>
      <c r="M31" s="14">
        <f t="shared" si="9"/>
        <v>0</v>
      </c>
      <c r="N31" s="14">
        <f t="shared" si="6"/>
        <v>1243492</v>
      </c>
      <c r="O31" s="36">
        <f t="shared" si="2"/>
        <v>2244.5703971119133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7"/>
      <c r="B33" s="38"/>
      <c r="C33" s="38"/>
      <c r="D33" s="39"/>
      <c r="E33" s="39"/>
      <c r="F33" s="39"/>
      <c r="G33" s="39"/>
      <c r="H33" s="39"/>
      <c r="I33" s="39"/>
      <c r="J33" s="39"/>
      <c r="K33" s="39"/>
      <c r="L33" s="112" t="s">
        <v>83</v>
      </c>
      <c r="M33" s="112"/>
      <c r="N33" s="112"/>
      <c r="O33" s="40">
        <v>554</v>
      </c>
    </row>
    <row r="34" spans="1:15">
      <c r="A34" s="113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1"/>
    </row>
    <row r="35" spans="1:15" ht="15.75" customHeight="1" thickBot="1">
      <c r="A35" s="114" t="s">
        <v>42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4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61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25</v>
      </c>
      <c r="B3" s="102"/>
      <c r="C3" s="103"/>
      <c r="D3" s="122" t="s">
        <v>11</v>
      </c>
      <c r="E3" s="123"/>
      <c r="F3" s="123"/>
      <c r="G3" s="123"/>
      <c r="H3" s="124"/>
      <c r="I3" s="122" t="s">
        <v>12</v>
      </c>
      <c r="J3" s="124"/>
      <c r="K3" s="122" t="s">
        <v>14</v>
      </c>
      <c r="L3" s="124"/>
      <c r="M3" s="34"/>
      <c r="N3" s="35"/>
      <c r="O3" s="125" t="s">
        <v>30</v>
      </c>
      <c r="P3" s="11"/>
      <c r="Q3"/>
    </row>
    <row r="4" spans="1:133" ht="32.25" customHeight="1" thickBot="1">
      <c r="A4" s="104"/>
      <c r="B4" s="105"/>
      <c r="C4" s="106"/>
      <c r="D4" s="32" t="s">
        <v>2</v>
      </c>
      <c r="E4" s="32" t="s">
        <v>26</v>
      </c>
      <c r="F4" s="32" t="s">
        <v>27</v>
      </c>
      <c r="G4" s="32" t="s">
        <v>28</v>
      </c>
      <c r="H4" s="32" t="s">
        <v>3</v>
      </c>
      <c r="I4" s="32" t="s">
        <v>4</v>
      </c>
      <c r="J4" s="33" t="s">
        <v>29</v>
      </c>
      <c r="K4" s="33" t="s">
        <v>5</v>
      </c>
      <c r="L4" s="33" t="s">
        <v>6</v>
      </c>
      <c r="M4" s="33" t="s">
        <v>7</v>
      </c>
      <c r="N4" s="33" t="s">
        <v>13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79121</v>
      </c>
      <c r="E5" s="25">
        <f t="shared" si="0"/>
        <v>6520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3" si="1">SUM(D5:M5)</f>
        <v>85641</v>
      </c>
      <c r="O5" s="31">
        <f t="shared" ref="O5:O33" si="2">(N5/O$35)</f>
        <v>152.93035714285713</v>
      </c>
      <c r="P5" s="6"/>
    </row>
    <row r="6" spans="1:133">
      <c r="A6" s="12"/>
      <c r="B6" s="23">
        <v>312.41000000000003</v>
      </c>
      <c r="C6" s="19" t="s">
        <v>62</v>
      </c>
      <c r="D6" s="43">
        <v>0</v>
      </c>
      <c r="E6" s="43">
        <v>6520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6520</v>
      </c>
      <c r="O6" s="44">
        <f t="shared" si="2"/>
        <v>11.642857142857142</v>
      </c>
      <c r="P6" s="9"/>
    </row>
    <row r="7" spans="1:133">
      <c r="A7" s="12"/>
      <c r="B7" s="23">
        <v>312.60000000000002</v>
      </c>
      <c r="C7" s="19" t="s">
        <v>63</v>
      </c>
      <c r="D7" s="43">
        <v>30552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30552</v>
      </c>
      <c r="O7" s="44">
        <f t="shared" si="2"/>
        <v>54.557142857142857</v>
      </c>
      <c r="P7" s="9"/>
    </row>
    <row r="8" spans="1:133">
      <c r="A8" s="12"/>
      <c r="B8" s="23">
        <v>314.10000000000002</v>
      </c>
      <c r="C8" s="19" t="s">
        <v>64</v>
      </c>
      <c r="D8" s="43">
        <v>41799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41799</v>
      </c>
      <c r="O8" s="44">
        <f t="shared" si="2"/>
        <v>74.641071428571422</v>
      </c>
      <c r="P8" s="9"/>
    </row>
    <row r="9" spans="1:133">
      <c r="A9" s="12"/>
      <c r="B9" s="23">
        <v>315</v>
      </c>
      <c r="C9" s="19" t="s">
        <v>65</v>
      </c>
      <c r="D9" s="43">
        <v>6770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6770</v>
      </c>
      <c r="O9" s="44">
        <f t="shared" si="2"/>
        <v>12.089285714285714</v>
      </c>
      <c r="P9" s="9"/>
    </row>
    <row r="10" spans="1:133" ht="15.75">
      <c r="A10" s="27" t="s">
        <v>34</v>
      </c>
      <c r="B10" s="28"/>
      <c r="C10" s="29"/>
      <c r="D10" s="30">
        <f t="shared" ref="D10:M10" si="3">SUM(D11:D12)</f>
        <v>42247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42247</v>
      </c>
      <c r="O10" s="42">
        <f t="shared" si="2"/>
        <v>75.441071428571433</v>
      </c>
      <c r="P10" s="10"/>
    </row>
    <row r="11" spans="1:133">
      <c r="A11" s="12"/>
      <c r="B11" s="23">
        <v>323.10000000000002</v>
      </c>
      <c r="C11" s="19" t="s">
        <v>66</v>
      </c>
      <c r="D11" s="43">
        <v>41648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41648</v>
      </c>
      <c r="O11" s="44">
        <f t="shared" si="2"/>
        <v>74.371428571428567</v>
      </c>
      <c r="P11" s="9"/>
    </row>
    <row r="12" spans="1:133">
      <c r="A12" s="12"/>
      <c r="B12" s="23">
        <v>367</v>
      </c>
      <c r="C12" s="19" t="s">
        <v>67</v>
      </c>
      <c r="D12" s="43">
        <v>599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599</v>
      </c>
      <c r="O12" s="44">
        <f t="shared" si="2"/>
        <v>1.0696428571428571</v>
      </c>
      <c r="P12" s="9"/>
    </row>
    <row r="13" spans="1:133" ht="15.75">
      <c r="A13" s="27" t="s">
        <v>9</v>
      </c>
      <c r="B13" s="28"/>
      <c r="C13" s="29"/>
      <c r="D13" s="30">
        <f t="shared" ref="D13:M13" si="4">SUM(D14:D20)</f>
        <v>50532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50532</v>
      </c>
      <c r="O13" s="42">
        <f t="shared" si="2"/>
        <v>90.23571428571428</v>
      </c>
      <c r="P13" s="10"/>
    </row>
    <row r="14" spans="1:133">
      <c r="A14" s="12"/>
      <c r="B14" s="23">
        <v>335.12</v>
      </c>
      <c r="C14" s="19" t="s">
        <v>68</v>
      </c>
      <c r="D14" s="43">
        <v>16352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ref="N14:N19" si="5">SUM(D14:M14)</f>
        <v>16352</v>
      </c>
      <c r="O14" s="44">
        <f t="shared" si="2"/>
        <v>29.2</v>
      </c>
      <c r="P14" s="9"/>
    </row>
    <row r="15" spans="1:133">
      <c r="A15" s="12"/>
      <c r="B15" s="23">
        <v>335.14</v>
      </c>
      <c r="C15" s="19" t="s">
        <v>69</v>
      </c>
      <c r="D15" s="43">
        <v>399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5"/>
        <v>399</v>
      </c>
      <c r="O15" s="44">
        <f t="shared" si="2"/>
        <v>0.71250000000000002</v>
      </c>
      <c r="P15" s="9"/>
    </row>
    <row r="16" spans="1:133">
      <c r="A16" s="12"/>
      <c r="B16" s="23">
        <v>335.15</v>
      </c>
      <c r="C16" s="19" t="s">
        <v>70</v>
      </c>
      <c r="D16" s="43">
        <v>154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5"/>
        <v>154</v>
      </c>
      <c r="O16" s="44">
        <f t="shared" si="2"/>
        <v>0.27500000000000002</v>
      </c>
      <c r="P16" s="9"/>
    </row>
    <row r="17" spans="1:16">
      <c r="A17" s="12"/>
      <c r="B17" s="23">
        <v>335.18</v>
      </c>
      <c r="C17" s="19" t="s">
        <v>71</v>
      </c>
      <c r="D17" s="43">
        <v>12436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5"/>
        <v>12436</v>
      </c>
      <c r="O17" s="44">
        <f t="shared" si="2"/>
        <v>22.207142857142856</v>
      </c>
      <c r="P17" s="9"/>
    </row>
    <row r="18" spans="1:16">
      <c r="A18" s="12"/>
      <c r="B18" s="23">
        <v>335.49</v>
      </c>
      <c r="C18" s="19" t="s">
        <v>72</v>
      </c>
      <c r="D18" s="43">
        <v>12204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5"/>
        <v>12204</v>
      </c>
      <c r="O18" s="44">
        <f t="shared" si="2"/>
        <v>21.792857142857144</v>
      </c>
      <c r="P18" s="9"/>
    </row>
    <row r="19" spans="1:16">
      <c r="A19" s="12"/>
      <c r="B19" s="23">
        <v>336</v>
      </c>
      <c r="C19" s="19" t="s">
        <v>73</v>
      </c>
      <c r="D19" s="43">
        <v>2487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2487</v>
      </c>
      <c r="O19" s="44">
        <f t="shared" si="2"/>
        <v>4.441071428571429</v>
      </c>
      <c r="P19" s="9"/>
    </row>
    <row r="20" spans="1:16">
      <c r="A20" s="12"/>
      <c r="B20" s="23">
        <v>338</v>
      </c>
      <c r="C20" s="19" t="s">
        <v>74</v>
      </c>
      <c r="D20" s="43">
        <v>6500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ref="N20:N33" si="6">SUM(D20:M20)</f>
        <v>6500</v>
      </c>
      <c r="O20" s="44">
        <f t="shared" si="2"/>
        <v>11.607142857142858</v>
      </c>
      <c r="P20" s="9"/>
    </row>
    <row r="21" spans="1:16" ht="15.75">
      <c r="A21" s="27" t="s">
        <v>15</v>
      </c>
      <c r="B21" s="28"/>
      <c r="C21" s="29"/>
      <c r="D21" s="30">
        <f t="shared" ref="D21:M21" si="7">SUM(D22:D25)</f>
        <v>1531</v>
      </c>
      <c r="E21" s="30">
        <f t="shared" si="7"/>
        <v>0</v>
      </c>
      <c r="F21" s="30">
        <f t="shared" si="7"/>
        <v>0</v>
      </c>
      <c r="G21" s="30">
        <f t="shared" si="7"/>
        <v>0</v>
      </c>
      <c r="H21" s="30">
        <f t="shared" si="7"/>
        <v>0</v>
      </c>
      <c r="I21" s="30">
        <f t="shared" si="7"/>
        <v>268067</v>
      </c>
      <c r="J21" s="30">
        <f t="shared" si="7"/>
        <v>0</v>
      </c>
      <c r="K21" s="30">
        <f t="shared" si="7"/>
        <v>0</v>
      </c>
      <c r="L21" s="30">
        <f t="shared" si="7"/>
        <v>0</v>
      </c>
      <c r="M21" s="30">
        <f t="shared" si="7"/>
        <v>0</v>
      </c>
      <c r="N21" s="30">
        <f t="shared" si="6"/>
        <v>269598</v>
      </c>
      <c r="O21" s="42">
        <f t="shared" si="2"/>
        <v>481.42500000000001</v>
      </c>
      <c r="P21" s="10"/>
    </row>
    <row r="22" spans="1:16">
      <c r="A22" s="12"/>
      <c r="B22" s="23">
        <v>341.9</v>
      </c>
      <c r="C22" s="19" t="s">
        <v>75</v>
      </c>
      <c r="D22" s="43">
        <v>361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6"/>
        <v>361</v>
      </c>
      <c r="O22" s="44">
        <f t="shared" si="2"/>
        <v>0.64464285714285718</v>
      </c>
      <c r="P22" s="9"/>
    </row>
    <row r="23" spans="1:16">
      <c r="A23" s="12"/>
      <c r="B23" s="23">
        <v>343.6</v>
      </c>
      <c r="C23" s="19" t="s">
        <v>76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268067</v>
      </c>
      <c r="J23" s="43">
        <v>0</v>
      </c>
      <c r="K23" s="43">
        <v>0</v>
      </c>
      <c r="L23" s="43">
        <v>0</v>
      </c>
      <c r="M23" s="43">
        <v>0</v>
      </c>
      <c r="N23" s="43">
        <f t="shared" si="6"/>
        <v>268067</v>
      </c>
      <c r="O23" s="44">
        <f t="shared" si="2"/>
        <v>478.69107142857143</v>
      </c>
      <c r="P23" s="9"/>
    </row>
    <row r="24" spans="1:16">
      <c r="A24" s="12"/>
      <c r="B24" s="23">
        <v>343.8</v>
      </c>
      <c r="C24" s="19" t="s">
        <v>77</v>
      </c>
      <c r="D24" s="43">
        <v>50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6"/>
        <v>50</v>
      </c>
      <c r="O24" s="44">
        <f t="shared" si="2"/>
        <v>8.9285714285714288E-2</v>
      </c>
      <c r="P24" s="9"/>
    </row>
    <row r="25" spans="1:16">
      <c r="A25" s="12"/>
      <c r="B25" s="23">
        <v>347.9</v>
      </c>
      <c r="C25" s="19" t="s">
        <v>78</v>
      </c>
      <c r="D25" s="43">
        <v>1120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6"/>
        <v>1120</v>
      </c>
      <c r="O25" s="44">
        <f t="shared" si="2"/>
        <v>2</v>
      </c>
      <c r="P25" s="9"/>
    </row>
    <row r="26" spans="1:16" ht="15.75">
      <c r="A26" s="27" t="s">
        <v>1</v>
      </c>
      <c r="B26" s="28"/>
      <c r="C26" s="29"/>
      <c r="D26" s="30">
        <f t="shared" ref="D26:M26" si="8">SUM(D27:D30)</f>
        <v>57239</v>
      </c>
      <c r="E26" s="30">
        <f t="shared" si="8"/>
        <v>159</v>
      </c>
      <c r="F26" s="30">
        <f t="shared" si="8"/>
        <v>0</v>
      </c>
      <c r="G26" s="30">
        <f t="shared" si="8"/>
        <v>0</v>
      </c>
      <c r="H26" s="30">
        <f t="shared" si="8"/>
        <v>0</v>
      </c>
      <c r="I26" s="30">
        <f t="shared" si="8"/>
        <v>0</v>
      </c>
      <c r="J26" s="30">
        <f t="shared" si="8"/>
        <v>0</v>
      </c>
      <c r="K26" s="30">
        <f t="shared" si="8"/>
        <v>0</v>
      </c>
      <c r="L26" s="30">
        <f t="shared" si="8"/>
        <v>0</v>
      </c>
      <c r="M26" s="30">
        <f t="shared" si="8"/>
        <v>0</v>
      </c>
      <c r="N26" s="30">
        <f t="shared" si="6"/>
        <v>57398</v>
      </c>
      <c r="O26" s="42">
        <f t="shared" si="2"/>
        <v>102.49642857142857</v>
      </c>
      <c r="P26" s="10"/>
    </row>
    <row r="27" spans="1:16">
      <c r="A27" s="12"/>
      <c r="B27" s="23">
        <v>361.1</v>
      </c>
      <c r="C27" s="19" t="s">
        <v>40</v>
      </c>
      <c r="D27" s="43">
        <v>0</v>
      </c>
      <c r="E27" s="43">
        <v>159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6"/>
        <v>159</v>
      </c>
      <c r="O27" s="44">
        <f t="shared" si="2"/>
        <v>0.28392857142857142</v>
      </c>
      <c r="P27" s="9"/>
    </row>
    <row r="28" spans="1:16">
      <c r="A28" s="12"/>
      <c r="B28" s="23">
        <v>362</v>
      </c>
      <c r="C28" s="19" t="s">
        <v>20</v>
      </c>
      <c r="D28" s="43">
        <v>47617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6"/>
        <v>47617</v>
      </c>
      <c r="O28" s="44">
        <f t="shared" si="2"/>
        <v>85.030357142857142</v>
      </c>
      <c r="P28" s="9"/>
    </row>
    <row r="29" spans="1:16">
      <c r="A29" s="12"/>
      <c r="B29" s="23">
        <v>366</v>
      </c>
      <c r="C29" s="19" t="s">
        <v>79</v>
      </c>
      <c r="D29" s="43">
        <v>5410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6"/>
        <v>5410</v>
      </c>
      <c r="O29" s="44">
        <f t="shared" si="2"/>
        <v>9.6607142857142865</v>
      </c>
      <c r="P29" s="9"/>
    </row>
    <row r="30" spans="1:16">
      <c r="A30" s="12"/>
      <c r="B30" s="23">
        <v>369.9</v>
      </c>
      <c r="C30" s="19" t="s">
        <v>21</v>
      </c>
      <c r="D30" s="43">
        <v>4212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6"/>
        <v>4212</v>
      </c>
      <c r="O30" s="44">
        <f t="shared" si="2"/>
        <v>7.5214285714285714</v>
      </c>
      <c r="P30" s="9"/>
    </row>
    <row r="31" spans="1:16" ht="15.75">
      <c r="A31" s="27" t="s">
        <v>16</v>
      </c>
      <c r="B31" s="28"/>
      <c r="C31" s="29"/>
      <c r="D31" s="30">
        <f t="shared" ref="D31:M31" si="9">SUM(D32:D32)</f>
        <v>0</v>
      </c>
      <c r="E31" s="30">
        <f t="shared" si="9"/>
        <v>0</v>
      </c>
      <c r="F31" s="30">
        <f t="shared" si="9"/>
        <v>0</v>
      </c>
      <c r="G31" s="30">
        <f t="shared" si="9"/>
        <v>0</v>
      </c>
      <c r="H31" s="30">
        <f t="shared" si="9"/>
        <v>0</v>
      </c>
      <c r="I31" s="30">
        <f t="shared" si="9"/>
        <v>44861</v>
      </c>
      <c r="J31" s="30">
        <f t="shared" si="9"/>
        <v>0</v>
      </c>
      <c r="K31" s="30">
        <f t="shared" si="9"/>
        <v>0</v>
      </c>
      <c r="L31" s="30">
        <f t="shared" si="9"/>
        <v>0</v>
      </c>
      <c r="M31" s="30">
        <f t="shared" si="9"/>
        <v>0</v>
      </c>
      <c r="N31" s="30">
        <f t="shared" si="6"/>
        <v>44861</v>
      </c>
      <c r="O31" s="42">
        <f t="shared" si="2"/>
        <v>80.108928571428578</v>
      </c>
      <c r="P31" s="9"/>
    </row>
    <row r="32" spans="1:16" ht="15.75" thickBot="1">
      <c r="A32" s="12"/>
      <c r="B32" s="23">
        <v>381</v>
      </c>
      <c r="C32" s="19" t="s">
        <v>22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44861</v>
      </c>
      <c r="J32" s="43">
        <v>0</v>
      </c>
      <c r="K32" s="43">
        <v>0</v>
      </c>
      <c r="L32" s="43">
        <v>0</v>
      </c>
      <c r="M32" s="43">
        <v>0</v>
      </c>
      <c r="N32" s="43">
        <f t="shared" si="6"/>
        <v>44861</v>
      </c>
      <c r="O32" s="44">
        <f t="shared" si="2"/>
        <v>80.108928571428578</v>
      </c>
      <c r="P32" s="9"/>
    </row>
    <row r="33" spans="1:119" ht="16.5" thickBot="1">
      <c r="A33" s="13" t="s">
        <v>18</v>
      </c>
      <c r="B33" s="21"/>
      <c r="C33" s="20"/>
      <c r="D33" s="14">
        <f>SUM(D5,D10,D13,D21,D26,D31)</f>
        <v>230670</v>
      </c>
      <c r="E33" s="14">
        <f t="shared" ref="E33:M33" si="10">SUM(E5,E10,E13,E21,E26,E31)</f>
        <v>6679</v>
      </c>
      <c r="F33" s="14">
        <f t="shared" si="10"/>
        <v>0</v>
      </c>
      <c r="G33" s="14">
        <f t="shared" si="10"/>
        <v>0</v>
      </c>
      <c r="H33" s="14">
        <f t="shared" si="10"/>
        <v>0</v>
      </c>
      <c r="I33" s="14">
        <f t="shared" si="10"/>
        <v>312928</v>
      </c>
      <c r="J33" s="14">
        <f t="shared" si="10"/>
        <v>0</v>
      </c>
      <c r="K33" s="14">
        <f t="shared" si="10"/>
        <v>0</v>
      </c>
      <c r="L33" s="14">
        <f t="shared" si="10"/>
        <v>0</v>
      </c>
      <c r="M33" s="14">
        <f t="shared" si="10"/>
        <v>0</v>
      </c>
      <c r="N33" s="14">
        <f t="shared" si="6"/>
        <v>550277</v>
      </c>
      <c r="O33" s="36">
        <f t="shared" si="2"/>
        <v>982.63750000000005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7"/>
      <c r="B35" s="38"/>
      <c r="C35" s="38"/>
      <c r="D35" s="39"/>
      <c r="E35" s="39"/>
      <c r="F35" s="39"/>
      <c r="G35" s="39"/>
      <c r="H35" s="39"/>
      <c r="I35" s="39"/>
      <c r="J35" s="39"/>
      <c r="K35" s="39"/>
      <c r="L35" s="112" t="s">
        <v>80</v>
      </c>
      <c r="M35" s="112"/>
      <c r="N35" s="112"/>
      <c r="O35" s="40">
        <v>560</v>
      </c>
    </row>
    <row r="36" spans="1:119">
      <c r="A36" s="113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1"/>
    </row>
    <row r="37" spans="1:119" ht="15.75" customHeight="1" thickBot="1">
      <c r="A37" s="114" t="s">
        <v>42</v>
      </c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4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59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25</v>
      </c>
      <c r="B3" s="102"/>
      <c r="C3" s="103"/>
      <c r="D3" s="122" t="s">
        <v>11</v>
      </c>
      <c r="E3" s="123"/>
      <c r="F3" s="123"/>
      <c r="G3" s="123"/>
      <c r="H3" s="124"/>
      <c r="I3" s="122" t="s">
        <v>12</v>
      </c>
      <c r="J3" s="124"/>
      <c r="K3" s="122" t="s">
        <v>14</v>
      </c>
      <c r="L3" s="124"/>
      <c r="M3" s="34"/>
      <c r="N3" s="35"/>
      <c r="O3" s="125" t="s">
        <v>30</v>
      </c>
      <c r="P3" s="11"/>
      <c r="Q3"/>
    </row>
    <row r="4" spans="1:133" ht="32.25" customHeight="1" thickBot="1">
      <c r="A4" s="104"/>
      <c r="B4" s="105"/>
      <c r="C4" s="106"/>
      <c r="D4" s="32" t="s">
        <v>2</v>
      </c>
      <c r="E4" s="32" t="s">
        <v>26</v>
      </c>
      <c r="F4" s="32" t="s">
        <v>27</v>
      </c>
      <c r="G4" s="32" t="s">
        <v>28</v>
      </c>
      <c r="H4" s="32" t="s">
        <v>3</v>
      </c>
      <c r="I4" s="32" t="s">
        <v>4</v>
      </c>
      <c r="J4" s="33" t="s">
        <v>29</v>
      </c>
      <c r="K4" s="33" t="s">
        <v>5</v>
      </c>
      <c r="L4" s="33" t="s">
        <v>6</v>
      </c>
      <c r="M4" s="33" t="s">
        <v>7</v>
      </c>
      <c r="N4" s="33" t="s">
        <v>13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SUM(D6:D6)</f>
        <v>162828</v>
      </c>
      <c r="E5" s="25">
        <f t="shared" si="0"/>
        <v>5780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9" si="1">SUM(D5:M5)</f>
        <v>168608</v>
      </c>
      <c r="O5" s="31">
        <f t="shared" ref="O5:O19" si="2">(N5/O$21)</f>
        <v>306.56</v>
      </c>
      <c r="P5" s="6"/>
    </row>
    <row r="6" spans="1:133">
      <c r="A6" s="12"/>
      <c r="B6" s="23">
        <v>319</v>
      </c>
      <c r="C6" s="19" t="s">
        <v>8</v>
      </c>
      <c r="D6" s="43">
        <v>162828</v>
      </c>
      <c r="E6" s="43">
        <v>5780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168608</v>
      </c>
      <c r="O6" s="44">
        <f t="shared" si="2"/>
        <v>306.56</v>
      </c>
      <c r="P6" s="9"/>
    </row>
    <row r="7" spans="1:133" ht="15.75">
      <c r="A7" s="27" t="s">
        <v>34</v>
      </c>
      <c r="B7" s="28"/>
      <c r="C7" s="29"/>
      <c r="D7" s="30">
        <f t="shared" ref="D7:M7" si="3">SUM(D8:D8)</f>
        <v>4427</v>
      </c>
      <c r="E7" s="30">
        <f t="shared" si="3"/>
        <v>0</v>
      </c>
      <c r="F7" s="30">
        <f t="shared" si="3"/>
        <v>0</v>
      </c>
      <c r="G7" s="30">
        <f t="shared" si="3"/>
        <v>0</v>
      </c>
      <c r="H7" s="30">
        <f t="shared" si="3"/>
        <v>0</v>
      </c>
      <c r="I7" s="30">
        <f t="shared" si="3"/>
        <v>0</v>
      </c>
      <c r="J7" s="30">
        <f t="shared" si="3"/>
        <v>0</v>
      </c>
      <c r="K7" s="30">
        <f t="shared" si="3"/>
        <v>0</v>
      </c>
      <c r="L7" s="30">
        <f t="shared" si="3"/>
        <v>0</v>
      </c>
      <c r="M7" s="30">
        <f t="shared" si="3"/>
        <v>0</v>
      </c>
      <c r="N7" s="41">
        <f t="shared" si="1"/>
        <v>4427</v>
      </c>
      <c r="O7" s="42">
        <f t="shared" si="2"/>
        <v>8.0490909090909089</v>
      </c>
      <c r="P7" s="10"/>
    </row>
    <row r="8" spans="1:133">
      <c r="A8" s="12"/>
      <c r="B8" s="23">
        <v>329</v>
      </c>
      <c r="C8" s="19" t="s">
        <v>35</v>
      </c>
      <c r="D8" s="43">
        <v>4427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4427</v>
      </c>
      <c r="O8" s="44">
        <f t="shared" si="2"/>
        <v>8.0490909090909089</v>
      </c>
      <c r="P8" s="9"/>
    </row>
    <row r="9" spans="1:133" ht="15.75">
      <c r="A9" s="27" t="s">
        <v>9</v>
      </c>
      <c r="B9" s="28"/>
      <c r="C9" s="29"/>
      <c r="D9" s="30">
        <f t="shared" ref="D9:M9" si="4">SUM(D10:D10)</f>
        <v>6500</v>
      </c>
      <c r="E9" s="30">
        <f t="shared" si="4"/>
        <v>0</v>
      </c>
      <c r="F9" s="30">
        <f t="shared" si="4"/>
        <v>0</v>
      </c>
      <c r="G9" s="30">
        <f t="shared" si="4"/>
        <v>0</v>
      </c>
      <c r="H9" s="30">
        <f t="shared" si="4"/>
        <v>0</v>
      </c>
      <c r="I9" s="30">
        <f t="shared" si="4"/>
        <v>0</v>
      </c>
      <c r="J9" s="30">
        <f t="shared" si="4"/>
        <v>0</v>
      </c>
      <c r="K9" s="30">
        <f t="shared" si="4"/>
        <v>0</v>
      </c>
      <c r="L9" s="30">
        <f t="shared" si="4"/>
        <v>0</v>
      </c>
      <c r="M9" s="30">
        <f t="shared" si="4"/>
        <v>0</v>
      </c>
      <c r="N9" s="41">
        <f t="shared" si="1"/>
        <v>6500</v>
      </c>
      <c r="O9" s="42">
        <f t="shared" si="2"/>
        <v>11.818181818181818</v>
      </c>
      <c r="P9" s="10"/>
    </row>
    <row r="10" spans="1:133">
      <c r="A10" s="12"/>
      <c r="B10" s="23">
        <v>334.2</v>
      </c>
      <c r="C10" s="19" t="s">
        <v>48</v>
      </c>
      <c r="D10" s="43">
        <v>6500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6500</v>
      </c>
      <c r="O10" s="44">
        <f t="shared" si="2"/>
        <v>11.818181818181818</v>
      </c>
      <c r="P10" s="9"/>
    </row>
    <row r="11" spans="1:133" ht="15.75">
      <c r="A11" s="27" t="s">
        <v>15</v>
      </c>
      <c r="B11" s="28"/>
      <c r="C11" s="29"/>
      <c r="D11" s="30">
        <f t="shared" ref="D11:M11" si="5">SUM(D12:D13)</f>
        <v>0</v>
      </c>
      <c r="E11" s="30">
        <f t="shared" si="5"/>
        <v>0</v>
      </c>
      <c r="F11" s="30">
        <f t="shared" si="5"/>
        <v>0</v>
      </c>
      <c r="G11" s="30">
        <f t="shared" si="5"/>
        <v>0</v>
      </c>
      <c r="H11" s="30">
        <f t="shared" si="5"/>
        <v>0</v>
      </c>
      <c r="I11" s="30">
        <f t="shared" si="5"/>
        <v>246475</v>
      </c>
      <c r="J11" s="30">
        <f t="shared" si="5"/>
        <v>0</v>
      </c>
      <c r="K11" s="30">
        <f t="shared" si="5"/>
        <v>0</v>
      </c>
      <c r="L11" s="30">
        <f t="shared" si="5"/>
        <v>0</v>
      </c>
      <c r="M11" s="30">
        <f t="shared" si="5"/>
        <v>0</v>
      </c>
      <c r="N11" s="30">
        <f t="shared" si="1"/>
        <v>246475</v>
      </c>
      <c r="O11" s="42">
        <f t="shared" si="2"/>
        <v>448.13636363636363</v>
      </c>
      <c r="P11" s="10"/>
    </row>
    <row r="12" spans="1:133">
      <c r="A12" s="12"/>
      <c r="B12" s="23">
        <v>343.3</v>
      </c>
      <c r="C12" s="19" t="s">
        <v>17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93063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93063</v>
      </c>
      <c r="O12" s="44">
        <f t="shared" si="2"/>
        <v>169.20545454545456</v>
      </c>
      <c r="P12" s="9"/>
    </row>
    <row r="13" spans="1:133">
      <c r="A13" s="12"/>
      <c r="B13" s="23">
        <v>343.5</v>
      </c>
      <c r="C13" s="19" t="s">
        <v>39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153412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153412</v>
      </c>
      <c r="O13" s="44">
        <f t="shared" si="2"/>
        <v>278.9309090909091</v>
      </c>
      <c r="P13" s="9"/>
    </row>
    <row r="14" spans="1:133" ht="15.75">
      <c r="A14" s="27" t="s">
        <v>1</v>
      </c>
      <c r="B14" s="28"/>
      <c r="C14" s="29"/>
      <c r="D14" s="30">
        <f t="shared" ref="D14:M14" si="6">SUM(D15:D16)</f>
        <v>31518</v>
      </c>
      <c r="E14" s="30">
        <f t="shared" si="6"/>
        <v>216</v>
      </c>
      <c r="F14" s="30">
        <f t="shared" si="6"/>
        <v>0</v>
      </c>
      <c r="G14" s="30">
        <f t="shared" si="6"/>
        <v>0</v>
      </c>
      <c r="H14" s="30">
        <f t="shared" si="6"/>
        <v>0</v>
      </c>
      <c r="I14" s="30">
        <f t="shared" si="6"/>
        <v>1548</v>
      </c>
      <c r="J14" s="30">
        <f t="shared" si="6"/>
        <v>0</v>
      </c>
      <c r="K14" s="30">
        <f t="shared" si="6"/>
        <v>0</v>
      </c>
      <c r="L14" s="30">
        <f t="shared" si="6"/>
        <v>0</v>
      </c>
      <c r="M14" s="30">
        <f t="shared" si="6"/>
        <v>0</v>
      </c>
      <c r="N14" s="30">
        <f t="shared" si="1"/>
        <v>33282</v>
      </c>
      <c r="O14" s="42">
        <f t="shared" si="2"/>
        <v>60.512727272727275</v>
      </c>
      <c r="P14" s="10"/>
    </row>
    <row r="15" spans="1:133">
      <c r="A15" s="12"/>
      <c r="B15" s="23">
        <v>362</v>
      </c>
      <c r="C15" s="19" t="s">
        <v>20</v>
      </c>
      <c r="D15" s="43">
        <v>17333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17333</v>
      </c>
      <c r="O15" s="44">
        <f t="shared" si="2"/>
        <v>31.514545454545456</v>
      </c>
      <c r="P15" s="9"/>
    </row>
    <row r="16" spans="1:133">
      <c r="A16" s="12"/>
      <c r="B16" s="23">
        <v>369.9</v>
      </c>
      <c r="C16" s="19" t="s">
        <v>21</v>
      </c>
      <c r="D16" s="43">
        <v>14185</v>
      </c>
      <c r="E16" s="43">
        <v>216</v>
      </c>
      <c r="F16" s="43">
        <v>0</v>
      </c>
      <c r="G16" s="43">
        <v>0</v>
      </c>
      <c r="H16" s="43">
        <v>0</v>
      </c>
      <c r="I16" s="43">
        <v>1548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15949</v>
      </c>
      <c r="O16" s="44">
        <f t="shared" si="2"/>
        <v>28.99818181818182</v>
      </c>
      <c r="P16" s="9"/>
    </row>
    <row r="17" spans="1:119" ht="15.75">
      <c r="A17" s="27" t="s">
        <v>16</v>
      </c>
      <c r="B17" s="28"/>
      <c r="C17" s="29"/>
      <c r="D17" s="30">
        <f t="shared" ref="D17:M17" si="7">SUM(D18:D18)</f>
        <v>0</v>
      </c>
      <c r="E17" s="30">
        <f t="shared" si="7"/>
        <v>0</v>
      </c>
      <c r="F17" s="30">
        <f t="shared" si="7"/>
        <v>0</v>
      </c>
      <c r="G17" s="30">
        <f t="shared" si="7"/>
        <v>0</v>
      </c>
      <c r="H17" s="30">
        <f t="shared" si="7"/>
        <v>0</v>
      </c>
      <c r="I17" s="30">
        <f t="shared" si="7"/>
        <v>25000</v>
      </c>
      <c r="J17" s="30">
        <f t="shared" si="7"/>
        <v>0</v>
      </c>
      <c r="K17" s="30">
        <f t="shared" si="7"/>
        <v>0</v>
      </c>
      <c r="L17" s="30">
        <f t="shared" si="7"/>
        <v>0</v>
      </c>
      <c r="M17" s="30">
        <f t="shared" si="7"/>
        <v>0</v>
      </c>
      <c r="N17" s="30">
        <f t="shared" si="1"/>
        <v>25000</v>
      </c>
      <c r="O17" s="42">
        <f t="shared" si="2"/>
        <v>45.454545454545453</v>
      </c>
      <c r="P17" s="9"/>
    </row>
    <row r="18" spans="1:119" ht="15.75" thickBot="1">
      <c r="A18" s="12"/>
      <c r="B18" s="23">
        <v>381</v>
      </c>
      <c r="C18" s="19" t="s">
        <v>22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25000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25000</v>
      </c>
      <c r="O18" s="44">
        <f t="shared" si="2"/>
        <v>45.454545454545453</v>
      </c>
      <c r="P18" s="9"/>
    </row>
    <row r="19" spans="1:119" ht="16.5" thickBot="1">
      <c r="A19" s="13" t="s">
        <v>18</v>
      </c>
      <c r="B19" s="21"/>
      <c r="C19" s="20"/>
      <c r="D19" s="14">
        <f>SUM(D5,D7,D9,D11,D14,D17)</f>
        <v>205273</v>
      </c>
      <c r="E19" s="14">
        <f t="shared" ref="E19:M19" si="8">SUM(E5,E7,E9,E11,E14,E17)</f>
        <v>5996</v>
      </c>
      <c r="F19" s="14">
        <f t="shared" si="8"/>
        <v>0</v>
      </c>
      <c r="G19" s="14">
        <f t="shared" si="8"/>
        <v>0</v>
      </c>
      <c r="H19" s="14">
        <f t="shared" si="8"/>
        <v>0</v>
      </c>
      <c r="I19" s="14">
        <f t="shared" si="8"/>
        <v>273023</v>
      </c>
      <c r="J19" s="14">
        <f t="shared" si="8"/>
        <v>0</v>
      </c>
      <c r="K19" s="14">
        <f t="shared" si="8"/>
        <v>0</v>
      </c>
      <c r="L19" s="14">
        <f t="shared" si="8"/>
        <v>0</v>
      </c>
      <c r="M19" s="14">
        <f t="shared" si="8"/>
        <v>0</v>
      </c>
      <c r="N19" s="14">
        <f t="shared" si="1"/>
        <v>484292</v>
      </c>
      <c r="O19" s="36">
        <f t="shared" si="2"/>
        <v>880.53090909090906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7"/>
      <c r="B21" s="38"/>
      <c r="C21" s="38"/>
      <c r="D21" s="39"/>
      <c r="E21" s="39"/>
      <c r="F21" s="39"/>
      <c r="G21" s="39"/>
      <c r="H21" s="39"/>
      <c r="I21" s="39"/>
      <c r="J21" s="39"/>
      <c r="K21" s="39"/>
      <c r="L21" s="112" t="s">
        <v>60</v>
      </c>
      <c r="M21" s="112"/>
      <c r="N21" s="112"/>
      <c r="O21" s="40">
        <v>550</v>
      </c>
    </row>
    <row r="22" spans="1:119">
      <c r="A22" s="113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1"/>
    </row>
    <row r="23" spans="1:119" ht="15.75" customHeight="1" thickBot="1">
      <c r="A23" s="114" t="s">
        <v>42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4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57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25</v>
      </c>
      <c r="B3" s="102"/>
      <c r="C3" s="103"/>
      <c r="D3" s="122" t="s">
        <v>11</v>
      </c>
      <c r="E3" s="123"/>
      <c r="F3" s="123"/>
      <c r="G3" s="123"/>
      <c r="H3" s="124"/>
      <c r="I3" s="122" t="s">
        <v>12</v>
      </c>
      <c r="J3" s="124"/>
      <c r="K3" s="122" t="s">
        <v>14</v>
      </c>
      <c r="L3" s="124"/>
      <c r="M3" s="34"/>
      <c r="N3" s="35"/>
      <c r="O3" s="125" t="s">
        <v>30</v>
      </c>
      <c r="P3" s="11"/>
      <c r="Q3"/>
    </row>
    <row r="4" spans="1:133" ht="32.25" customHeight="1" thickBot="1">
      <c r="A4" s="104"/>
      <c r="B4" s="105"/>
      <c r="C4" s="106"/>
      <c r="D4" s="32" t="s">
        <v>2</v>
      </c>
      <c r="E4" s="32" t="s">
        <v>26</v>
      </c>
      <c r="F4" s="32" t="s">
        <v>27</v>
      </c>
      <c r="G4" s="32" t="s">
        <v>28</v>
      </c>
      <c r="H4" s="32" t="s">
        <v>3</v>
      </c>
      <c r="I4" s="32" t="s">
        <v>4</v>
      </c>
      <c r="J4" s="33" t="s">
        <v>29</v>
      </c>
      <c r="K4" s="33" t="s">
        <v>5</v>
      </c>
      <c r="L4" s="33" t="s">
        <v>6</v>
      </c>
      <c r="M4" s="33" t="s">
        <v>7</v>
      </c>
      <c r="N4" s="33" t="s">
        <v>13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SUM(D6:D6)</f>
        <v>159396</v>
      </c>
      <c r="E5" s="25">
        <f t="shared" si="0"/>
        <v>6204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0" si="1">SUM(D5:M5)</f>
        <v>165600</v>
      </c>
      <c r="O5" s="31">
        <f t="shared" ref="O5:O20" si="2">(N5/O$22)</f>
        <v>297.30700179533216</v>
      </c>
      <c r="P5" s="6"/>
    </row>
    <row r="6" spans="1:133">
      <c r="A6" s="12"/>
      <c r="B6" s="23">
        <v>319</v>
      </c>
      <c r="C6" s="19" t="s">
        <v>8</v>
      </c>
      <c r="D6" s="43">
        <v>159396</v>
      </c>
      <c r="E6" s="43">
        <v>6204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165600</v>
      </c>
      <c r="O6" s="44">
        <f t="shared" si="2"/>
        <v>297.30700179533216</v>
      </c>
      <c r="P6" s="9"/>
    </row>
    <row r="7" spans="1:133" ht="15.75">
      <c r="A7" s="27" t="s">
        <v>34</v>
      </c>
      <c r="B7" s="28"/>
      <c r="C7" s="29"/>
      <c r="D7" s="30">
        <f t="shared" ref="D7:M7" si="3">SUM(D8:D8)</f>
        <v>7123</v>
      </c>
      <c r="E7" s="30">
        <f t="shared" si="3"/>
        <v>0</v>
      </c>
      <c r="F7" s="30">
        <f t="shared" si="3"/>
        <v>0</v>
      </c>
      <c r="G7" s="30">
        <f t="shared" si="3"/>
        <v>0</v>
      </c>
      <c r="H7" s="30">
        <f t="shared" si="3"/>
        <v>0</v>
      </c>
      <c r="I7" s="30">
        <f t="shared" si="3"/>
        <v>0</v>
      </c>
      <c r="J7" s="30">
        <f t="shared" si="3"/>
        <v>0</v>
      </c>
      <c r="K7" s="30">
        <f t="shared" si="3"/>
        <v>0</v>
      </c>
      <c r="L7" s="30">
        <f t="shared" si="3"/>
        <v>0</v>
      </c>
      <c r="M7" s="30">
        <f t="shared" si="3"/>
        <v>0</v>
      </c>
      <c r="N7" s="41">
        <f t="shared" si="1"/>
        <v>7123</v>
      </c>
      <c r="O7" s="42">
        <f t="shared" si="2"/>
        <v>12.788150807899461</v>
      </c>
      <c r="P7" s="10"/>
    </row>
    <row r="8" spans="1:133">
      <c r="A8" s="12"/>
      <c r="B8" s="23">
        <v>329</v>
      </c>
      <c r="C8" s="19" t="s">
        <v>35</v>
      </c>
      <c r="D8" s="43">
        <v>7123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7123</v>
      </c>
      <c r="O8" s="44">
        <f t="shared" si="2"/>
        <v>12.788150807899461</v>
      </c>
      <c r="P8" s="9"/>
    </row>
    <row r="9" spans="1:133" ht="15.75">
      <c r="A9" s="27" t="s">
        <v>9</v>
      </c>
      <c r="B9" s="28"/>
      <c r="C9" s="29"/>
      <c r="D9" s="30">
        <f t="shared" ref="D9:M9" si="4">SUM(D10:D10)</f>
        <v>6500</v>
      </c>
      <c r="E9" s="30">
        <f t="shared" si="4"/>
        <v>0</v>
      </c>
      <c r="F9" s="30">
        <f t="shared" si="4"/>
        <v>0</v>
      </c>
      <c r="G9" s="30">
        <f t="shared" si="4"/>
        <v>0</v>
      </c>
      <c r="H9" s="30">
        <f t="shared" si="4"/>
        <v>0</v>
      </c>
      <c r="I9" s="30">
        <f t="shared" si="4"/>
        <v>0</v>
      </c>
      <c r="J9" s="30">
        <f t="shared" si="4"/>
        <v>0</v>
      </c>
      <c r="K9" s="30">
        <f t="shared" si="4"/>
        <v>0</v>
      </c>
      <c r="L9" s="30">
        <f t="shared" si="4"/>
        <v>0</v>
      </c>
      <c r="M9" s="30">
        <f t="shared" si="4"/>
        <v>0</v>
      </c>
      <c r="N9" s="41">
        <f t="shared" si="1"/>
        <v>6500</v>
      </c>
      <c r="O9" s="42">
        <f t="shared" si="2"/>
        <v>11.669658886894075</v>
      </c>
      <c r="P9" s="10"/>
    </row>
    <row r="10" spans="1:133">
      <c r="A10" s="12"/>
      <c r="B10" s="23">
        <v>334.2</v>
      </c>
      <c r="C10" s="19" t="s">
        <v>48</v>
      </c>
      <c r="D10" s="43">
        <v>6500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6500</v>
      </c>
      <c r="O10" s="44">
        <f t="shared" si="2"/>
        <v>11.669658886894075</v>
      </c>
      <c r="P10" s="9"/>
    </row>
    <row r="11" spans="1:133" ht="15.75">
      <c r="A11" s="27" t="s">
        <v>15</v>
      </c>
      <c r="B11" s="28"/>
      <c r="C11" s="29"/>
      <c r="D11" s="30">
        <f t="shared" ref="D11:M11" si="5">SUM(D12:D13)</f>
        <v>0</v>
      </c>
      <c r="E11" s="30">
        <f t="shared" si="5"/>
        <v>0</v>
      </c>
      <c r="F11" s="30">
        <f t="shared" si="5"/>
        <v>0</v>
      </c>
      <c r="G11" s="30">
        <f t="shared" si="5"/>
        <v>0</v>
      </c>
      <c r="H11" s="30">
        <f t="shared" si="5"/>
        <v>0</v>
      </c>
      <c r="I11" s="30">
        <f t="shared" si="5"/>
        <v>247810</v>
      </c>
      <c r="J11" s="30">
        <f t="shared" si="5"/>
        <v>0</v>
      </c>
      <c r="K11" s="30">
        <f t="shared" si="5"/>
        <v>0</v>
      </c>
      <c r="L11" s="30">
        <f t="shared" si="5"/>
        <v>0</v>
      </c>
      <c r="M11" s="30">
        <f t="shared" si="5"/>
        <v>0</v>
      </c>
      <c r="N11" s="30">
        <f t="shared" si="1"/>
        <v>247810</v>
      </c>
      <c r="O11" s="42">
        <f t="shared" si="2"/>
        <v>444.90125673249554</v>
      </c>
      <c r="P11" s="10"/>
    </row>
    <row r="12" spans="1:133">
      <c r="A12" s="12"/>
      <c r="B12" s="23">
        <v>343.3</v>
      </c>
      <c r="C12" s="19" t="s">
        <v>17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93389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93389</v>
      </c>
      <c r="O12" s="44">
        <f t="shared" si="2"/>
        <v>167.66427289048474</v>
      </c>
      <c r="P12" s="9"/>
    </row>
    <row r="13" spans="1:133">
      <c r="A13" s="12"/>
      <c r="B13" s="23">
        <v>343.5</v>
      </c>
      <c r="C13" s="19" t="s">
        <v>39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154421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154421</v>
      </c>
      <c r="O13" s="44">
        <f t="shared" si="2"/>
        <v>277.23698384201077</v>
      </c>
      <c r="P13" s="9"/>
    </row>
    <row r="14" spans="1:133" ht="15.75">
      <c r="A14" s="27" t="s">
        <v>1</v>
      </c>
      <c r="B14" s="28"/>
      <c r="C14" s="29"/>
      <c r="D14" s="30">
        <f t="shared" ref="D14:M14" si="6">SUM(D15:D17)</f>
        <v>32701</v>
      </c>
      <c r="E14" s="30">
        <f t="shared" si="6"/>
        <v>1210</v>
      </c>
      <c r="F14" s="30">
        <f t="shared" si="6"/>
        <v>0</v>
      </c>
      <c r="G14" s="30">
        <f t="shared" si="6"/>
        <v>0</v>
      </c>
      <c r="H14" s="30">
        <f t="shared" si="6"/>
        <v>0</v>
      </c>
      <c r="I14" s="30">
        <f t="shared" si="6"/>
        <v>673</v>
      </c>
      <c r="J14" s="30">
        <f t="shared" si="6"/>
        <v>0</v>
      </c>
      <c r="K14" s="30">
        <f t="shared" si="6"/>
        <v>0</v>
      </c>
      <c r="L14" s="30">
        <f t="shared" si="6"/>
        <v>0</v>
      </c>
      <c r="M14" s="30">
        <f t="shared" si="6"/>
        <v>0</v>
      </c>
      <c r="N14" s="30">
        <f t="shared" si="1"/>
        <v>34584</v>
      </c>
      <c r="O14" s="42">
        <f t="shared" si="2"/>
        <v>62.089766606822259</v>
      </c>
      <c r="P14" s="10"/>
    </row>
    <row r="15" spans="1:133">
      <c r="A15" s="12"/>
      <c r="B15" s="23">
        <v>361.1</v>
      </c>
      <c r="C15" s="19" t="s">
        <v>40</v>
      </c>
      <c r="D15" s="43">
        <v>0</v>
      </c>
      <c r="E15" s="43">
        <v>1210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1210</v>
      </c>
      <c r="O15" s="44">
        <f t="shared" si="2"/>
        <v>2.1723518850987431</v>
      </c>
      <c r="P15" s="9"/>
    </row>
    <row r="16" spans="1:133">
      <c r="A16" s="12"/>
      <c r="B16" s="23">
        <v>362</v>
      </c>
      <c r="C16" s="19" t="s">
        <v>20</v>
      </c>
      <c r="D16" s="43">
        <v>16778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16778</v>
      </c>
      <c r="O16" s="44">
        <f t="shared" si="2"/>
        <v>30.122082585278278</v>
      </c>
      <c r="P16" s="9"/>
    </row>
    <row r="17" spans="1:119">
      <c r="A17" s="12"/>
      <c r="B17" s="23">
        <v>369.9</v>
      </c>
      <c r="C17" s="19" t="s">
        <v>21</v>
      </c>
      <c r="D17" s="43">
        <v>15923</v>
      </c>
      <c r="E17" s="43">
        <v>0</v>
      </c>
      <c r="F17" s="43">
        <v>0</v>
      </c>
      <c r="G17" s="43">
        <v>0</v>
      </c>
      <c r="H17" s="43">
        <v>0</v>
      </c>
      <c r="I17" s="43">
        <v>673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16596</v>
      </c>
      <c r="O17" s="44">
        <f t="shared" si="2"/>
        <v>29.795332136445243</v>
      </c>
      <c r="P17" s="9"/>
    </row>
    <row r="18" spans="1:119" ht="15.75">
      <c r="A18" s="27" t="s">
        <v>16</v>
      </c>
      <c r="B18" s="28"/>
      <c r="C18" s="29"/>
      <c r="D18" s="30">
        <f t="shared" ref="D18:M18" si="7">SUM(D19:D19)</f>
        <v>0</v>
      </c>
      <c r="E18" s="30">
        <f t="shared" si="7"/>
        <v>0</v>
      </c>
      <c r="F18" s="30">
        <f t="shared" si="7"/>
        <v>0</v>
      </c>
      <c r="G18" s="30">
        <f t="shared" si="7"/>
        <v>0</v>
      </c>
      <c r="H18" s="30">
        <f t="shared" si="7"/>
        <v>0</v>
      </c>
      <c r="I18" s="30">
        <f t="shared" si="7"/>
        <v>59834</v>
      </c>
      <c r="J18" s="30">
        <f t="shared" si="7"/>
        <v>0</v>
      </c>
      <c r="K18" s="30">
        <f t="shared" si="7"/>
        <v>0</v>
      </c>
      <c r="L18" s="30">
        <f t="shared" si="7"/>
        <v>0</v>
      </c>
      <c r="M18" s="30">
        <f t="shared" si="7"/>
        <v>0</v>
      </c>
      <c r="N18" s="30">
        <f t="shared" si="1"/>
        <v>59834</v>
      </c>
      <c r="O18" s="42">
        <f t="shared" si="2"/>
        <v>107.42190305206464</v>
      </c>
      <c r="P18" s="9"/>
    </row>
    <row r="19" spans="1:119" ht="15.75" thickBot="1">
      <c r="A19" s="12"/>
      <c r="B19" s="23">
        <v>381</v>
      </c>
      <c r="C19" s="19" t="s">
        <v>22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59834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59834</v>
      </c>
      <c r="O19" s="44">
        <f t="shared" si="2"/>
        <v>107.42190305206464</v>
      </c>
      <c r="P19" s="9"/>
    </row>
    <row r="20" spans="1:119" ht="16.5" thickBot="1">
      <c r="A20" s="13" t="s">
        <v>18</v>
      </c>
      <c r="B20" s="21"/>
      <c r="C20" s="20"/>
      <c r="D20" s="14">
        <f>SUM(D5,D7,D9,D11,D14,D18)</f>
        <v>205720</v>
      </c>
      <c r="E20" s="14">
        <f t="shared" ref="E20:M20" si="8">SUM(E5,E7,E9,E11,E14,E18)</f>
        <v>7414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308317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521451</v>
      </c>
      <c r="O20" s="36">
        <f t="shared" si="2"/>
        <v>936.17773788150805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7"/>
      <c r="B22" s="38"/>
      <c r="C22" s="38"/>
      <c r="D22" s="39"/>
      <c r="E22" s="39"/>
      <c r="F22" s="39"/>
      <c r="G22" s="39"/>
      <c r="H22" s="39"/>
      <c r="I22" s="39"/>
      <c r="J22" s="39"/>
      <c r="K22" s="39"/>
      <c r="L22" s="112" t="s">
        <v>58</v>
      </c>
      <c r="M22" s="112"/>
      <c r="N22" s="112"/>
      <c r="O22" s="40">
        <v>557</v>
      </c>
    </row>
    <row r="23" spans="1:119">
      <c r="A23" s="113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1"/>
    </row>
    <row r="24" spans="1:119" ht="15.75" customHeight="1" thickBot="1">
      <c r="A24" s="114" t="s">
        <v>42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4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2025-04-11T14:29:28Z</cp:lastPrinted>
  <dcterms:created xsi:type="dcterms:W3CDTF">2000-08-31T21:26:31Z</dcterms:created>
  <dcterms:modified xsi:type="dcterms:W3CDTF">2025-04-11T14:29:31Z</dcterms:modified>
</cp:coreProperties>
</file>