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6" documentId="11_25F571E0E654A44F7113CE1CC1645A06796AB253" xr6:coauthVersionLast="47" xr6:coauthVersionMax="47" xr10:uidLastSave="{BBF4A843-F5B7-4CB8-901B-0C92B75710A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'2007'!$A$1:$O$21</definedName>
    <definedName name="_xlnm.Print_Area" localSheetId="15">'2008'!$A$1:$O$21</definedName>
    <definedName name="_xlnm.Print_Area" localSheetId="14">'2009'!$A$1:$O$23</definedName>
    <definedName name="_xlnm.Print_Area" localSheetId="13">'2010'!$A$1:$O$26</definedName>
    <definedName name="_xlnm.Print_Area" localSheetId="12">'2011'!$A$1:$O$24</definedName>
    <definedName name="_xlnm.Print_Area" localSheetId="11">'2012'!$A$1:$O$24</definedName>
    <definedName name="_xlnm.Print_Area" localSheetId="10">'2013'!$A$1:$O$23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'2016'!$A$1:$O$22</definedName>
    <definedName name="_xlnm.Print_Area" localSheetId="6">'2017'!$A$1:$O$22</definedName>
    <definedName name="_xlnm.Print_Area" localSheetId="5">'2018'!$A$1:$O$21</definedName>
    <definedName name="_xlnm.Print_Area" localSheetId="4">'2019'!$A$1:$O$22</definedName>
    <definedName name="_xlnm.Print_Area" localSheetId="3">'2020'!$A$1:$O$18</definedName>
    <definedName name="_xlnm.Print_Area" localSheetId="2">'2021'!$A$1:$P$18</definedName>
    <definedName name="_xlnm.Print_Area" localSheetId="1">'2022'!$A$1:$P$18</definedName>
    <definedName name="_xlnm.Print_Area" localSheetId="0">'2023'!$A$1:$P$18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9" l="1"/>
  <c r="F14" i="49"/>
  <c r="G14" i="49"/>
  <c r="H14" i="49"/>
  <c r="I14" i="49"/>
  <c r="J14" i="49"/>
  <c r="K14" i="49"/>
  <c r="L14" i="49"/>
  <c r="M14" i="49"/>
  <c r="N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0" i="49"/>
  <c r="P10" i="49" s="1"/>
  <c r="O8" i="49"/>
  <c r="P8" i="49" s="1"/>
  <c r="O5" i="49"/>
  <c r="P5" i="49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M14" i="48" s="1"/>
  <c r="L5" i="48"/>
  <c r="L14" i="48" s="1"/>
  <c r="K5" i="48"/>
  <c r="K14" i="48" s="1"/>
  <c r="J5" i="48"/>
  <c r="I5" i="48"/>
  <c r="H5" i="48"/>
  <c r="G5" i="48"/>
  <c r="F5" i="48"/>
  <c r="E5" i="48"/>
  <c r="D5" i="48"/>
  <c r="O14" i="49" l="1"/>
  <c r="P14" i="49" s="1"/>
  <c r="N14" i="48"/>
  <c r="D14" i="48"/>
  <c r="G14" i="48"/>
  <c r="H14" i="48"/>
  <c r="I14" i="48"/>
  <c r="E14" i="48"/>
  <c r="F14" i="48"/>
  <c r="J14" i="48"/>
  <c r="O12" i="48"/>
  <c r="P12" i="48" s="1"/>
  <c r="O10" i="48"/>
  <c r="P10" i="48" s="1"/>
  <c r="O8" i="48"/>
  <c r="P8" i="48" s="1"/>
  <c r="O5" i="48"/>
  <c r="P5" i="48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D14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N14" i="47" s="1"/>
  <c r="M5" i="47"/>
  <c r="L5" i="47"/>
  <c r="K5" i="47"/>
  <c r="K14" i="47" s="1"/>
  <c r="J5" i="47"/>
  <c r="J14" i="47" s="1"/>
  <c r="I5" i="47"/>
  <c r="I14" i="47" s="1"/>
  <c r="H5" i="47"/>
  <c r="G5" i="47"/>
  <c r="F5" i="47"/>
  <c r="E5" i="47"/>
  <c r="D5" i="47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/>
  <c r="M8" i="46"/>
  <c r="L8" i="46"/>
  <c r="K8" i="46"/>
  <c r="J8" i="46"/>
  <c r="I8" i="46"/>
  <c r="I14" i="46" s="1"/>
  <c r="H8" i="46"/>
  <c r="G8" i="46"/>
  <c r="F8" i="46"/>
  <c r="E8" i="46"/>
  <c r="D8" i="46"/>
  <c r="N7" i="46"/>
  <c r="O7" i="46"/>
  <c r="N6" i="46"/>
  <c r="O6" i="46"/>
  <c r="M5" i="46"/>
  <c r="L5" i="46"/>
  <c r="K5" i="46"/>
  <c r="J5" i="46"/>
  <c r="J14" i="46" s="1"/>
  <c r="I5" i="46"/>
  <c r="H5" i="46"/>
  <c r="G5" i="46"/>
  <c r="G14" i="46" s="1"/>
  <c r="F5" i="46"/>
  <c r="E5" i="46"/>
  <c r="D5" i="46"/>
  <c r="F18" i="45"/>
  <c r="H18" i="45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/>
  <c r="M7" i="45"/>
  <c r="L7" i="45"/>
  <c r="K7" i="45"/>
  <c r="J7" i="45"/>
  <c r="I7" i="45"/>
  <c r="H7" i="45"/>
  <c r="G7" i="45"/>
  <c r="G18" i="45" s="1"/>
  <c r="F7" i="45"/>
  <c r="E7" i="45"/>
  <c r="D7" i="45"/>
  <c r="N6" i="45"/>
  <c r="O6" i="45"/>
  <c r="M5" i="45"/>
  <c r="L5" i="45"/>
  <c r="K5" i="45"/>
  <c r="J5" i="45"/>
  <c r="I5" i="45"/>
  <c r="I18" i="45" s="1"/>
  <c r="H5" i="45"/>
  <c r="G5" i="45"/>
  <c r="F5" i="45"/>
  <c r="E5" i="45"/>
  <c r="D5" i="45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I13" i="44"/>
  <c r="H13" i="44"/>
  <c r="G13" i="44"/>
  <c r="G17" i="44" s="1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/>
  <c r="M9" i="44"/>
  <c r="L9" i="44"/>
  <c r="L17" i="44" s="1"/>
  <c r="K9" i="44"/>
  <c r="J9" i="44"/>
  <c r="J17" i="44" s="1"/>
  <c r="I9" i="44"/>
  <c r="H9" i="44"/>
  <c r="G9" i="44"/>
  <c r="F9" i="44"/>
  <c r="E9" i="44"/>
  <c r="D9" i="44"/>
  <c r="N8" i="44"/>
  <c r="O8" i="44"/>
  <c r="M7" i="44"/>
  <c r="L7" i="44"/>
  <c r="K7" i="44"/>
  <c r="J7" i="44"/>
  <c r="I7" i="44"/>
  <c r="H7" i="44"/>
  <c r="G7" i="44"/>
  <c r="F7" i="44"/>
  <c r="E7" i="44"/>
  <c r="D7" i="44"/>
  <c r="N6" i="44"/>
  <c r="O6" i="44"/>
  <c r="M5" i="44"/>
  <c r="L5" i="44"/>
  <c r="K5" i="44"/>
  <c r="J5" i="44"/>
  <c r="I5" i="44"/>
  <c r="H5" i="44"/>
  <c r="G5" i="44"/>
  <c r="F5" i="44"/>
  <c r="E5" i="44"/>
  <c r="D5" i="44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M7" i="43"/>
  <c r="L7" i="43"/>
  <c r="K7" i="43"/>
  <c r="J7" i="43"/>
  <c r="I7" i="43"/>
  <c r="H7" i="43"/>
  <c r="G7" i="43"/>
  <c r="F7" i="43"/>
  <c r="F18" i="43" s="1"/>
  <c r="E7" i="43"/>
  <c r="D7" i="43"/>
  <c r="D18" i="43" s="1"/>
  <c r="N6" i="43"/>
  <c r="O6" i="43"/>
  <c r="M5" i="43"/>
  <c r="M18" i="43" s="1"/>
  <c r="L5" i="43"/>
  <c r="L18" i="43" s="1"/>
  <c r="K5" i="43"/>
  <c r="K18" i="43" s="1"/>
  <c r="J5" i="43"/>
  <c r="I5" i="43"/>
  <c r="H5" i="43"/>
  <c r="G5" i="43"/>
  <c r="F5" i="43"/>
  <c r="E5" i="43"/>
  <c r="D5" i="43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M18" i="42" s="1"/>
  <c r="L5" i="42"/>
  <c r="L18" i="42" s="1"/>
  <c r="K5" i="42"/>
  <c r="J5" i="42"/>
  <c r="I5" i="42"/>
  <c r="H5" i="42"/>
  <c r="G5" i="42"/>
  <c r="F5" i="42"/>
  <c r="E5" i="42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L8" i="41"/>
  <c r="K8" i="41"/>
  <c r="J8" i="41"/>
  <c r="I8" i="41"/>
  <c r="H8" i="41"/>
  <c r="H17" i="41" s="1"/>
  <c r="G8" i="41"/>
  <c r="G17" i="41" s="1"/>
  <c r="F8" i="41"/>
  <c r="E8" i="41"/>
  <c r="D8" i="41"/>
  <c r="N7" i="41"/>
  <c r="O7" i="41" s="1"/>
  <c r="N6" i="41"/>
  <c r="O6" i="41"/>
  <c r="M5" i="41"/>
  <c r="M17" i="41" s="1"/>
  <c r="L5" i="41"/>
  <c r="L17" i="41" s="1"/>
  <c r="K5" i="41"/>
  <c r="J5" i="41"/>
  <c r="I5" i="41"/>
  <c r="H5" i="41"/>
  <c r="G5" i="41"/>
  <c r="F5" i="41"/>
  <c r="E5" i="41"/>
  <c r="D5" i="41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/>
  <c r="M9" i="40"/>
  <c r="L9" i="40"/>
  <c r="L19" i="40" s="1"/>
  <c r="K9" i="40"/>
  <c r="J9" i="40"/>
  <c r="I9" i="40"/>
  <c r="H9" i="40"/>
  <c r="G9" i="40"/>
  <c r="F9" i="40"/>
  <c r="E9" i="40"/>
  <c r="E19" i="40" s="1"/>
  <c r="D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19" i="40" s="1"/>
  <c r="E5" i="40"/>
  <c r="D5" i="40"/>
  <c r="D19" i="40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M9" i="39"/>
  <c r="L9" i="39"/>
  <c r="L19" i="39" s="1"/>
  <c r="K9" i="39"/>
  <c r="J9" i="39"/>
  <c r="J19" i="39" s="1"/>
  <c r="I9" i="39"/>
  <c r="H9" i="39"/>
  <c r="G9" i="39"/>
  <c r="F9" i="39"/>
  <c r="E9" i="39"/>
  <c r="D9" i="39"/>
  <c r="N8" i="39"/>
  <c r="O8" i="39"/>
  <c r="N7" i="39"/>
  <c r="O7" i="39" s="1"/>
  <c r="N6" i="39"/>
  <c r="O6" i="39"/>
  <c r="M5" i="39"/>
  <c r="L5" i="39"/>
  <c r="K5" i="39"/>
  <c r="J5" i="39"/>
  <c r="I5" i="39"/>
  <c r="H5" i="39"/>
  <c r="H19" i="39" s="1"/>
  <c r="G5" i="39"/>
  <c r="G19" i="39" s="1"/>
  <c r="F5" i="39"/>
  <c r="F19" i="39" s="1"/>
  <c r="E5" i="39"/>
  <c r="D5" i="39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M12" i="38"/>
  <c r="L12" i="38"/>
  <c r="K12" i="38"/>
  <c r="J12" i="38"/>
  <c r="N12" i="38" s="1"/>
  <c r="O12" i="38" s="1"/>
  <c r="I12" i="38"/>
  <c r="H12" i="38"/>
  <c r="G12" i="38"/>
  <c r="F12" i="38"/>
  <c r="E12" i="38"/>
  <c r="D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 s="1"/>
  <c r="M8" i="38"/>
  <c r="L8" i="38"/>
  <c r="K8" i="38"/>
  <c r="J8" i="38"/>
  <c r="I8" i="38"/>
  <c r="H8" i="38"/>
  <c r="G8" i="38"/>
  <c r="F8" i="38"/>
  <c r="E8" i="38"/>
  <c r="D8" i="38"/>
  <c r="N7" i="38"/>
  <c r="O7" i="38"/>
  <c r="N6" i="38"/>
  <c r="O6" i="38" s="1"/>
  <c r="M5" i="38"/>
  <c r="L5" i="38"/>
  <c r="K5" i="38"/>
  <c r="J5" i="38"/>
  <c r="J17" i="38" s="1"/>
  <c r="I5" i="38"/>
  <c r="I17" i="38" s="1"/>
  <c r="H5" i="38"/>
  <c r="H17" i="38" s="1"/>
  <c r="G5" i="38"/>
  <c r="F5" i="38"/>
  <c r="F17" i="38" s="1"/>
  <c r="E5" i="38"/>
  <c r="D5" i="38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M9" i="37"/>
  <c r="L9" i="37"/>
  <c r="K9" i="37"/>
  <c r="J9" i="37"/>
  <c r="J19" i="37" s="1"/>
  <c r="I9" i="37"/>
  <c r="H9" i="37"/>
  <c r="G9" i="37"/>
  <c r="F9" i="37"/>
  <c r="E9" i="37"/>
  <c r="D9" i="37"/>
  <c r="D19" i="37" s="1"/>
  <c r="N8" i="37"/>
  <c r="O8" i="37"/>
  <c r="N7" i="37"/>
  <c r="O7" i="37"/>
  <c r="N6" i="37"/>
  <c r="O6" i="37" s="1"/>
  <c r="M5" i="37"/>
  <c r="L5" i="37"/>
  <c r="K5" i="37"/>
  <c r="K19" i="37" s="1"/>
  <c r="J5" i="37"/>
  <c r="I5" i="37"/>
  <c r="H5" i="37"/>
  <c r="G5" i="37"/>
  <c r="F5" i="37"/>
  <c r="E5" i="37"/>
  <c r="D5" i="37"/>
  <c r="D5" i="36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M9" i="36"/>
  <c r="L9" i="36"/>
  <c r="K9" i="36"/>
  <c r="K20" i="36" s="1"/>
  <c r="J9" i="36"/>
  <c r="I9" i="36"/>
  <c r="H9" i="36"/>
  <c r="G9" i="36"/>
  <c r="F9" i="36"/>
  <c r="F20" i="36" s="1"/>
  <c r="E9" i="36"/>
  <c r="D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20" i="36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D20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L20" i="35" s="1"/>
  <c r="K9" i="35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K9" i="34"/>
  <c r="J9" i="34"/>
  <c r="I9" i="34"/>
  <c r="H9" i="34"/>
  <c r="G9" i="34"/>
  <c r="F9" i="34"/>
  <c r="E9" i="34"/>
  <c r="N9" i="34" s="1"/>
  <c r="O9" i="34" s="1"/>
  <c r="D9" i="34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F22" i="34" s="1"/>
  <c r="E5" i="34"/>
  <c r="E22" i="34" s="1"/>
  <c r="D5" i="34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4" i="33"/>
  <c r="F14" i="33"/>
  <c r="G14" i="33"/>
  <c r="H14" i="33"/>
  <c r="I14" i="33"/>
  <c r="J14" i="33"/>
  <c r="K14" i="33"/>
  <c r="L14" i="33"/>
  <c r="M14" i="33"/>
  <c r="E12" i="33"/>
  <c r="F12" i="33"/>
  <c r="N12" i="33" s="1"/>
  <c r="O12" i="33" s="1"/>
  <c r="G12" i="33"/>
  <c r="H12" i="33"/>
  <c r="I12" i="33"/>
  <c r="J12" i="33"/>
  <c r="K12" i="33"/>
  <c r="L12" i="33"/>
  <c r="M12" i="33"/>
  <c r="E9" i="33"/>
  <c r="F9" i="33"/>
  <c r="G9" i="33"/>
  <c r="H9" i="33"/>
  <c r="H19" i="33" s="1"/>
  <c r="I9" i="33"/>
  <c r="J9" i="33"/>
  <c r="K9" i="33"/>
  <c r="K19" i="33" s="1"/>
  <c r="L9" i="33"/>
  <c r="M9" i="33"/>
  <c r="M19" i="33" s="1"/>
  <c r="E5" i="33"/>
  <c r="E19" i="33" s="1"/>
  <c r="F5" i="33"/>
  <c r="F19" i="33"/>
  <c r="G5" i="33"/>
  <c r="G19" i="33" s="1"/>
  <c r="H5" i="33"/>
  <c r="I5" i="33"/>
  <c r="J5" i="33"/>
  <c r="K5" i="33"/>
  <c r="L5" i="33"/>
  <c r="M5" i="33"/>
  <c r="D14" i="33"/>
  <c r="D12" i="33"/>
  <c r="D9" i="33"/>
  <c r="D5" i="33"/>
  <c r="N18" i="33"/>
  <c r="O18" i="33"/>
  <c r="N17" i="33"/>
  <c r="O17" i="33" s="1"/>
  <c r="N15" i="33"/>
  <c r="O15" i="33"/>
  <c r="N10" i="33"/>
  <c r="O10" i="33"/>
  <c r="N11" i="33"/>
  <c r="O11" i="33" s="1"/>
  <c r="N6" i="33"/>
  <c r="O6" i="33" s="1"/>
  <c r="N7" i="33"/>
  <c r="O7" i="33"/>
  <c r="N8" i="33"/>
  <c r="O8" i="33" s="1"/>
  <c r="N13" i="33"/>
  <c r="O13" i="33"/>
  <c r="J19" i="33"/>
  <c r="N14" i="40"/>
  <c r="O14" i="40"/>
  <c r="O10" i="47" l="1"/>
  <c r="P10" i="47" s="1"/>
  <c r="N15" i="42"/>
  <c r="O15" i="42" s="1"/>
  <c r="K22" i="34"/>
  <c r="N8" i="42"/>
  <c r="O8" i="42" s="1"/>
  <c r="J20" i="36"/>
  <c r="J18" i="45"/>
  <c r="L14" i="46"/>
  <c r="L22" i="34"/>
  <c r="I22" i="34"/>
  <c r="F20" i="35"/>
  <c r="N17" i="35"/>
  <c r="O17" i="35" s="1"/>
  <c r="N9" i="37"/>
  <c r="O9" i="37" s="1"/>
  <c r="E17" i="38"/>
  <c r="M17" i="38"/>
  <c r="K17" i="38"/>
  <c r="N16" i="39"/>
  <c r="O16" i="39" s="1"/>
  <c r="N13" i="42"/>
  <c r="O13" i="42" s="1"/>
  <c r="F17" i="44"/>
  <c r="K18" i="45"/>
  <c r="N18" i="45" s="1"/>
  <c r="O18" i="45" s="1"/>
  <c r="M14" i="46"/>
  <c r="N5" i="34"/>
  <c r="O5" i="34" s="1"/>
  <c r="N12" i="46"/>
  <c r="O12" i="46" s="1"/>
  <c r="G17" i="38"/>
  <c r="F19" i="37"/>
  <c r="L14" i="47"/>
  <c r="J22" i="34"/>
  <c r="N8" i="38"/>
  <c r="O8" i="38" s="1"/>
  <c r="G20" i="35"/>
  <c r="M19" i="40"/>
  <c r="E17" i="41"/>
  <c r="N8" i="41"/>
  <c r="O8" i="41" s="1"/>
  <c r="E18" i="42"/>
  <c r="I18" i="42"/>
  <c r="N11" i="43"/>
  <c r="O11" i="43" s="1"/>
  <c r="L18" i="45"/>
  <c r="N13" i="45"/>
  <c r="O13" i="45" s="1"/>
  <c r="N10" i="46"/>
  <c r="O10" i="46" s="1"/>
  <c r="O12" i="47"/>
  <c r="P12" i="47" s="1"/>
  <c r="L19" i="37"/>
  <c r="G22" i="34"/>
  <c r="I19" i="33"/>
  <c r="N17" i="34"/>
  <c r="O17" i="34" s="1"/>
  <c r="N16" i="37"/>
  <c r="O16" i="37" s="1"/>
  <c r="D17" i="44"/>
  <c r="E20" i="35"/>
  <c r="H20" i="35"/>
  <c r="L20" i="36"/>
  <c r="N5" i="37"/>
  <c r="O5" i="37" s="1"/>
  <c r="N9" i="39"/>
  <c r="O9" i="39" s="1"/>
  <c r="F18" i="42"/>
  <c r="E18" i="43"/>
  <c r="N5" i="44"/>
  <c r="O5" i="44" s="1"/>
  <c r="N15" i="44"/>
  <c r="O15" i="44" s="1"/>
  <c r="M18" i="45"/>
  <c r="N9" i="36"/>
  <c r="O9" i="36" s="1"/>
  <c r="N14" i="39"/>
  <c r="O14" i="39" s="1"/>
  <c r="G20" i="36"/>
  <c r="D22" i="34"/>
  <c r="N22" i="34" s="1"/>
  <c r="O22" i="34" s="1"/>
  <c r="M14" i="47"/>
  <c r="O14" i="47" s="1"/>
  <c r="P14" i="47" s="1"/>
  <c r="N11" i="39"/>
  <c r="O11" i="39" s="1"/>
  <c r="N13" i="43"/>
  <c r="O13" i="43" s="1"/>
  <c r="N13" i="34"/>
  <c r="O13" i="34" s="1"/>
  <c r="H20" i="36"/>
  <c r="N7" i="43"/>
  <c r="O7" i="43" s="1"/>
  <c r="E14" i="47"/>
  <c r="I20" i="36"/>
  <c r="K14" i="46"/>
  <c r="K18" i="42"/>
  <c r="M20" i="36"/>
  <c r="N11" i="36"/>
  <c r="O11" i="36" s="1"/>
  <c r="G18" i="42"/>
  <c r="N10" i="42"/>
  <c r="O10" i="42" s="1"/>
  <c r="I17" i="44"/>
  <c r="N9" i="45"/>
  <c r="O9" i="45" s="1"/>
  <c r="O5" i="47"/>
  <c r="P5" i="47" s="1"/>
  <c r="N16" i="40"/>
  <c r="O16" i="40" s="1"/>
  <c r="N9" i="43"/>
  <c r="O9" i="43" s="1"/>
  <c r="N5" i="33"/>
  <c r="O5" i="33" s="1"/>
  <c r="N13" i="44"/>
  <c r="O13" i="44" s="1"/>
  <c r="D14" i="46"/>
  <c r="L17" i="38"/>
  <c r="G19" i="40"/>
  <c r="H19" i="40"/>
  <c r="N9" i="35"/>
  <c r="O9" i="35" s="1"/>
  <c r="N5" i="35"/>
  <c r="O5" i="35" s="1"/>
  <c r="J19" i="40"/>
  <c r="N11" i="44"/>
  <c r="O11" i="44" s="1"/>
  <c r="J17" i="41"/>
  <c r="M22" i="34"/>
  <c r="M20" i="35"/>
  <c r="J20" i="35"/>
  <c r="K20" i="35"/>
  <c r="G19" i="37"/>
  <c r="N5" i="41"/>
  <c r="O5" i="41" s="1"/>
  <c r="H18" i="42"/>
  <c r="G18" i="43"/>
  <c r="N18" i="43" s="1"/>
  <c r="O18" i="43" s="1"/>
  <c r="E14" i="46"/>
  <c r="I20" i="35"/>
  <c r="N20" i="35" s="1"/>
  <c r="O20" i="35" s="1"/>
  <c r="H22" i="34"/>
  <c r="D19" i="33"/>
  <c r="N19" i="33" s="1"/>
  <c r="O19" i="33" s="1"/>
  <c r="I19" i="40"/>
  <c r="K19" i="40"/>
  <c r="N14" i="33"/>
  <c r="O14" i="33" s="1"/>
  <c r="H19" i="37"/>
  <c r="M19" i="37"/>
  <c r="N14" i="37"/>
  <c r="O14" i="37" s="1"/>
  <c r="N5" i="39"/>
  <c r="O5" i="39" s="1"/>
  <c r="I17" i="41"/>
  <c r="H18" i="43"/>
  <c r="N15" i="43"/>
  <c r="O15" i="43" s="1"/>
  <c r="K17" i="44"/>
  <c r="N7" i="45"/>
  <c r="O7" i="45" s="1"/>
  <c r="F14" i="47"/>
  <c r="D18" i="45"/>
  <c r="N7" i="44"/>
  <c r="O7" i="44" s="1"/>
  <c r="N5" i="46"/>
  <c r="O5" i="46" s="1"/>
  <c r="O8" i="47"/>
  <c r="P8" i="47" s="1"/>
  <c r="L19" i="33"/>
  <c r="I19" i="37"/>
  <c r="E19" i="39"/>
  <c r="K19" i="39"/>
  <c r="N10" i="41"/>
  <c r="O10" i="41" s="1"/>
  <c r="J18" i="42"/>
  <c r="I18" i="43"/>
  <c r="N9" i="44"/>
  <c r="O9" i="44" s="1"/>
  <c r="G14" i="47"/>
  <c r="N8" i="46"/>
  <c r="O8" i="46" s="1"/>
  <c r="M19" i="39"/>
  <c r="D17" i="38"/>
  <c r="D18" i="42"/>
  <c r="N18" i="42" s="1"/>
  <c r="O18" i="42" s="1"/>
  <c r="E18" i="45"/>
  <c r="F17" i="41"/>
  <c r="N17" i="41" s="1"/>
  <c r="O17" i="41" s="1"/>
  <c r="N11" i="40"/>
  <c r="O11" i="40" s="1"/>
  <c r="E17" i="44"/>
  <c r="N17" i="44" s="1"/>
  <c r="O17" i="44" s="1"/>
  <c r="N15" i="34"/>
  <c r="O15" i="34" s="1"/>
  <c r="N11" i="35"/>
  <c r="O11" i="35" s="1"/>
  <c r="N19" i="34"/>
  <c r="O19" i="34" s="1"/>
  <c r="I19" i="39"/>
  <c r="N9" i="40"/>
  <c r="O9" i="40" s="1"/>
  <c r="K17" i="41"/>
  <c r="D17" i="41"/>
  <c r="J18" i="43"/>
  <c r="M17" i="44"/>
  <c r="F14" i="46"/>
  <c r="H14" i="47"/>
  <c r="O14" i="48"/>
  <c r="P14" i="48" s="1"/>
  <c r="N19" i="40"/>
  <c r="O19" i="40" s="1"/>
  <c r="N5" i="45"/>
  <c r="O5" i="45" s="1"/>
  <c r="E19" i="37"/>
  <c r="N9" i="33"/>
  <c r="O9" i="33" s="1"/>
  <c r="N5" i="36"/>
  <c r="O5" i="36" s="1"/>
  <c r="D19" i="39"/>
  <c r="H17" i="44"/>
  <c r="H14" i="46"/>
  <c r="N13" i="35"/>
  <c r="O13" i="35" s="1"/>
  <c r="N5" i="43"/>
  <c r="O5" i="43" s="1"/>
  <c r="D20" i="36"/>
  <c r="N5" i="38"/>
  <c r="O5" i="38" s="1"/>
  <c r="N5" i="42"/>
  <c r="O5" i="42" s="1"/>
  <c r="N5" i="40"/>
  <c r="O5" i="40" s="1"/>
  <c r="N15" i="41"/>
  <c r="O15" i="41" s="1"/>
  <c r="N17" i="38" l="1"/>
  <c r="O17" i="38" s="1"/>
  <c r="N20" i="36"/>
  <c r="O20" i="36" s="1"/>
  <c r="N19" i="37"/>
  <c r="O19" i="37" s="1"/>
  <c r="N14" i="46"/>
  <c r="O14" i="46" s="1"/>
  <c r="N19" i="39"/>
  <c r="O19" i="39" s="1"/>
</calcChain>
</file>

<file path=xl/sharedStrings.xml><?xml version="1.0" encoding="utf-8"?>
<sst xmlns="http://schemas.openxmlformats.org/spreadsheetml/2006/main" count="574" uniqueCount="85">
  <si>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</si>
  <si>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</si>
  <si>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</si>
  <si>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</si>
  <si>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</si>
  <si>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</si>
  <si>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</si>
  <si>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</si>
  <si>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</si>
  <si>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</si>
  <si>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</si>
  <si>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</si>
  <si>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</si>
  <si>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</si>
  <si>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</si>
  <si>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</si>
  <si>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</si>
  <si>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</si>
  <si>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</si>
  <si>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</si>
  <si>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Debt Service Payments</t>
  </si>
  <si>
    <t>Other General Government Services</t>
  </si>
  <si>
    <t>Public Safety</t>
  </si>
  <si>
    <t>Fire Control</t>
  </si>
  <si>
    <t>Other Public Safety</t>
  </si>
  <si>
    <t>Physical Environment</t>
  </si>
  <si>
    <t>Water Utility Services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</si>
  <si>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</si>
  <si>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</si>
  <si>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</si>
  <si>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</si>
  <si>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</si>
  <si>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</si>
  <si>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Ponce de Leon Expenditures Reported by Account Code and Fund Type</t>
  </si>
  <si>
    <t>Local Fiscal Year Ended September 30, 2010</t>
  </si>
  <si>
    <t>Transportation</t>
  </si>
  <si>
    <t>Other Transportation Systems / Services</t>
  </si>
  <si>
    <t>Human Services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</si>
  <si>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</si>
  <si>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</si>
  <si>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</si>
  <si>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</si>
  <si>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</si>
  <si>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</si>
  <si>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Sewer / Wastewater Services</t>
  </si>
  <si>
    <t>Conservation and Resource Management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</si>
  <si>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</si>
  <si>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</si>
  <si>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</si>
  <si>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</si>
  <si>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</si>
  <si>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</si>
  <si>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</si>
  <si>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</si>
  <si>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</si>
  <si>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</si>
  <si>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</si>
  <si>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</si>
  <si>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</si>
  <si>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</si>
  <si>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</si>
  <si>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</si>
  <si>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</si>
  <si>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</si>
  <si>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</si>
  <si>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Water / Sewer Services</t>
  </si>
  <si>
    <t>Road / Street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</si>
  <si>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</si>
  <si>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</si>
  <si>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</si>
  <si>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</si>
  <si>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</si>
  <si>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</si>
  <si>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</si>
  <si>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</si>
  <si>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</si>
  <si>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</si>
  <si>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</si>
  <si>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Road and Street Facilities</t>
  </si>
  <si>
    <t>Cultural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</si>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</sst>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7CEA-9E93-4FCE-B0B9-EC807DADDC3B}">
  <sheetPr>
    <pageSetUpPr fitToPage="1"/>
  </sheetPr>
  <dimension ref="A1:ED18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76</v>
      </c>
      <c r="N4" s="95" t="s">
        <v>5</v>
      </c>
      <c r="O4" s="95" t="s">
        <v>77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945065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544795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1489860</v>
      </c>
      <c r="P5" s="102">
        <f>(O5/P$16)</f>
        <v>2973.7724550898201</v>
      </c>
      <c r="Q5" s="103"/>
    </row>
    <row r="6" spans="1:134">
      <c r="A6" s="105"/>
      <c r="B6" s="106">
        <v>517</v>
      </c>
      <c r="C6" s="107" t="s">
        <v>20</v>
      </c>
      <c r="D6" s="108">
        <v>5349</v>
      </c>
      <c r="E6" s="108">
        <v>0</v>
      </c>
      <c r="F6" s="108">
        <v>0</v>
      </c>
      <c r="G6" s="108">
        <v>0</v>
      </c>
      <c r="H6" s="108">
        <v>0</v>
      </c>
      <c r="I6" s="108">
        <v>23089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28438</v>
      </c>
      <c r="P6" s="109">
        <f>(O6/P$16)</f>
        <v>56.762475049900196</v>
      </c>
      <c r="Q6" s="110"/>
    </row>
    <row r="7" spans="1:134">
      <c r="A7" s="105"/>
      <c r="B7" s="106">
        <v>519</v>
      </c>
      <c r="C7" s="107" t="s">
        <v>21</v>
      </c>
      <c r="D7" s="108">
        <v>939716</v>
      </c>
      <c r="E7" s="108">
        <v>0</v>
      </c>
      <c r="F7" s="108">
        <v>0</v>
      </c>
      <c r="G7" s="108">
        <v>0</v>
      </c>
      <c r="H7" s="108">
        <v>0</v>
      </c>
      <c r="I7" s="108">
        <v>521706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1461422</v>
      </c>
      <c r="P7" s="109">
        <f>(O7/P$16)</f>
        <v>2917.0099800399203</v>
      </c>
      <c r="Q7" s="110"/>
    </row>
    <row r="8" spans="1:134" ht="15.75">
      <c r="A8" s="111" t="s">
        <v>22</v>
      </c>
      <c r="B8" s="112"/>
      <c r="C8" s="113"/>
      <c r="D8" s="114">
        <f>SUM(D9:D9)</f>
        <v>37185</v>
      </c>
      <c r="E8" s="114">
        <f>SUM(E9:E9)</f>
        <v>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0</v>
      </c>
      <c r="J8" s="114">
        <f>SUM(J9:J9)</f>
        <v>0</v>
      </c>
      <c r="K8" s="114">
        <f>SUM(K9:K9)</f>
        <v>0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37185</v>
      </c>
      <c r="P8" s="116">
        <f>(O8/P$16)</f>
        <v>74.221556886227546</v>
      </c>
      <c r="Q8" s="117"/>
    </row>
    <row r="9" spans="1:134">
      <c r="A9" s="105"/>
      <c r="B9" s="106">
        <v>529</v>
      </c>
      <c r="C9" s="107" t="s">
        <v>24</v>
      </c>
      <c r="D9" s="108">
        <v>37185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" si="1">SUM(D9:N9)</f>
        <v>37185</v>
      </c>
      <c r="P9" s="109">
        <f>(O9/P$16)</f>
        <v>74.221556886227546</v>
      </c>
      <c r="Q9" s="110"/>
    </row>
    <row r="10" spans="1:134" ht="15.75">
      <c r="A10" s="111" t="s">
        <v>35</v>
      </c>
      <c r="B10" s="112"/>
      <c r="C10" s="113"/>
      <c r="D10" s="114">
        <f>SUM(D11:D11)</f>
        <v>0</v>
      </c>
      <c r="E10" s="114">
        <f>SUM(E11:E11)</f>
        <v>15297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4">
        <f t="shared" ref="O10:O13" si="2">SUM(D10:N10)</f>
        <v>15297</v>
      </c>
      <c r="P10" s="116">
        <f>(O10/P$16)</f>
        <v>30.532934131736528</v>
      </c>
      <c r="Q10" s="117"/>
    </row>
    <row r="11" spans="1:134">
      <c r="A11" s="105"/>
      <c r="B11" s="106">
        <v>541</v>
      </c>
      <c r="C11" s="107" t="s">
        <v>78</v>
      </c>
      <c r="D11" s="108">
        <v>0</v>
      </c>
      <c r="E11" s="108">
        <v>15297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2"/>
        <v>15297</v>
      </c>
      <c r="P11" s="109">
        <f>(O11/P$16)</f>
        <v>30.532934131736528</v>
      </c>
      <c r="Q11" s="110"/>
    </row>
    <row r="12" spans="1:134" ht="15.75">
      <c r="A12" s="111" t="s">
        <v>27</v>
      </c>
      <c r="B12" s="112"/>
      <c r="C12" s="113"/>
      <c r="D12" s="114">
        <f>SUM(D13:D13)</f>
        <v>18674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>SUM(D12:N12)</f>
        <v>18674</v>
      </c>
      <c r="P12" s="116">
        <f>(O12/P$16)</f>
        <v>37.273453093812378</v>
      </c>
      <c r="Q12" s="110"/>
    </row>
    <row r="13" spans="1:134" ht="15.75" thickBot="1">
      <c r="A13" s="105"/>
      <c r="B13" s="106">
        <v>573</v>
      </c>
      <c r="C13" s="107" t="s">
        <v>79</v>
      </c>
      <c r="D13" s="108">
        <v>18674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18674</v>
      </c>
      <c r="P13" s="109">
        <f>(O13/P$16)</f>
        <v>37.273453093812378</v>
      </c>
      <c r="Q13" s="110"/>
    </row>
    <row r="14" spans="1:134" ht="16.5" thickBot="1">
      <c r="A14" s="118" t="s">
        <v>10</v>
      </c>
      <c r="B14" s="119"/>
      <c r="C14" s="120"/>
      <c r="D14" s="121">
        <f>SUM(D5,D8,D10,D12)</f>
        <v>1000924</v>
      </c>
      <c r="E14" s="121">
        <f t="shared" ref="E14:N14" si="3">SUM(E5,E8,E10,E12)</f>
        <v>15297</v>
      </c>
      <c r="F14" s="121">
        <f t="shared" si="3"/>
        <v>0</v>
      </c>
      <c r="G14" s="121">
        <f t="shared" si="3"/>
        <v>0</v>
      </c>
      <c r="H14" s="121">
        <f t="shared" si="3"/>
        <v>0</v>
      </c>
      <c r="I14" s="121">
        <f t="shared" si="3"/>
        <v>544795</v>
      </c>
      <c r="J14" s="121">
        <f t="shared" si="3"/>
        <v>0</v>
      </c>
      <c r="K14" s="121">
        <f t="shared" si="3"/>
        <v>0</v>
      </c>
      <c r="L14" s="121">
        <f t="shared" si="3"/>
        <v>0</v>
      </c>
      <c r="M14" s="121">
        <f t="shared" si="3"/>
        <v>0</v>
      </c>
      <c r="N14" s="121">
        <f t="shared" si="3"/>
        <v>0</v>
      </c>
      <c r="O14" s="121">
        <f>SUM(D14:N14)</f>
        <v>1561016</v>
      </c>
      <c r="P14" s="122">
        <f>(O14/P$16)</f>
        <v>3115.800399201597</v>
      </c>
      <c r="Q14" s="103"/>
      <c r="R14" s="12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</row>
    <row r="15" spans="1:134">
      <c r="A15" s="124"/>
      <c r="B15" s="1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1:134">
      <c r="A16" s="128"/>
      <c r="B16" s="129"/>
      <c r="C16" s="129"/>
      <c r="D16" s="130"/>
      <c r="E16" s="130"/>
      <c r="F16" s="130"/>
      <c r="G16" s="130"/>
      <c r="H16" s="130"/>
      <c r="I16" s="130"/>
      <c r="J16" s="130"/>
      <c r="K16" s="130"/>
      <c r="L16" s="130"/>
      <c r="M16" s="133" t="s">
        <v>84</v>
      </c>
      <c r="N16" s="133"/>
      <c r="O16" s="133"/>
      <c r="P16" s="131">
        <v>501</v>
      </c>
    </row>
    <row r="17" spans="1:16">
      <c r="A17" s="134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37" t="s">
        <v>40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140500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140500</v>
      </c>
      <c r="O5" s="58">
        <f t="shared" ref="O5:O19" si="2">(N5/O$21)</f>
        <v>253.61010830324909</v>
      </c>
      <c r="P5" s="59"/>
    </row>
    <row r="6" spans="1:133">
      <c r="A6" s="61"/>
      <c r="B6" s="62">
        <v>513</v>
      </c>
      <c r="C6" s="63" t="s">
        <v>19</v>
      </c>
      <c r="D6" s="64">
        <v>60472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60472</v>
      </c>
      <c r="O6" s="65">
        <f t="shared" si="2"/>
        <v>109.15523465703971</v>
      </c>
      <c r="P6" s="66"/>
    </row>
    <row r="7" spans="1:133">
      <c r="A7" s="61"/>
      <c r="B7" s="62">
        <v>517</v>
      </c>
      <c r="C7" s="63" t="s">
        <v>20</v>
      </c>
      <c r="D7" s="64">
        <v>10379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10379</v>
      </c>
      <c r="O7" s="65">
        <f t="shared" si="2"/>
        <v>18.734657039711191</v>
      </c>
      <c r="P7" s="66"/>
    </row>
    <row r="8" spans="1:133">
      <c r="A8" s="61"/>
      <c r="B8" s="62">
        <v>519</v>
      </c>
      <c r="C8" s="63" t="s">
        <v>52</v>
      </c>
      <c r="D8" s="64">
        <v>69649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69649</v>
      </c>
      <c r="O8" s="65">
        <f t="shared" si="2"/>
        <v>125.7202166064982</v>
      </c>
      <c r="P8" s="66"/>
    </row>
    <row r="9" spans="1:133" ht="15.75">
      <c r="A9" s="67" t="s">
        <v>22</v>
      </c>
      <c r="B9" s="68"/>
      <c r="C9" s="69"/>
      <c r="D9" s="70">
        <f t="shared" ref="D9:M9" si="3">SUM(D10:D10)</f>
        <v>7338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7338</v>
      </c>
      <c r="O9" s="72">
        <f t="shared" si="2"/>
        <v>13.245487364620939</v>
      </c>
      <c r="P9" s="73"/>
    </row>
    <row r="10" spans="1:133">
      <c r="A10" s="61"/>
      <c r="B10" s="62">
        <v>522</v>
      </c>
      <c r="C10" s="63" t="s">
        <v>23</v>
      </c>
      <c r="D10" s="64">
        <v>7338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7338</v>
      </c>
      <c r="O10" s="65">
        <f t="shared" si="2"/>
        <v>13.245487364620939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SUM(D12:D13)</f>
        <v>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371454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371454</v>
      </c>
      <c r="O11" s="72">
        <f t="shared" si="2"/>
        <v>670.49458483754518</v>
      </c>
      <c r="P11" s="73"/>
    </row>
    <row r="12" spans="1:133">
      <c r="A12" s="61"/>
      <c r="B12" s="62">
        <v>533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177777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177777</v>
      </c>
      <c r="O12" s="65">
        <f t="shared" si="2"/>
        <v>320.89711191335738</v>
      </c>
      <c r="P12" s="66"/>
    </row>
    <row r="13" spans="1:133">
      <c r="A13" s="61"/>
      <c r="B13" s="62">
        <v>535</v>
      </c>
      <c r="C13" s="63" t="s">
        <v>44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193677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193677</v>
      </c>
      <c r="O13" s="65">
        <f t="shared" si="2"/>
        <v>349.59747292418774</v>
      </c>
      <c r="P13" s="66"/>
    </row>
    <row r="14" spans="1:133" ht="15.75">
      <c r="A14" s="67" t="s">
        <v>27</v>
      </c>
      <c r="B14" s="68"/>
      <c r="C14" s="69"/>
      <c r="D14" s="70">
        <f t="shared" ref="D14:M14" si="5">SUM(D15:D15)</f>
        <v>13525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13525</v>
      </c>
      <c r="O14" s="72">
        <f t="shared" si="2"/>
        <v>24.41335740072202</v>
      </c>
      <c r="P14" s="66"/>
    </row>
    <row r="15" spans="1:133">
      <c r="A15" s="61"/>
      <c r="B15" s="62">
        <v>572</v>
      </c>
      <c r="C15" s="63" t="s">
        <v>53</v>
      </c>
      <c r="D15" s="64">
        <v>13525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13525</v>
      </c>
      <c r="O15" s="65">
        <f t="shared" si="2"/>
        <v>24.41335740072202</v>
      </c>
      <c r="P15" s="66"/>
    </row>
    <row r="16" spans="1:133" ht="15.75">
      <c r="A16" s="67" t="s">
        <v>54</v>
      </c>
      <c r="B16" s="68"/>
      <c r="C16" s="69"/>
      <c r="D16" s="70">
        <f t="shared" ref="D16:M16" si="6">SUM(D17:D18)</f>
        <v>42916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40127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83043</v>
      </c>
      <c r="O16" s="72">
        <f t="shared" si="2"/>
        <v>149.89711191335741</v>
      </c>
      <c r="P16" s="66"/>
    </row>
    <row r="17" spans="1:119">
      <c r="A17" s="61"/>
      <c r="B17" s="62">
        <v>581</v>
      </c>
      <c r="C17" s="63" t="s">
        <v>55</v>
      </c>
      <c r="D17" s="64">
        <v>42916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42916</v>
      </c>
      <c r="O17" s="65">
        <f t="shared" si="2"/>
        <v>77.46570397111914</v>
      </c>
      <c r="P17" s="66"/>
    </row>
    <row r="18" spans="1:119" ht="15.75" thickBot="1">
      <c r="A18" s="61"/>
      <c r="B18" s="62">
        <v>591</v>
      </c>
      <c r="C18" s="63" t="s">
        <v>56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40127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40127</v>
      </c>
      <c r="O18" s="65">
        <f t="shared" si="2"/>
        <v>72.431407942238266</v>
      </c>
      <c r="P18" s="66"/>
    </row>
    <row r="19" spans="1:119" ht="16.5" thickBot="1">
      <c r="A19" s="74" t="s">
        <v>10</v>
      </c>
      <c r="B19" s="75"/>
      <c r="C19" s="76"/>
      <c r="D19" s="77">
        <f>SUM(D5,D9,D11,D14,D16)</f>
        <v>204279</v>
      </c>
      <c r="E19" s="77">
        <f t="shared" ref="E19:M19" si="7">SUM(E5,E9,E11,E14,E16)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411581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615860</v>
      </c>
      <c r="O19" s="78">
        <f t="shared" si="2"/>
        <v>1111.6606498194947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57</v>
      </c>
      <c r="M21" s="171"/>
      <c r="N21" s="171"/>
      <c r="O21" s="88">
        <v>554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40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178610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178610</v>
      </c>
      <c r="O5" s="30">
        <f t="shared" ref="O5:O19" si="2">(N5/O$21)</f>
        <v>316.12389380530976</v>
      </c>
      <c r="P5" s="6"/>
    </row>
    <row r="6" spans="1:133">
      <c r="A6" s="12"/>
      <c r="B6" s="42">
        <v>513</v>
      </c>
      <c r="C6" s="19" t="s">
        <v>19</v>
      </c>
      <c r="D6" s="43">
        <v>61660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61660</v>
      </c>
      <c r="O6" s="44">
        <f t="shared" si="2"/>
        <v>109.13274336283186</v>
      </c>
      <c r="P6" s="9"/>
    </row>
    <row r="7" spans="1:133">
      <c r="A7" s="12"/>
      <c r="B7" s="42">
        <v>517</v>
      </c>
      <c r="C7" s="19" t="s">
        <v>20</v>
      </c>
      <c r="D7" s="43">
        <v>38102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38102</v>
      </c>
      <c r="O7" s="44">
        <f t="shared" si="2"/>
        <v>67.43716814159292</v>
      </c>
      <c r="P7" s="9"/>
    </row>
    <row r="8" spans="1:133">
      <c r="A8" s="12"/>
      <c r="B8" s="42">
        <v>519</v>
      </c>
      <c r="C8" s="19" t="s">
        <v>21</v>
      </c>
      <c r="D8" s="43">
        <v>78848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78848</v>
      </c>
      <c r="O8" s="44">
        <f t="shared" si="2"/>
        <v>139.55398230088497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19921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19921</v>
      </c>
      <c r="O9" s="41">
        <f t="shared" si="2"/>
        <v>35.25840707964602</v>
      </c>
      <c r="P9" s="10"/>
    </row>
    <row r="10" spans="1:133">
      <c r="A10" s="12"/>
      <c r="B10" s="42">
        <v>522</v>
      </c>
      <c r="C10" s="19" t="s">
        <v>23</v>
      </c>
      <c r="D10" s="43">
        <v>19921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19921</v>
      </c>
      <c r="O10" s="44">
        <f t="shared" si="2"/>
        <v>35.25840707964602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363635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363635</v>
      </c>
      <c r="O11" s="41">
        <f t="shared" si="2"/>
        <v>643.60176991150445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177474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177474</v>
      </c>
      <c r="O12" s="44">
        <f t="shared" si="2"/>
        <v>314.11327433628321</v>
      </c>
      <c r="P12" s="9"/>
    </row>
    <row r="13" spans="1:133">
      <c r="A13" s="12"/>
      <c r="B13" s="42">
        <v>535</v>
      </c>
      <c r="C13" s="19" t="s">
        <v>44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186161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186161</v>
      </c>
      <c r="O13" s="44">
        <f t="shared" si="2"/>
        <v>329.48849557522124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17824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17824</v>
      </c>
      <c r="O14" s="41">
        <f t="shared" si="2"/>
        <v>31.546902654867257</v>
      </c>
      <c r="P14" s="9"/>
    </row>
    <row r="15" spans="1:133">
      <c r="A15" s="12"/>
      <c r="B15" s="42">
        <v>572</v>
      </c>
      <c r="C15" s="19" t="s">
        <v>28</v>
      </c>
      <c r="D15" s="43">
        <v>17824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17824</v>
      </c>
      <c r="O15" s="44">
        <f t="shared" si="2"/>
        <v>31.546902654867257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SUM(D17:D18)</f>
        <v>11960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41229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53189</v>
      </c>
      <c r="O16" s="41">
        <f t="shared" si="2"/>
        <v>94.139823008849561</v>
      </c>
      <c r="P16" s="9"/>
    </row>
    <row r="17" spans="1:119">
      <c r="A17" s="12"/>
      <c r="B17" s="42">
        <v>581</v>
      </c>
      <c r="C17" s="19" t="s">
        <v>29</v>
      </c>
      <c r="D17" s="43">
        <v>11960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11960</v>
      </c>
      <c r="O17" s="44">
        <f t="shared" si="2"/>
        <v>21.168141592920353</v>
      </c>
      <c r="P17" s="9"/>
    </row>
    <row r="18" spans="1:119" ht="15.75" thickBot="1">
      <c r="A18" s="12"/>
      <c r="B18" s="42">
        <v>591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41229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41229</v>
      </c>
      <c r="O18" s="44">
        <f t="shared" si="2"/>
        <v>72.971681415929197</v>
      </c>
      <c r="P18" s="9"/>
    </row>
    <row r="19" spans="1:119" ht="16.5" thickBot="1">
      <c r="A19" s="13" t="s">
        <v>10</v>
      </c>
      <c r="B19" s="21"/>
      <c r="C19" s="20"/>
      <c r="D19" s="14">
        <f>SUM(D5,D9,D11,D14,D16)</f>
        <v>228315</v>
      </c>
      <c r="E19" s="14">
        <f t="shared" ref="E19:M19" si="7">SUM(E5,E9,E11,E14,E16)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404864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633179</v>
      </c>
      <c r="O19" s="35">
        <f t="shared" si="2"/>
        <v>1120.6707964601769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48</v>
      </c>
      <c r="M21" s="157"/>
      <c r="N21" s="157"/>
      <c r="O21" s="39">
        <v>565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40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390735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390735</v>
      </c>
      <c r="O5" s="30">
        <f t="shared" ref="O5:O20" si="2">(N5/O$22)</f>
        <v>702.76079136690646</v>
      </c>
      <c r="P5" s="6"/>
    </row>
    <row r="6" spans="1:133">
      <c r="A6" s="12"/>
      <c r="B6" s="42">
        <v>513</v>
      </c>
      <c r="C6" s="19" t="s">
        <v>19</v>
      </c>
      <c r="D6" s="43">
        <v>61037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61037</v>
      </c>
      <c r="O6" s="44">
        <f t="shared" si="2"/>
        <v>109.77877697841727</v>
      </c>
      <c r="P6" s="9"/>
    </row>
    <row r="7" spans="1:133">
      <c r="A7" s="12"/>
      <c r="B7" s="42">
        <v>517</v>
      </c>
      <c r="C7" s="19" t="s">
        <v>20</v>
      </c>
      <c r="D7" s="43">
        <v>246543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246543</v>
      </c>
      <c r="O7" s="44">
        <f t="shared" si="2"/>
        <v>443.42266187050359</v>
      </c>
      <c r="P7" s="9"/>
    </row>
    <row r="8" spans="1:133">
      <c r="A8" s="12"/>
      <c r="B8" s="42">
        <v>519</v>
      </c>
      <c r="C8" s="19" t="s">
        <v>21</v>
      </c>
      <c r="D8" s="43">
        <v>83155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83155</v>
      </c>
      <c r="O8" s="44">
        <f t="shared" si="2"/>
        <v>149.55935251798562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316874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316874</v>
      </c>
      <c r="O9" s="41">
        <f t="shared" si="2"/>
        <v>569.91726618705036</v>
      </c>
      <c r="P9" s="10"/>
    </row>
    <row r="10" spans="1:133">
      <c r="A10" s="12"/>
      <c r="B10" s="42">
        <v>522</v>
      </c>
      <c r="C10" s="19" t="s">
        <v>23</v>
      </c>
      <c r="D10" s="43">
        <v>316874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316874</v>
      </c>
      <c r="O10" s="44">
        <f t="shared" si="2"/>
        <v>569.91726618705036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245000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298593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543593</v>
      </c>
      <c r="O11" s="41">
        <f t="shared" si="2"/>
        <v>977.68525179856113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152478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152478</v>
      </c>
      <c r="O12" s="44">
        <f t="shared" si="2"/>
        <v>274.24100719424462</v>
      </c>
      <c r="P12" s="9"/>
    </row>
    <row r="13" spans="1:133">
      <c r="A13" s="12"/>
      <c r="B13" s="42">
        <v>535</v>
      </c>
      <c r="C13" s="19" t="s">
        <v>44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146115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146115</v>
      </c>
      <c r="O13" s="44">
        <f t="shared" si="2"/>
        <v>262.79676258992805</v>
      </c>
      <c r="P13" s="9"/>
    </row>
    <row r="14" spans="1:133">
      <c r="A14" s="12"/>
      <c r="B14" s="42">
        <v>537</v>
      </c>
      <c r="C14" s="19" t="s">
        <v>45</v>
      </c>
      <c r="D14" s="43">
        <v>245000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245000</v>
      </c>
      <c r="O14" s="44">
        <f t="shared" si="2"/>
        <v>440.64748201438852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22021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22021</v>
      </c>
      <c r="O15" s="41">
        <f t="shared" si="2"/>
        <v>39.606115107913666</v>
      </c>
      <c r="P15" s="9"/>
    </row>
    <row r="16" spans="1:133">
      <c r="A16" s="12"/>
      <c r="B16" s="42">
        <v>572</v>
      </c>
      <c r="C16" s="19" t="s">
        <v>28</v>
      </c>
      <c r="D16" s="43">
        <v>22021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22021</v>
      </c>
      <c r="O16" s="44">
        <f t="shared" si="2"/>
        <v>39.606115107913666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SUM(D18:D19)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49009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49009</v>
      </c>
      <c r="O17" s="41">
        <f t="shared" si="2"/>
        <v>88.14568345323741</v>
      </c>
      <c r="P17" s="9"/>
    </row>
    <row r="18" spans="1:119">
      <c r="A18" s="12"/>
      <c r="B18" s="42">
        <v>581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6416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6416</v>
      </c>
      <c r="O18" s="44">
        <f t="shared" si="2"/>
        <v>11.53956834532374</v>
      </c>
      <c r="P18" s="9"/>
    </row>
    <row r="19" spans="1:119" ht="15.75" thickBot="1">
      <c r="A19" s="12"/>
      <c r="B19" s="42">
        <v>591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42593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42593</v>
      </c>
      <c r="O19" s="44">
        <f t="shared" si="2"/>
        <v>76.606115107913666</v>
      </c>
      <c r="P19" s="9"/>
    </row>
    <row r="20" spans="1:119" ht="16.5" thickBot="1">
      <c r="A20" s="13" t="s">
        <v>10</v>
      </c>
      <c r="B20" s="21"/>
      <c r="C20" s="20"/>
      <c r="D20" s="14">
        <f>SUM(D5,D9,D11,D15,D17)</f>
        <v>974630</v>
      </c>
      <c r="E20" s="14">
        <f t="shared" ref="E20:M20" si="7">SUM(E5,E9,E11,E15,E17)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347602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1322232</v>
      </c>
      <c r="O20" s="35">
        <f t="shared" si="2"/>
        <v>2378.1151079136689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46</v>
      </c>
      <c r="M22" s="157"/>
      <c r="N22" s="157"/>
      <c r="O22" s="39">
        <v>556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40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173561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173561</v>
      </c>
      <c r="O5" s="30">
        <f t="shared" ref="O5:O20" si="2">(N5/O$22)</f>
        <v>294.67062818336166</v>
      </c>
      <c r="P5" s="6"/>
    </row>
    <row r="6" spans="1:133">
      <c r="A6" s="12"/>
      <c r="B6" s="42">
        <v>513</v>
      </c>
      <c r="C6" s="19" t="s">
        <v>19</v>
      </c>
      <c r="D6" s="43">
        <v>68709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68709</v>
      </c>
      <c r="O6" s="44">
        <f t="shared" si="2"/>
        <v>116.65365025466893</v>
      </c>
      <c r="P6" s="9"/>
    </row>
    <row r="7" spans="1:133">
      <c r="A7" s="12"/>
      <c r="B7" s="42">
        <v>517</v>
      </c>
      <c r="C7" s="19" t="s">
        <v>20</v>
      </c>
      <c r="D7" s="43">
        <v>23078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23078</v>
      </c>
      <c r="O7" s="44">
        <f t="shared" si="2"/>
        <v>39.181663837011882</v>
      </c>
      <c r="P7" s="9"/>
    </row>
    <row r="8" spans="1:133">
      <c r="A8" s="12"/>
      <c r="B8" s="42">
        <v>519</v>
      </c>
      <c r="C8" s="19" t="s">
        <v>21</v>
      </c>
      <c r="D8" s="43">
        <v>81774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81774</v>
      </c>
      <c r="O8" s="44">
        <f t="shared" si="2"/>
        <v>138.83531409168083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22945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22945</v>
      </c>
      <c r="O9" s="41">
        <f t="shared" si="2"/>
        <v>38.955857385398978</v>
      </c>
      <c r="P9" s="10"/>
    </row>
    <row r="10" spans="1:133">
      <c r="A10" s="12"/>
      <c r="B10" s="42">
        <v>522</v>
      </c>
      <c r="C10" s="19" t="s">
        <v>23</v>
      </c>
      <c r="D10" s="43">
        <v>22945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22945</v>
      </c>
      <c r="O10" s="44">
        <f t="shared" si="2"/>
        <v>38.955857385398978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290111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290111</v>
      </c>
      <c r="O11" s="41">
        <f t="shared" si="2"/>
        <v>492.54838709677421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290111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290111</v>
      </c>
      <c r="O12" s="44">
        <f t="shared" si="2"/>
        <v>492.54838709677421</v>
      </c>
      <c r="P12" s="9"/>
    </row>
    <row r="13" spans="1:133" ht="15.75">
      <c r="A13" s="26" t="s">
        <v>37</v>
      </c>
      <c r="B13" s="27"/>
      <c r="C13" s="28"/>
      <c r="D13" s="29">
        <f t="shared" ref="D13:M13" si="5">SUM(D14:D14)</f>
        <v>35628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35628</v>
      </c>
      <c r="O13" s="41">
        <f t="shared" si="2"/>
        <v>60.488964346349746</v>
      </c>
      <c r="P13" s="10"/>
    </row>
    <row r="14" spans="1:133">
      <c r="A14" s="12"/>
      <c r="B14" s="42">
        <v>569</v>
      </c>
      <c r="C14" s="19" t="s">
        <v>38</v>
      </c>
      <c r="D14" s="43">
        <v>35628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35628</v>
      </c>
      <c r="O14" s="44">
        <f t="shared" si="2"/>
        <v>60.488964346349746</v>
      </c>
      <c r="P14" s="9"/>
    </row>
    <row r="15" spans="1:133" ht="15.75">
      <c r="A15" s="26" t="s">
        <v>27</v>
      </c>
      <c r="B15" s="27"/>
      <c r="C15" s="28"/>
      <c r="D15" s="29">
        <f t="shared" ref="D15:M15" si="6">SUM(D16:D16)</f>
        <v>19596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19596</v>
      </c>
      <c r="O15" s="41">
        <f t="shared" si="2"/>
        <v>33.269949066213925</v>
      </c>
      <c r="P15" s="9"/>
    </row>
    <row r="16" spans="1:133">
      <c r="A16" s="12"/>
      <c r="B16" s="42">
        <v>572</v>
      </c>
      <c r="C16" s="19" t="s">
        <v>28</v>
      </c>
      <c r="D16" s="43">
        <v>19596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19596</v>
      </c>
      <c r="O16" s="44">
        <f t="shared" si="2"/>
        <v>33.269949066213925</v>
      </c>
      <c r="P16" s="9"/>
    </row>
    <row r="17" spans="1:119" ht="15.75">
      <c r="A17" s="26" t="s">
        <v>31</v>
      </c>
      <c r="B17" s="27"/>
      <c r="C17" s="28"/>
      <c r="D17" s="29">
        <f t="shared" ref="D17:M17" si="7">SUM(D18:D19)</f>
        <v>12236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43911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56147</v>
      </c>
      <c r="O17" s="41">
        <f t="shared" si="2"/>
        <v>95.325976230899826</v>
      </c>
      <c r="P17" s="9"/>
    </row>
    <row r="18" spans="1:119">
      <c r="A18" s="12"/>
      <c r="B18" s="42">
        <v>581</v>
      </c>
      <c r="C18" s="19" t="s">
        <v>29</v>
      </c>
      <c r="D18" s="43">
        <v>12236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12236</v>
      </c>
      <c r="O18" s="44">
        <f t="shared" si="2"/>
        <v>20.774193548387096</v>
      </c>
      <c r="P18" s="9"/>
    </row>
    <row r="19" spans="1:119" ht="15.75" thickBot="1">
      <c r="A19" s="12"/>
      <c r="B19" s="42">
        <v>591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43911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43911</v>
      </c>
      <c r="O19" s="44">
        <f t="shared" si="2"/>
        <v>74.551782682512737</v>
      </c>
      <c r="P19" s="9"/>
    </row>
    <row r="20" spans="1:119" ht="16.5" thickBot="1">
      <c r="A20" s="13" t="s">
        <v>10</v>
      </c>
      <c r="B20" s="21"/>
      <c r="C20" s="20"/>
      <c r="D20" s="14">
        <f>SUM(D5,D9,D11,D13,D15,D17)</f>
        <v>263966</v>
      </c>
      <c r="E20" s="14">
        <f t="shared" ref="E20:M20" si="8">SUM(E5,E9,E11,E13,E15,E17)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334022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597988</v>
      </c>
      <c r="O20" s="35">
        <f t="shared" si="2"/>
        <v>1015.2597623089983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42</v>
      </c>
      <c r="M22" s="157"/>
      <c r="N22" s="157"/>
      <c r="O22" s="39">
        <v>589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40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215257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215257</v>
      </c>
      <c r="O5" s="30">
        <f t="shared" ref="O5:O22" si="2">(N5/O$24)</f>
        <v>359.96153846153845</v>
      </c>
      <c r="P5" s="6"/>
    </row>
    <row r="6" spans="1:133">
      <c r="A6" s="12"/>
      <c r="B6" s="42">
        <v>513</v>
      </c>
      <c r="C6" s="19" t="s">
        <v>19</v>
      </c>
      <c r="D6" s="43">
        <v>47277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47277</v>
      </c>
      <c r="O6" s="44">
        <f t="shared" si="2"/>
        <v>79.058528428093652</v>
      </c>
      <c r="P6" s="9"/>
    </row>
    <row r="7" spans="1:133">
      <c r="A7" s="12"/>
      <c r="B7" s="42">
        <v>517</v>
      </c>
      <c r="C7" s="19" t="s">
        <v>20</v>
      </c>
      <c r="D7" s="43">
        <v>73009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73009</v>
      </c>
      <c r="O7" s="44">
        <f t="shared" si="2"/>
        <v>122.0886287625418</v>
      </c>
      <c r="P7" s="9"/>
    </row>
    <row r="8" spans="1:133">
      <c r="A8" s="12"/>
      <c r="B8" s="42">
        <v>519</v>
      </c>
      <c r="C8" s="19" t="s">
        <v>21</v>
      </c>
      <c r="D8" s="43">
        <v>94971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94971</v>
      </c>
      <c r="O8" s="44">
        <f t="shared" si="2"/>
        <v>158.814381270903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126210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126210</v>
      </c>
      <c r="O9" s="41">
        <f t="shared" si="2"/>
        <v>211.05351170568562</v>
      </c>
      <c r="P9" s="10"/>
    </row>
    <row r="10" spans="1:133">
      <c r="A10" s="12"/>
      <c r="B10" s="42">
        <v>522</v>
      </c>
      <c r="C10" s="19" t="s">
        <v>23</v>
      </c>
      <c r="D10" s="43">
        <v>126210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126210</v>
      </c>
      <c r="O10" s="44">
        <f t="shared" si="2"/>
        <v>211.05351170568562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279616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279616</v>
      </c>
      <c r="O11" s="41">
        <f t="shared" si="2"/>
        <v>467.58528428093643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279616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279616</v>
      </c>
      <c r="O12" s="44">
        <f t="shared" si="2"/>
        <v>467.58528428093643</v>
      </c>
      <c r="P12" s="9"/>
    </row>
    <row r="13" spans="1:133" ht="15.75">
      <c r="A13" s="26" t="s">
        <v>35</v>
      </c>
      <c r="B13" s="27"/>
      <c r="C13" s="28"/>
      <c r="D13" s="29">
        <f t="shared" ref="D13:M13" si="5">SUM(D14:D14)</f>
        <v>71332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71332</v>
      </c>
      <c r="O13" s="41">
        <f t="shared" si="2"/>
        <v>119.28428093645485</v>
      </c>
      <c r="P13" s="10"/>
    </row>
    <row r="14" spans="1:133">
      <c r="A14" s="12"/>
      <c r="B14" s="42">
        <v>549</v>
      </c>
      <c r="C14" s="19" t="s">
        <v>36</v>
      </c>
      <c r="D14" s="43">
        <v>71332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71332</v>
      </c>
      <c r="O14" s="44">
        <f t="shared" si="2"/>
        <v>119.28428093645485</v>
      </c>
      <c r="P14" s="9"/>
    </row>
    <row r="15" spans="1:133" ht="15.75">
      <c r="A15" s="26" t="s">
        <v>37</v>
      </c>
      <c r="B15" s="27"/>
      <c r="C15" s="28"/>
      <c r="D15" s="29">
        <f t="shared" ref="D15:M15" si="6">SUM(D16:D16)</f>
        <v>123867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123867</v>
      </c>
      <c r="O15" s="41">
        <f t="shared" si="2"/>
        <v>207.13545150501673</v>
      </c>
      <c r="P15" s="10"/>
    </row>
    <row r="16" spans="1:133">
      <c r="A16" s="12"/>
      <c r="B16" s="42">
        <v>569</v>
      </c>
      <c r="C16" s="19" t="s">
        <v>38</v>
      </c>
      <c r="D16" s="43">
        <v>123867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123867</v>
      </c>
      <c r="O16" s="44">
        <f t="shared" si="2"/>
        <v>207.13545150501673</v>
      </c>
      <c r="P16" s="9"/>
    </row>
    <row r="17" spans="1:119" ht="15.75">
      <c r="A17" s="26" t="s">
        <v>27</v>
      </c>
      <c r="B17" s="27"/>
      <c r="C17" s="28"/>
      <c r="D17" s="29">
        <f t="shared" ref="D17:M17" si="7">SUM(D18:D18)</f>
        <v>18865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18865</v>
      </c>
      <c r="O17" s="41">
        <f t="shared" si="2"/>
        <v>31.546822742474916</v>
      </c>
      <c r="P17" s="9"/>
    </row>
    <row r="18" spans="1:119">
      <c r="A18" s="12"/>
      <c r="B18" s="42">
        <v>572</v>
      </c>
      <c r="C18" s="19" t="s">
        <v>28</v>
      </c>
      <c r="D18" s="43">
        <v>18865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18865</v>
      </c>
      <c r="O18" s="44">
        <f t="shared" si="2"/>
        <v>31.546822742474916</v>
      </c>
      <c r="P18" s="9"/>
    </row>
    <row r="19" spans="1:119" ht="15.75">
      <c r="A19" s="26" t="s">
        <v>31</v>
      </c>
      <c r="B19" s="27"/>
      <c r="C19" s="28"/>
      <c r="D19" s="29">
        <f t="shared" ref="D19:M19" si="8">SUM(D20:D21)</f>
        <v>7633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45928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1"/>
        <v>53561</v>
      </c>
      <c r="O19" s="41">
        <f t="shared" si="2"/>
        <v>89.566889632107021</v>
      </c>
      <c r="P19" s="9"/>
    </row>
    <row r="20" spans="1:119">
      <c r="A20" s="12"/>
      <c r="B20" s="42">
        <v>581</v>
      </c>
      <c r="C20" s="19" t="s">
        <v>29</v>
      </c>
      <c r="D20" s="43">
        <v>7633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7633</v>
      </c>
      <c r="O20" s="44">
        <f t="shared" si="2"/>
        <v>12.764214046822742</v>
      </c>
      <c r="P20" s="9"/>
    </row>
    <row r="21" spans="1:119" ht="15.75" thickBot="1">
      <c r="A21" s="12"/>
      <c r="B21" s="42">
        <v>591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45928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45928</v>
      </c>
      <c r="O21" s="44">
        <f t="shared" si="2"/>
        <v>76.802675585284277</v>
      </c>
      <c r="P21" s="9"/>
    </row>
    <row r="22" spans="1:119" ht="16.5" thickBot="1">
      <c r="A22" s="13" t="s">
        <v>10</v>
      </c>
      <c r="B22" s="21"/>
      <c r="C22" s="20"/>
      <c r="D22" s="14">
        <f>SUM(D5,D9,D11,D13,D15,D17,D19)</f>
        <v>563164</v>
      </c>
      <c r="E22" s="14">
        <f t="shared" ref="E22:M22" si="9">SUM(E5,E9,E11,E13,E15,E17,E19)</f>
        <v>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325544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888708</v>
      </c>
      <c r="O22" s="35">
        <f t="shared" si="2"/>
        <v>1486.1337792642141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39</v>
      </c>
      <c r="M24" s="157"/>
      <c r="N24" s="157"/>
      <c r="O24" s="39">
        <v>598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165791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165791</v>
      </c>
      <c r="O5" s="30">
        <f t="shared" ref="O5:O19" si="2">(N5/O$21)</f>
        <v>321.92427184466021</v>
      </c>
      <c r="P5" s="6"/>
    </row>
    <row r="6" spans="1:133">
      <c r="A6" s="12"/>
      <c r="B6" s="42">
        <v>513</v>
      </c>
      <c r="C6" s="19" t="s">
        <v>19</v>
      </c>
      <c r="D6" s="43">
        <v>37463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37463</v>
      </c>
      <c r="O6" s="44">
        <f t="shared" si="2"/>
        <v>72.743689320388356</v>
      </c>
      <c r="P6" s="9"/>
    </row>
    <row r="7" spans="1:133">
      <c r="A7" s="12"/>
      <c r="B7" s="42">
        <v>517</v>
      </c>
      <c r="C7" s="19" t="s">
        <v>20</v>
      </c>
      <c r="D7" s="43">
        <v>16842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16842</v>
      </c>
      <c r="O7" s="44">
        <f t="shared" si="2"/>
        <v>32.702912621359225</v>
      </c>
      <c r="P7" s="9"/>
    </row>
    <row r="8" spans="1:133">
      <c r="A8" s="12"/>
      <c r="B8" s="42">
        <v>519</v>
      </c>
      <c r="C8" s="19" t="s">
        <v>21</v>
      </c>
      <c r="D8" s="43">
        <v>111486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111486</v>
      </c>
      <c r="O8" s="44">
        <f t="shared" si="2"/>
        <v>216.47766990291262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9139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9139</v>
      </c>
      <c r="O9" s="41">
        <f t="shared" si="2"/>
        <v>17.745631067961163</v>
      </c>
      <c r="P9" s="10"/>
    </row>
    <row r="10" spans="1:133">
      <c r="A10" s="12"/>
      <c r="B10" s="42">
        <v>522</v>
      </c>
      <c r="C10" s="19" t="s">
        <v>23</v>
      </c>
      <c r="D10" s="43">
        <v>8712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8712</v>
      </c>
      <c r="O10" s="44">
        <f t="shared" si="2"/>
        <v>16.916504854368931</v>
      </c>
      <c r="P10" s="9"/>
    </row>
    <row r="11" spans="1:133">
      <c r="A11" s="12"/>
      <c r="B11" s="42">
        <v>529</v>
      </c>
      <c r="C11" s="19" t="s">
        <v>24</v>
      </c>
      <c r="D11" s="43">
        <v>427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427</v>
      </c>
      <c r="O11" s="44">
        <f t="shared" si="2"/>
        <v>0.82912621359223304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300307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300307</v>
      </c>
      <c r="O12" s="41">
        <f t="shared" si="2"/>
        <v>583.12038834951454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300307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300307</v>
      </c>
      <c r="O13" s="44">
        <f t="shared" si="2"/>
        <v>583.12038834951454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8440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8440</v>
      </c>
      <c r="O14" s="41">
        <f t="shared" si="2"/>
        <v>16.388349514563107</v>
      </c>
      <c r="P14" s="9"/>
    </row>
    <row r="15" spans="1:133">
      <c r="A15" s="12"/>
      <c r="B15" s="42">
        <v>572</v>
      </c>
      <c r="C15" s="19" t="s">
        <v>28</v>
      </c>
      <c r="D15" s="43">
        <v>8440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8440</v>
      </c>
      <c r="O15" s="44">
        <f t="shared" si="2"/>
        <v>16.388349514563107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SUM(D17:D18)</f>
        <v>12377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47252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59629</v>
      </c>
      <c r="O16" s="41">
        <f t="shared" si="2"/>
        <v>115.78446601941748</v>
      </c>
      <c r="P16" s="9"/>
    </row>
    <row r="17" spans="1:119">
      <c r="A17" s="12"/>
      <c r="B17" s="42">
        <v>581</v>
      </c>
      <c r="C17" s="19" t="s">
        <v>29</v>
      </c>
      <c r="D17" s="43">
        <v>12377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12377</v>
      </c>
      <c r="O17" s="44">
        <f t="shared" si="2"/>
        <v>24.033009708737865</v>
      </c>
      <c r="P17" s="9"/>
    </row>
    <row r="18" spans="1:119" ht="15.75" thickBot="1">
      <c r="A18" s="12"/>
      <c r="B18" s="42">
        <v>591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47252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47252</v>
      </c>
      <c r="O18" s="44">
        <f t="shared" si="2"/>
        <v>91.751456310679615</v>
      </c>
      <c r="P18" s="9"/>
    </row>
    <row r="19" spans="1:119" ht="16.5" thickBot="1">
      <c r="A19" s="13" t="s">
        <v>10</v>
      </c>
      <c r="B19" s="21"/>
      <c r="C19" s="20"/>
      <c r="D19" s="14">
        <f>SUM(D5,D9,D12,D14,D16)</f>
        <v>195747</v>
      </c>
      <c r="E19" s="14">
        <f t="shared" ref="E19:M19" si="7">SUM(E5,E9,E12,E14,E16)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347559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543306</v>
      </c>
      <c r="O19" s="35">
        <f t="shared" si="2"/>
        <v>1054.9631067961166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32</v>
      </c>
      <c r="M21" s="157"/>
      <c r="N21" s="157"/>
      <c r="O21" s="39">
        <v>515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40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580089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580089</v>
      </c>
      <c r="O5" s="30">
        <f t="shared" ref="O5:O17" si="2">(N5/O$19)</f>
        <v>1137.4294117647059</v>
      </c>
      <c r="P5" s="6"/>
    </row>
    <row r="6" spans="1:133">
      <c r="A6" s="12"/>
      <c r="B6" s="42">
        <v>517</v>
      </c>
      <c r="C6" s="19" t="s">
        <v>20</v>
      </c>
      <c r="D6" s="43">
        <v>197809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197809</v>
      </c>
      <c r="O6" s="44">
        <f t="shared" si="2"/>
        <v>387.8607843137255</v>
      </c>
      <c r="P6" s="9"/>
    </row>
    <row r="7" spans="1:133">
      <c r="A7" s="12"/>
      <c r="B7" s="42">
        <v>519</v>
      </c>
      <c r="C7" s="19" t="s">
        <v>21</v>
      </c>
      <c r="D7" s="43">
        <v>382280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382280</v>
      </c>
      <c r="O7" s="44">
        <f t="shared" si="2"/>
        <v>749.56862745098044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13466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13466</v>
      </c>
      <c r="O8" s="41">
        <f t="shared" si="2"/>
        <v>26.40392156862745</v>
      </c>
      <c r="P8" s="10"/>
    </row>
    <row r="9" spans="1:133">
      <c r="A9" s="12"/>
      <c r="B9" s="42">
        <v>522</v>
      </c>
      <c r="C9" s="19" t="s">
        <v>23</v>
      </c>
      <c r="D9" s="43">
        <v>13466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13466</v>
      </c>
      <c r="O9" s="44">
        <f t="shared" si="2"/>
        <v>26.40392156862745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270018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270018</v>
      </c>
      <c r="O10" s="41">
        <f t="shared" si="2"/>
        <v>529.44705882352946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270018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270018</v>
      </c>
      <c r="O11" s="44">
        <f t="shared" si="2"/>
        <v>529.44705882352946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25391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25391</v>
      </c>
      <c r="O12" s="41">
        <f t="shared" si="2"/>
        <v>49.786274509803924</v>
      </c>
      <c r="P12" s="9"/>
    </row>
    <row r="13" spans="1:133">
      <c r="A13" s="12"/>
      <c r="B13" s="42">
        <v>572</v>
      </c>
      <c r="C13" s="19" t="s">
        <v>28</v>
      </c>
      <c r="D13" s="43">
        <v>25391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25391</v>
      </c>
      <c r="O13" s="44">
        <f t="shared" si="2"/>
        <v>49.786274509803924</v>
      </c>
      <c r="P13" s="9"/>
    </row>
    <row r="14" spans="1:133" ht="15.75">
      <c r="A14" s="26" t="s">
        <v>31</v>
      </c>
      <c r="B14" s="27"/>
      <c r="C14" s="28"/>
      <c r="D14" s="29">
        <f t="shared" ref="D14:M14" si="6">SUM(D15:D16)</f>
        <v>17679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48066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65745</v>
      </c>
      <c r="O14" s="41">
        <f t="shared" si="2"/>
        <v>128.91176470588235</v>
      </c>
      <c r="P14" s="9"/>
    </row>
    <row r="15" spans="1:133">
      <c r="A15" s="12"/>
      <c r="B15" s="42">
        <v>581</v>
      </c>
      <c r="C15" s="19" t="s">
        <v>29</v>
      </c>
      <c r="D15" s="43">
        <v>17679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17679</v>
      </c>
      <c r="O15" s="44">
        <f t="shared" si="2"/>
        <v>34.664705882352941</v>
      </c>
      <c r="P15" s="9"/>
    </row>
    <row r="16" spans="1:133" ht="15.75" thickBot="1">
      <c r="A16" s="12"/>
      <c r="B16" s="42">
        <v>591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48066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48066</v>
      </c>
      <c r="O16" s="44">
        <f t="shared" si="2"/>
        <v>94.247058823529414</v>
      </c>
      <c r="P16" s="9"/>
    </row>
    <row r="17" spans="1:119" ht="16.5" thickBot="1">
      <c r="A17" s="13" t="s">
        <v>10</v>
      </c>
      <c r="B17" s="21"/>
      <c r="C17" s="20"/>
      <c r="D17" s="14">
        <f>SUM(D5,D8,D10,D12,D14)</f>
        <v>636625</v>
      </c>
      <c r="E17" s="14">
        <f t="shared" ref="E17:M17" si="7">SUM(E5,E8,E10,E12,E14)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318084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954709</v>
      </c>
      <c r="O17" s="35">
        <f t="shared" si="2"/>
        <v>1871.978431372549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50</v>
      </c>
      <c r="M19" s="157"/>
      <c r="N19" s="157"/>
      <c r="O19" s="39">
        <v>510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40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164580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164580</v>
      </c>
      <c r="O5" s="30">
        <f t="shared" ref="O5:O17" si="2">(N5/O$19)</f>
        <v>330.48192771084337</v>
      </c>
      <c r="P5" s="6"/>
    </row>
    <row r="6" spans="1:133">
      <c r="A6" s="12"/>
      <c r="B6" s="42">
        <v>513</v>
      </c>
      <c r="C6" s="19" t="s">
        <v>19</v>
      </c>
      <c r="D6" s="43">
        <v>161474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161474</v>
      </c>
      <c r="O6" s="44">
        <f t="shared" si="2"/>
        <v>324.24497991967871</v>
      </c>
      <c r="P6" s="9"/>
    </row>
    <row r="7" spans="1:133">
      <c r="A7" s="12"/>
      <c r="B7" s="42">
        <v>519</v>
      </c>
      <c r="C7" s="19" t="s">
        <v>21</v>
      </c>
      <c r="D7" s="43">
        <v>3106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3106</v>
      </c>
      <c r="O7" s="44">
        <f t="shared" si="2"/>
        <v>6.2369477911646589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16852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16852</v>
      </c>
      <c r="O8" s="41">
        <f t="shared" si="2"/>
        <v>33.839357429718874</v>
      </c>
      <c r="P8" s="10"/>
    </row>
    <row r="9" spans="1:133">
      <c r="A9" s="12"/>
      <c r="B9" s="42">
        <v>522</v>
      </c>
      <c r="C9" s="19" t="s">
        <v>23</v>
      </c>
      <c r="D9" s="43">
        <v>16852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16852</v>
      </c>
      <c r="O9" s="44">
        <f t="shared" si="2"/>
        <v>33.839357429718874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316512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316512</v>
      </c>
      <c r="O10" s="41">
        <f t="shared" si="2"/>
        <v>635.56626506024099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151471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151471</v>
      </c>
      <c r="O11" s="44">
        <f t="shared" si="2"/>
        <v>304.15863453815263</v>
      </c>
      <c r="P11" s="9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165041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165041</v>
      </c>
      <c r="O12" s="44">
        <f t="shared" si="2"/>
        <v>331.40763052208837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20439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20439</v>
      </c>
      <c r="O13" s="41">
        <f t="shared" si="2"/>
        <v>41.042168674698793</v>
      </c>
      <c r="P13" s="9"/>
    </row>
    <row r="14" spans="1:133">
      <c r="A14" s="12"/>
      <c r="B14" s="42">
        <v>572</v>
      </c>
      <c r="C14" s="19" t="s">
        <v>28</v>
      </c>
      <c r="D14" s="43">
        <v>20439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20439</v>
      </c>
      <c r="O14" s="44">
        <f t="shared" si="2"/>
        <v>41.042168674698793</v>
      </c>
      <c r="P14" s="9"/>
    </row>
    <row r="15" spans="1:133" ht="15.75">
      <c r="A15" s="26" t="s">
        <v>31</v>
      </c>
      <c r="B15" s="27"/>
      <c r="C15" s="28"/>
      <c r="D15" s="29">
        <f t="shared" ref="D15:M15" si="6">SUM(D16:D16)</f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13559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13559</v>
      </c>
      <c r="O15" s="41">
        <f t="shared" si="2"/>
        <v>27.226907630522089</v>
      </c>
      <c r="P15" s="9"/>
    </row>
    <row r="16" spans="1:133" ht="15.75" thickBot="1">
      <c r="A16" s="12"/>
      <c r="B16" s="42">
        <v>581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13559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13559</v>
      </c>
      <c r="O16" s="44">
        <f t="shared" si="2"/>
        <v>27.226907630522089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201871</v>
      </c>
      <c r="E17" s="14">
        <f t="shared" ref="E17:M17" si="7">SUM(E5,E8,E10,E13,E15)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330071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531942</v>
      </c>
      <c r="O17" s="35">
        <f t="shared" si="2"/>
        <v>1068.1566265060242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61</v>
      </c>
      <c r="M19" s="157"/>
      <c r="N19" s="157"/>
      <c r="O19" s="39">
        <v>498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40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404276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488946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893222</v>
      </c>
      <c r="P5" s="30">
        <f t="shared" ref="P5:P14" si="1">(O5/P$16)</f>
        <v>1797.2273641851107</v>
      </c>
      <c r="Q5" s="6"/>
    </row>
    <row r="6" spans="1:134">
      <c r="A6" s="12"/>
      <c r="B6" s="42">
        <v>517</v>
      </c>
      <c r="C6" s="19" t="s">
        <v>20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29532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29532</v>
      </c>
      <c r="P6" s="44">
        <f t="shared" si="1"/>
        <v>59.420523138832998</v>
      </c>
      <c r="Q6" s="9"/>
    </row>
    <row r="7" spans="1:134">
      <c r="A7" s="12"/>
      <c r="B7" s="42">
        <v>519</v>
      </c>
      <c r="C7" s="19" t="s">
        <v>21</v>
      </c>
      <c r="D7" s="43">
        <v>404276</v>
      </c>
      <c r="E7" s="43">
        <v>0</v>
      </c>
      <c r="F7" s="43">
        <v>0</v>
      </c>
      <c r="G7" s="43">
        <v>0</v>
      </c>
      <c r="H7" s="43">
        <v>0</v>
      </c>
      <c r="I7" s="43">
        <v>459414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863690</v>
      </c>
      <c r="P7" s="44">
        <f t="shared" si="1"/>
        <v>1737.8068410462777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36005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36005</v>
      </c>
      <c r="P8" s="41">
        <f t="shared" si="1"/>
        <v>72.444668008048296</v>
      </c>
      <c r="Q8" s="10"/>
    </row>
    <row r="9" spans="1:134">
      <c r="A9" s="12"/>
      <c r="B9" s="42">
        <v>529</v>
      </c>
      <c r="C9" s="19" t="s">
        <v>24</v>
      </c>
      <c r="D9" s="43">
        <v>36005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36005</v>
      </c>
      <c r="P9" s="44">
        <f t="shared" si="1"/>
        <v>72.444668008048296</v>
      </c>
      <c r="Q9" s="9"/>
    </row>
    <row r="10" spans="1:134" ht="15.75">
      <c r="A10" s="26" t="s">
        <v>35</v>
      </c>
      <c r="B10" s="27"/>
      <c r="C10" s="28"/>
      <c r="D10" s="29">
        <f t="shared" ref="D10:N10" si="5">SUM(D11:D11)</f>
        <v>13797</v>
      </c>
      <c r="E10" s="29">
        <f t="shared" si="5"/>
        <v>13797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0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29">
        <f t="shared" ref="O10:O13" si="6">SUM(D10:N10)</f>
        <v>27594</v>
      </c>
      <c r="P10" s="41">
        <f t="shared" si="1"/>
        <v>55.521126760563384</v>
      </c>
      <c r="Q10" s="10"/>
    </row>
    <row r="11" spans="1:134">
      <c r="A11" s="12"/>
      <c r="B11" s="42">
        <v>541</v>
      </c>
      <c r="C11" s="19" t="s">
        <v>78</v>
      </c>
      <c r="D11" s="43">
        <v>13797</v>
      </c>
      <c r="E11" s="43">
        <v>13797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6"/>
        <v>27594</v>
      </c>
      <c r="P11" s="44">
        <f t="shared" si="1"/>
        <v>55.521126760563384</v>
      </c>
      <c r="Q11" s="9"/>
    </row>
    <row r="12" spans="1:134" ht="15.75">
      <c r="A12" s="26" t="s">
        <v>27</v>
      </c>
      <c r="B12" s="27"/>
      <c r="C12" s="28"/>
      <c r="D12" s="29">
        <f t="shared" ref="D12:N12" si="7">SUM(D13:D13)</f>
        <v>23261</v>
      </c>
      <c r="E12" s="29">
        <f t="shared" si="7"/>
        <v>0</v>
      </c>
      <c r="F12" s="29">
        <f t="shared" si="7"/>
        <v>0</v>
      </c>
      <c r="G12" s="29">
        <f t="shared" si="7"/>
        <v>0</v>
      </c>
      <c r="H12" s="29">
        <f t="shared" si="7"/>
        <v>0</v>
      </c>
      <c r="I12" s="29">
        <f t="shared" si="7"/>
        <v>0</v>
      </c>
      <c r="J12" s="29">
        <f t="shared" si="7"/>
        <v>0</v>
      </c>
      <c r="K12" s="29">
        <f t="shared" si="7"/>
        <v>0</v>
      </c>
      <c r="L12" s="29">
        <f t="shared" si="7"/>
        <v>0</v>
      </c>
      <c r="M12" s="29">
        <f t="shared" si="7"/>
        <v>0</v>
      </c>
      <c r="N12" s="29">
        <f t="shared" si="7"/>
        <v>0</v>
      </c>
      <c r="O12" s="29">
        <f>SUM(D12:N12)</f>
        <v>23261</v>
      </c>
      <c r="P12" s="41">
        <f t="shared" si="1"/>
        <v>46.802816901408448</v>
      </c>
      <c r="Q12" s="9"/>
    </row>
    <row r="13" spans="1:134" ht="15.75" thickBot="1">
      <c r="A13" s="12"/>
      <c r="B13" s="42">
        <v>573</v>
      </c>
      <c r="C13" s="19" t="s">
        <v>79</v>
      </c>
      <c r="D13" s="43">
        <v>23261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23261</v>
      </c>
      <c r="P13" s="44">
        <f t="shared" si="1"/>
        <v>46.802816901408448</v>
      </c>
      <c r="Q13" s="9"/>
    </row>
    <row r="14" spans="1:134" ht="16.5" thickBot="1">
      <c r="A14" s="13" t="s">
        <v>10</v>
      </c>
      <c r="B14" s="21"/>
      <c r="C14" s="20"/>
      <c r="D14" s="14">
        <f>SUM(D5,D8,D10,D12)</f>
        <v>477339</v>
      </c>
      <c r="E14" s="14">
        <f t="shared" ref="E14:N14" si="8">SUM(E5,E8,E10,E12)</f>
        <v>13797</v>
      </c>
      <c r="F14" s="14">
        <f t="shared" si="8"/>
        <v>0</v>
      </c>
      <c r="G14" s="14">
        <f t="shared" si="8"/>
        <v>0</v>
      </c>
      <c r="H14" s="14">
        <f t="shared" si="8"/>
        <v>0</v>
      </c>
      <c r="I14" s="14">
        <f t="shared" si="8"/>
        <v>488946</v>
      </c>
      <c r="J14" s="14">
        <f t="shared" si="8"/>
        <v>0</v>
      </c>
      <c r="K14" s="14">
        <f t="shared" si="8"/>
        <v>0</v>
      </c>
      <c r="L14" s="14">
        <f t="shared" si="8"/>
        <v>0</v>
      </c>
      <c r="M14" s="14">
        <f t="shared" si="8"/>
        <v>0</v>
      </c>
      <c r="N14" s="14">
        <f t="shared" si="8"/>
        <v>0</v>
      </c>
      <c r="O14" s="14">
        <f>SUM(D14:N14)</f>
        <v>980082</v>
      </c>
      <c r="P14" s="35">
        <f t="shared" si="1"/>
        <v>1971.9959758551308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157" t="s">
        <v>82</v>
      </c>
      <c r="N16" s="157"/>
      <c r="O16" s="157"/>
      <c r="P16" s="39">
        <v>497</v>
      </c>
    </row>
    <row r="17" spans="1:16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59" t="s">
        <v>40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246010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472064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4" si="1">SUM(D5:N5)</f>
        <v>718074</v>
      </c>
      <c r="P5" s="30">
        <f t="shared" ref="P5:P14" si="2">(O5/P$16)</f>
        <v>1430.4262948207172</v>
      </c>
      <c r="Q5" s="6"/>
    </row>
    <row r="6" spans="1:134">
      <c r="A6" s="12"/>
      <c r="B6" s="42">
        <v>517</v>
      </c>
      <c r="C6" s="19" t="s">
        <v>20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32124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32124</v>
      </c>
      <c r="P6" s="44">
        <f t="shared" si="2"/>
        <v>63.992031872509962</v>
      </c>
      <c r="Q6" s="9"/>
    </row>
    <row r="7" spans="1:134">
      <c r="A7" s="12"/>
      <c r="B7" s="42">
        <v>519</v>
      </c>
      <c r="C7" s="19" t="s">
        <v>21</v>
      </c>
      <c r="D7" s="43">
        <v>246010</v>
      </c>
      <c r="E7" s="43">
        <v>0</v>
      </c>
      <c r="F7" s="43">
        <v>0</v>
      </c>
      <c r="G7" s="43">
        <v>0</v>
      </c>
      <c r="H7" s="43">
        <v>0</v>
      </c>
      <c r="I7" s="43">
        <v>439940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685950</v>
      </c>
      <c r="P7" s="44">
        <f t="shared" si="2"/>
        <v>1366.4342629482071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38024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38024</v>
      </c>
      <c r="P8" s="41">
        <f t="shared" si="2"/>
        <v>75.745019920318725</v>
      </c>
      <c r="Q8" s="10"/>
    </row>
    <row r="9" spans="1:134">
      <c r="A9" s="12"/>
      <c r="B9" s="42">
        <v>529</v>
      </c>
      <c r="C9" s="19" t="s">
        <v>24</v>
      </c>
      <c r="D9" s="43">
        <v>38024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38024</v>
      </c>
      <c r="P9" s="44">
        <f t="shared" si="2"/>
        <v>75.745019920318725</v>
      </c>
      <c r="Q9" s="9"/>
    </row>
    <row r="10" spans="1:134" ht="15.75">
      <c r="A10" s="26" t="s">
        <v>35</v>
      </c>
      <c r="B10" s="27"/>
      <c r="C10" s="28"/>
      <c r="D10" s="29">
        <f t="shared" ref="D10:N10" si="4">SUM(D11:D11)</f>
        <v>15337</v>
      </c>
      <c r="E10" s="29">
        <f t="shared" si="4"/>
        <v>15337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29">
        <f t="shared" si="1"/>
        <v>30674</v>
      </c>
      <c r="P10" s="41">
        <f t="shared" si="2"/>
        <v>61.103585657370516</v>
      </c>
      <c r="Q10" s="10"/>
    </row>
    <row r="11" spans="1:134">
      <c r="A11" s="12"/>
      <c r="B11" s="42">
        <v>541</v>
      </c>
      <c r="C11" s="19" t="s">
        <v>78</v>
      </c>
      <c r="D11" s="43">
        <v>15337</v>
      </c>
      <c r="E11" s="43">
        <v>15337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30674</v>
      </c>
      <c r="P11" s="44">
        <f t="shared" si="2"/>
        <v>61.103585657370516</v>
      </c>
      <c r="Q11" s="9"/>
    </row>
    <row r="12" spans="1:134" ht="15.75">
      <c r="A12" s="26" t="s">
        <v>27</v>
      </c>
      <c r="B12" s="27"/>
      <c r="C12" s="28"/>
      <c r="D12" s="29">
        <f t="shared" ref="D12:N12" si="5">SUM(D13:D13)</f>
        <v>13266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si="1"/>
        <v>13266</v>
      </c>
      <c r="P12" s="41">
        <f t="shared" si="2"/>
        <v>26.426294820717132</v>
      </c>
      <c r="Q12" s="9"/>
    </row>
    <row r="13" spans="1:134" ht="15.75" thickBot="1">
      <c r="A13" s="12"/>
      <c r="B13" s="42">
        <v>573</v>
      </c>
      <c r="C13" s="19" t="s">
        <v>79</v>
      </c>
      <c r="D13" s="43">
        <v>13266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13266</v>
      </c>
      <c r="P13" s="44">
        <f t="shared" si="2"/>
        <v>26.426294820717132</v>
      </c>
      <c r="Q13" s="9"/>
    </row>
    <row r="14" spans="1:134" ht="16.5" thickBot="1">
      <c r="A14" s="13" t="s">
        <v>10</v>
      </c>
      <c r="B14" s="21"/>
      <c r="C14" s="20"/>
      <c r="D14" s="14">
        <f>SUM(D5,D8,D10,D12)</f>
        <v>312637</v>
      </c>
      <c r="E14" s="14">
        <f t="shared" ref="E14:N14" si="6">SUM(E5,E8,E10,E12)</f>
        <v>15337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472064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4">
        <f t="shared" si="1"/>
        <v>800038</v>
      </c>
      <c r="P14" s="35">
        <f t="shared" si="2"/>
        <v>1593.7011952191235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157" t="s">
        <v>80</v>
      </c>
      <c r="N16" s="157"/>
      <c r="O16" s="157"/>
      <c r="P16" s="39">
        <v>502</v>
      </c>
    </row>
    <row r="17" spans="1:16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59" t="s">
        <v>40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595311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507416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1102727</v>
      </c>
      <c r="O5" s="30">
        <f t="shared" ref="O5:O14" si="2">(N5/O$16)</f>
        <v>2038.3123844731979</v>
      </c>
      <c r="P5" s="6"/>
    </row>
    <row r="6" spans="1:133">
      <c r="A6" s="12"/>
      <c r="B6" s="42">
        <v>517</v>
      </c>
      <c r="C6" s="19" t="s">
        <v>20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27694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27694</v>
      </c>
      <c r="O6" s="44">
        <f t="shared" si="2"/>
        <v>51.190388170055456</v>
      </c>
      <c r="P6" s="9"/>
    </row>
    <row r="7" spans="1:133">
      <c r="A7" s="12"/>
      <c r="B7" s="42">
        <v>519</v>
      </c>
      <c r="C7" s="19" t="s">
        <v>52</v>
      </c>
      <c r="D7" s="43">
        <v>595311</v>
      </c>
      <c r="E7" s="43">
        <v>0</v>
      </c>
      <c r="F7" s="43">
        <v>0</v>
      </c>
      <c r="G7" s="43">
        <v>0</v>
      </c>
      <c r="H7" s="43">
        <v>0</v>
      </c>
      <c r="I7" s="43">
        <v>479722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1075033</v>
      </c>
      <c r="O7" s="44">
        <f t="shared" si="2"/>
        <v>1987.1219963031424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21524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21524</v>
      </c>
      <c r="O8" s="41">
        <f t="shared" si="2"/>
        <v>39.785582255083177</v>
      </c>
      <c r="P8" s="10"/>
    </row>
    <row r="9" spans="1:133">
      <c r="A9" s="12"/>
      <c r="B9" s="42">
        <v>522</v>
      </c>
      <c r="C9" s="19" t="s">
        <v>23</v>
      </c>
      <c r="D9" s="43">
        <v>21524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21524</v>
      </c>
      <c r="O9" s="44">
        <f t="shared" si="2"/>
        <v>39.785582255083177</v>
      </c>
      <c r="P9" s="9"/>
    </row>
    <row r="10" spans="1:133" ht="15.75">
      <c r="A10" s="26" t="s">
        <v>35</v>
      </c>
      <c r="B10" s="27"/>
      <c r="C10" s="28"/>
      <c r="D10" s="29">
        <f t="shared" ref="D10:M10" si="4">SUM(D11:D11)</f>
        <v>0</v>
      </c>
      <c r="E10" s="29">
        <f t="shared" si="4"/>
        <v>11572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11572</v>
      </c>
      <c r="O10" s="41">
        <f t="shared" si="2"/>
        <v>21.390018484288355</v>
      </c>
      <c r="P10" s="10"/>
    </row>
    <row r="11" spans="1:133">
      <c r="A11" s="12"/>
      <c r="B11" s="42">
        <v>541</v>
      </c>
      <c r="C11" s="19" t="s">
        <v>66</v>
      </c>
      <c r="D11" s="43">
        <v>0</v>
      </c>
      <c r="E11" s="43">
        <v>11572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11572</v>
      </c>
      <c r="O11" s="44">
        <f t="shared" si="2"/>
        <v>21.390018484288355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7159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7159</v>
      </c>
      <c r="O12" s="41">
        <f t="shared" si="2"/>
        <v>13.232902033271719</v>
      </c>
      <c r="P12" s="9"/>
    </row>
    <row r="13" spans="1:133" ht="15.75" thickBot="1">
      <c r="A13" s="12"/>
      <c r="B13" s="42">
        <v>572</v>
      </c>
      <c r="C13" s="19" t="s">
        <v>53</v>
      </c>
      <c r="D13" s="43">
        <v>7159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7159</v>
      </c>
      <c r="O13" s="44">
        <f t="shared" si="2"/>
        <v>13.232902033271719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623994</v>
      </c>
      <c r="E14" s="14">
        <f t="shared" ref="E14:M14" si="6">SUM(E5,E8,E10,E12)</f>
        <v>11572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507416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1142982</v>
      </c>
      <c r="O14" s="35">
        <f t="shared" si="2"/>
        <v>2112.7208872458409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73</v>
      </c>
      <c r="M16" s="157"/>
      <c r="N16" s="157"/>
      <c r="O16" s="39">
        <v>541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40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193251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193251</v>
      </c>
      <c r="O5" s="30">
        <f t="shared" ref="O5:O18" si="2">(N5/O$20)</f>
        <v>363.25375939849624</v>
      </c>
      <c r="P5" s="6"/>
    </row>
    <row r="6" spans="1:133">
      <c r="A6" s="12"/>
      <c r="B6" s="42">
        <v>519</v>
      </c>
      <c r="C6" s="19" t="s">
        <v>52</v>
      </c>
      <c r="D6" s="43">
        <v>193251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193251</v>
      </c>
      <c r="O6" s="44">
        <f t="shared" si="2"/>
        <v>363.25375939849624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63471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63471</v>
      </c>
      <c r="O7" s="41">
        <f t="shared" si="2"/>
        <v>119.30639097744361</v>
      </c>
      <c r="P7" s="10"/>
    </row>
    <row r="8" spans="1:133">
      <c r="A8" s="12"/>
      <c r="B8" s="42">
        <v>522</v>
      </c>
      <c r="C8" s="19" t="s">
        <v>23</v>
      </c>
      <c r="D8" s="43">
        <v>63471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63471</v>
      </c>
      <c r="O8" s="44">
        <f t="shared" si="2"/>
        <v>119.30639097744361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374674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374674</v>
      </c>
      <c r="O9" s="41">
        <f t="shared" si="2"/>
        <v>704.27443609022555</v>
      </c>
      <c r="P9" s="10"/>
    </row>
    <row r="10" spans="1:133">
      <c r="A10" s="12"/>
      <c r="B10" s="42">
        <v>536</v>
      </c>
      <c r="C10" s="19" t="s">
        <v>65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374674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374674</v>
      </c>
      <c r="O10" s="44">
        <f t="shared" si="2"/>
        <v>704.27443609022555</v>
      </c>
      <c r="P10" s="9"/>
    </row>
    <row r="11" spans="1:133" ht="15.75">
      <c r="A11" s="26" t="s">
        <v>35</v>
      </c>
      <c r="B11" s="27"/>
      <c r="C11" s="28"/>
      <c r="D11" s="29">
        <f t="shared" ref="D11:M11" si="5">SUM(D12:D12)</f>
        <v>1980</v>
      </c>
      <c r="E11" s="29">
        <f t="shared" si="5"/>
        <v>21389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23369</v>
      </c>
      <c r="O11" s="41">
        <f t="shared" si="2"/>
        <v>43.926691729323309</v>
      </c>
      <c r="P11" s="10"/>
    </row>
    <row r="12" spans="1:133">
      <c r="A12" s="12"/>
      <c r="B12" s="42">
        <v>541</v>
      </c>
      <c r="C12" s="19" t="s">
        <v>66</v>
      </c>
      <c r="D12" s="43">
        <v>1980</v>
      </c>
      <c r="E12" s="43">
        <v>21389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23369</v>
      </c>
      <c r="O12" s="44">
        <f t="shared" si="2"/>
        <v>43.926691729323309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205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205</v>
      </c>
      <c r="O13" s="41">
        <f t="shared" si="2"/>
        <v>0.38533834586466165</v>
      </c>
      <c r="P13" s="9"/>
    </row>
    <row r="14" spans="1:133">
      <c r="A14" s="12"/>
      <c r="B14" s="42">
        <v>572</v>
      </c>
      <c r="C14" s="19" t="s">
        <v>53</v>
      </c>
      <c r="D14" s="43">
        <v>205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205</v>
      </c>
      <c r="O14" s="44">
        <f t="shared" si="2"/>
        <v>0.38533834586466165</v>
      </c>
      <c r="P14" s="9"/>
    </row>
    <row r="15" spans="1:133" ht="15.75">
      <c r="A15" s="26" t="s">
        <v>54</v>
      </c>
      <c r="B15" s="27"/>
      <c r="C15" s="28"/>
      <c r="D15" s="29">
        <f t="shared" ref="D15:M15" si="7">SUM(D16:D17)</f>
        <v>25987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25195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51182</v>
      </c>
      <c r="O15" s="41">
        <f t="shared" si="2"/>
        <v>96.206766917293237</v>
      </c>
      <c r="P15" s="9"/>
    </row>
    <row r="16" spans="1:133">
      <c r="A16" s="12"/>
      <c r="B16" s="42">
        <v>581</v>
      </c>
      <c r="C16" s="19" t="s">
        <v>55</v>
      </c>
      <c r="D16" s="43">
        <v>25987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25987</v>
      </c>
      <c r="O16" s="44">
        <f t="shared" si="2"/>
        <v>48.847744360902254</v>
      </c>
      <c r="P16" s="9"/>
    </row>
    <row r="17" spans="1:119" ht="15.75" thickBot="1">
      <c r="A17" s="12"/>
      <c r="B17" s="42">
        <v>591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25195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25195</v>
      </c>
      <c r="O17" s="44">
        <f t="shared" si="2"/>
        <v>47.359022556390975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284894</v>
      </c>
      <c r="E18" s="14">
        <f t="shared" ref="E18:M18" si="8">SUM(E5,E7,E9,E11,E13,E15)</f>
        <v>21389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399869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706152</v>
      </c>
      <c r="O18" s="35">
        <f t="shared" si="2"/>
        <v>1327.3533834586467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71</v>
      </c>
      <c r="M20" s="157"/>
      <c r="N20" s="157"/>
      <c r="O20" s="39">
        <v>532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40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244410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244410</v>
      </c>
      <c r="O5" s="30">
        <f t="shared" ref="O5:O17" si="2">(N5/O$19)</f>
        <v>441.17328519855596</v>
      </c>
      <c r="P5" s="6"/>
    </row>
    <row r="6" spans="1:133">
      <c r="A6" s="12"/>
      <c r="B6" s="42">
        <v>519</v>
      </c>
      <c r="C6" s="19" t="s">
        <v>52</v>
      </c>
      <c r="D6" s="43">
        <v>244410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244410</v>
      </c>
      <c r="O6" s="44">
        <f t="shared" si="2"/>
        <v>441.17328519855596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16131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16131</v>
      </c>
      <c r="O7" s="41">
        <f t="shared" si="2"/>
        <v>29.117328519855597</v>
      </c>
      <c r="P7" s="10"/>
    </row>
    <row r="8" spans="1:133">
      <c r="A8" s="12"/>
      <c r="B8" s="42">
        <v>522</v>
      </c>
      <c r="C8" s="19" t="s">
        <v>23</v>
      </c>
      <c r="D8" s="43">
        <v>16131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16131</v>
      </c>
      <c r="O8" s="44">
        <f t="shared" si="2"/>
        <v>29.117328519855597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355224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355224</v>
      </c>
      <c r="O9" s="41">
        <f t="shared" si="2"/>
        <v>641.19855595667866</v>
      </c>
      <c r="P9" s="10"/>
    </row>
    <row r="10" spans="1:133">
      <c r="A10" s="12"/>
      <c r="B10" s="42">
        <v>536</v>
      </c>
      <c r="C10" s="19" t="s">
        <v>65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355224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355224</v>
      </c>
      <c r="O10" s="44">
        <f t="shared" si="2"/>
        <v>641.19855595667866</v>
      </c>
      <c r="P10" s="9"/>
    </row>
    <row r="11" spans="1:133" ht="15.75">
      <c r="A11" s="26" t="s">
        <v>35</v>
      </c>
      <c r="B11" s="27"/>
      <c r="C11" s="28"/>
      <c r="D11" s="29">
        <f t="shared" ref="D11:M11" si="5">SUM(D12:D12)</f>
        <v>0</v>
      </c>
      <c r="E11" s="29">
        <f t="shared" si="5"/>
        <v>20705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20705</v>
      </c>
      <c r="O11" s="41">
        <f t="shared" si="2"/>
        <v>37.37364620938628</v>
      </c>
      <c r="P11" s="10"/>
    </row>
    <row r="12" spans="1:133">
      <c r="A12" s="12"/>
      <c r="B12" s="42">
        <v>541</v>
      </c>
      <c r="C12" s="19" t="s">
        <v>66</v>
      </c>
      <c r="D12" s="43">
        <v>0</v>
      </c>
      <c r="E12" s="43">
        <v>20705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20705</v>
      </c>
      <c r="O12" s="44">
        <f t="shared" si="2"/>
        <v>37.37364620938628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20275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20275</v>
      </c>
      <c r="O13" s="41">
        <f t="shared" si="2"/>
        <v>36.597472924187727</v>
      </c>
      <c r="P13" s="9"/>
    </row>
    <row r="14" spans="1:133">
      <c r="A14" s="12"/>
      <c r="B14" s="42">
        <v>572</v>
      </c>
      <c r="C14" s="19" t="s">
        <v>53</v>
      </c>
      <c r="D14" s="43">
        <v>20275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20275</v>
      </c>
      <c r="O14" s="44">
        <f t="shared" si="2"/>
        <v>36.597472924187727</v>
      </c>
      <c r="P14" s="9"/>
    </row>
    <row r="15" spans="1:133" ht="15.75">
      <c r="A15" s="26" t="s">
        <v>54</v>
      </c>
      <c r="B15" s="27"/>
      <c r="C15" s="28"/>
      <c r="D15" s="29">
        <f t="shared" ref="D15:M15" si="7">SUM(D16:D16)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31103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31103</v>
      </c>
      <c r="O15" s="41">
        <f t="shared" si="2"/>
        <v>56.142599277978341</v>
      </c>
      <c r="P15" s="9"/>
    </row>
    <row r="16" spans="1:133" ht="15.75" thickBot="1">
      <c r="A16" s="12"/>
      <c r="B16" s="42">
        <v>591</v>
      </c>
      <c r="C16" s="19" t="s">
        <v>56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31103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31103</v>
      </c>
      <c r="O16" s="44">
        <f t="shared" si="2"/>
        <v>56.142599277978341</v>
      </c>
      <c r="P16" s="9"/>
    </row>
    <row r="17" spans="1:119" ht="16.5" thickBot="1">
      <c r="A17" s="13" t="s">
        <v>10</v>
      </c>
      <c r="B17" s="21"/>
      <c r="C17" s="20"/>
      <c r="D17" s="14">
        <f>SUM(D5,D7,D9,D11,D13,D15)</f>
        <v>280816</v>
      </c>
      <c r="E17" s="14">
        <f t="shared" ref="E17:M17" si="8">SUM(E5,E7,E9,E11,E13,E15)</f>
        <v>20705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386327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1"/>
        <v>687848</v>
      </c>
      <c r="O17" s="35">
        <f t="shared" si="2"/>
        <v>1241.6028880866427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69</v>
      </c>
      <c r="M19" s="157"/>
      <c r="N19" s="157"/>
      <c r="O19" s="39">
        <v>554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40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158301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158301</v>
      </c>
      <c r="O5" s="30">
        <f t="shared" ref="O5:O18" si="2">(N5/O$20)</f>
        <v>282.68035714285713</v>
      </c>
      <c r="P5" s="6"/>
    </row>
    <row r="6" spans="1:133">
      <c r="A6" s="12"/>
      <c r="B6" s="42">
        <v>519</v>
      </c>
      <c r="C6" s="19" t="s">
        <v>52</v>
      </c>
      <c r="D6" s="43">
        <v>158301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158301</v>
      </c>
      <c r="O6" s="44">
        <f t="shared" si="2"/>
        <v>282.68035714285713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10299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10299</v>
      </c>
      <c r="O7" s="41">
        <f t="shared" si="2"/>
        <v>18.391071428571429</v>
      </c>
      <c r="P7" s="10"/>
    </row>
    <row r="8" spans="1:133">
      <c r="A8" s="12"/>
      <c r="B8" s="42">
        <v>522</v>
      </c>
      <c r="C8" s="19" t="s">
        <v>23</v>
      </c>
      <c r="D8" s="43">
        <v>10299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10299</v>
      </c>
      <c r="O8" s="44">
        <f t="shared" si="2"/>
        <v>18.391071428571429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372514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372514</v>
      </c>
      <c r="O9" s="41">
        <f t="shared" si="2"/>
        <v>665.20357142857142</v>
      </c>
      <c r="P9" s="10"/>
    </row>
    <row r="10" spans="1:133">
      <c r="A10" s="12"/>
      <c r="B10" s="42">
        <v>536</v>
      </c>
      <c r="C10" s="19" t="s">
        <v>65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372514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372514</v>
      </c>
      <c r="O10" s="44">
        <f t="shared" si="2"/>
        <v>665.20357142857142</v>
      </c>
      <c r="P10" s="9"/>
    </row>
    <row r="11" spans="1:133" ht="15.75">
      <c r="A11" s="26" t="s">
        <v>35</v>
      </c>
      <c r="B11" s="27"/>
      <c r="C11" s="28"/>
      <c r="D11" s="29">
        <f t="shared" ref="D11:M11" si="5">SUM(D12:D12)</f>
        <v>1596</v>
      </c>
      <c r="E11" s="29">
        <f t="shared" si="5"/>
        <v>3772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5368</v>
      </c>
      <c r="O11" s="41">
        <f t="shared" si="2"/>
        <v>9.5857142857142854</v>
      </c>
      <c r="P11" s="10"/>
    </row>
    <row r="12" spans="1:133">
      <c r="A12" s="12"/>
      <c r="B12" s="42">
        <v>541</v>
      </c>
      <c r="C12" s="19" t="s">
        <v>66</v>
      </c>
      <c r="D12" s="43">
        <v>1596</v>
      </c>
      <c r="E12" s="43">
        <v>3772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5368</v>
      </c>
      <c r="O12" s="44">
        <f t="shared" si="2"/>
        <v>9.5857142857142854</v>
      </c>
      <c r="P12" s="9"/>
    </row>
    <row r="13" spans="1:133" ht="15.75">
      <c r="A13" s="26" t="s">
        <v>27</v>
      </c>
      <c r="B13" s="27"/>
      <c r="C13" s="28"/>
      <c r="D13" s="29">
        <f t="shared" ref="D13:M13" si="6">SUM(D14:D14)</f>
        <v>10710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10710</v>
      </c>
      <c r="O13" s="41">
        <f t="shared" si="2"/>
        <v>19.125</v>
      </c>
      <c r="P13" s="9"/>
    </row>
    <row r="14" spans="1:133">
      <c r="A14" s="12"/>
      <c r="B14" s="42">
        <v>572</v>
      </c>
      <c r="C14" s="19" t="s">
        <v>53</v>
      </c>
      <c r="D14" s="43">
        <v>10710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10710</v>
      </c>
      <c r="O14" s="44">
        <f t="shared" si="2"/>
        <v>19.125</v>
      </c>
      <c r="P14" s="9"/>
    </row>
    <row r="15" spans="1:133" ht="15.75">
      <c r="A15" s="26" t="s">
        <v>54</v>
      </c>
      <c r="B15" s="27"/>
      <c r="C15" s="28"/>
      <c r="D15" s="29">
        <f t="shared" ref="D15:M15" si="7">SUM(D16:D17)</f>
        <v>44861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36358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81219</v>
      </c>
      <c r="O15" s="41">
        <f t="shared" si="2"/>
        <v>145.03392857142856</v>
      </c>
      <c r="P15" s="9"/>
    </row>
    <row r="16" spans="1:133">
      <c r="A16" s="12"/>
      <c r="B16" s="42">
        <v>581</v>
      </c>
      <c r="C16" s="19" t="s">
        <v>55</v>
      </c>
      <c r="D16" s="43">
        <v>44861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44861</v>
      </c>
      <c r="O16" s="44">
        <f t="shared" si="2"/>
        <v>80.108928571428578</v>
      </c>
      <c r="P16" s="9"/>
    </row>
    <row r="17" spans="1:119" ht="15.75" thickBot="1">
      <c r="A17" s="12"/>
      <c r="B17" s="42">
        <v>591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36358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36358</v>
      </c>
      <c r="O17" s="44">
        <f t="shared" si="2"/>
        <v>64.924999999999997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225767</v>
      </c>
      <c r="E18" s="14">
        <f t="shared" ref="E18:M18" si="8">SUM(E5,E7,E9,E11,E13,E15)</f>
        <v>3772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408872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638411</v>
      </c>
      <c r="O18" s="35">
        <f t="shared" si="2"/>
        <v>1140.0196428571428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67</v>
      </c>
      <c r="M20" s="157"/>
      <c r="N20" s="157"/>
      <c r="O20" s="39">
        <v>560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40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166383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166383</v>
      </c>
      <c r="O5" s="30">
        <f t="shared" ref="O5:O18" si="2">(N5/O$20)</f>
        <v>302.51454545454544</v>
      </c>
      <c r="P5" s="6"/>
    </row>
    <row r="6" spans="1:133">
      <c r="A6" s="12"/>
      <c r="B6" s="42">
        <v>513</v>
      </c>
      <c r="C6" s="19" t="s">
        <v>19</v>
      </c>
      <c r="D6" s="43">
        <v>63882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63882</v>
      </c>
      <c r="O6" s="44">
        <f t="shared" si="2"/>
        <v>116.14909090909092</v>
      </c>
      <c r="P6" s="9"/>
    </row>
    <row r="7" spans="1:133">
      <c r="A7" s="12"/>
      <c r="B7" s="42">
        <v>519</v>
      </c>
      <c r="C7" s="19" t="s">
        <v>52</v>
      </c>
      <c r="D7" s="43">
        <v>102501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102501</v>
      </c>
      <c r="O7" s="44">
        <f t="shared" si="2"/>
        <v>186.36545454545455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6933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6933</v>
      </c>
      <c r="O8" s="41">
        <f t="shared" si="2"/>
        <v>12.605454545454545</v>
      </c>
      <c r="P8" s="10"/>
    </row>
    <row r="9" spans="1:133">
      <c r="A9" s="12"/>
      <c r="B9" s="42">
        <v>522</v>
      </c>
      <c r="C9" s="19" t="s">
        <v>23</v>
      </c>
      <c r="D9" s="43">
        <v>6933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6933</v>
      </c>
      <c r="O9" s="44">
        <f t="shared" si="2"/>
        <v>12.605454545454545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360591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360591</v>
      </c>
      <c r="O10" s="41">
        <f t="shared" si="2"/>
        <v>655.62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200745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200745</v>
      </c>
      <c r="O11" s="44">
        <f t="shared" si="2"/>
        <v>364.9909090909091</v>
      </c>
      <c r="P11" s="9"/>
    </row>
    <row r="12" spans="1:133">
      <c r="A12" s="12"/>
      <c r="B12" s="42">
        <v>535</v>
      </c>
      <c r="C12" s="19" t="s">
        <v>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159846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159846</v>
      </c>
      <c r="O12" s="44">
        <f t="shared" si="2"/>
        <v>290.62909090909091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11243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11243</v>
      </c>
      <c r="O13" s="41">
        <f t="shared" si="2"/>
        <v>20.441818181818181</v>
      </c>
      <c r="P13" s="9"/>
    </row>
    <row r="14" spans="1:133">
      <c r="A14" s="12"/>
      <c r="B14" s="42">
        <v>572</v>
      </c>
      <c r="C14" s="19" t="s">
        <v>53</v>
      </c>
      <c r="D14" s="43">
        <v>11243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11243</v>
      </c>
      <c r="O14" s="44">
        <f t="shared" si="2"/>
        <v>20.441818181818181</v>
      </c>
      <c r="P14" s="9"/>
    </row>
    <row r="15" spans="1:133" ht="15.75">
      <c r="A15" s="26" t="s">
        <v>54</v>
      </c>
      <c r="B15" s="27"/>
      <c r="C15" s="28"/>
      <c r="D15" s="29">
        <f t="shared" ref="D15:M15" si="6">SUM(D16:D17)</f>
        <v>25000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37515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62515</v>
      </c>
      <c r="O15" s="41">
        <f t="shared" si="2"/>
        <v>113.66363636363636</v>
      </c>
      <c r="P15" s="9"/>
    </row>
    <row r="16" spans="1:133">
      <c r="A16" s="12"/>
      <c r="B16" s="42">
        <v>581</v>
      </c>
      <c r="C16" s="19" t="s">
        <v>55</v>
      </c>
      <c r="D16" s="43">
        <v>25000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25000</v>
      </c>
      <c r="O16" s="44">
        <f t="shared" si="2"/>
        <v>45.454545454545453</v>
      </c>
      <c r="P16" s="9"/>
    </row>
    <row r="17" spans="1:119" ht="15.75" thickBot="1">
      <c r="A17" s="12"/>
      <c r="B17" s="42">
        <v>591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37515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37515</v>
      </c>
      <c r="O17" s="44">
        <f t="shared" si="2"/>
        <v>68.209090909090904</v>
      </c>
      <c r="P17" s="9"/>
    </row>
    <row r="18" spans="1:119" ht="16.5" thickBot="1">
      <c r="A18" s="13" t="s">
        <v>10</v>
      </c>
      <c r="B18" s="21"/>
      <c r="C18" s="20"/>
      <c r="D18" s="14">
        <f>SUM(D5,D8,D10,D13,D15)</f>
        <v>209559</v>
      </c>
      <c r="E18" s="14">
        <f t="shared" ref="E18:M18" si="7">SUM(E5,E8,E10,E13,E15)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398106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607665</v>
      </c>
      <c r="O18" s="35">
        <f t="shared" si="2"/>
        <v>1104.8454545454545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63</v>
      </c>
      <c r="M20" s="157"/>
      <c r="N20" s="157"/>
      <c r="O20" s="39">
        <v>550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40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188817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188817</v>
      </c>
      <c r="O5" s="30">
        <f t="shared" ref="O5:O19" si="2">(N5/O$21)</f>
        <v>338.98922800718134</v>
      </c>
      <c r="P5" s="6"/>
    </row>
    <row r="6" spans="1:133">
      <c r="A6" s="12"/>
      <c r="B6" s="42">
        <v>513</v>
      </c>
      <c r="C6" s="19" t="s">
        <v>19</v>
      </c>
      <c r="D6" s="43">
        <v>65699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65699</v>
      </c>
      <c r="O6" s="44">
        <f t="shared" si="2"/>
        <v>117.95152603231598</v>
      </c>
      <c r="P6" s="9"/>
    </row>
    <row r="7" spans="1:133">
      <c r="A7" s="12"/>
      <c r="B7" s="42">
        <v>517</v>
      </c>
      <c r="C7" s="19" t="s">
        <v>20</v>
      </c>
      <c r="D7" s="43">
        <v>63915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63915</v>
      </c>
      <c r="O7" s="44">
        <f t="shared" si="2"/>
        <v>114.74865350089766</v>
      </c>
      <c r="P7" s="9"/>
    </row>
    <row r="8" spans="1:133">
      <c r="A8" s="12"/>
      <c r="B8" s="42">
        <v>519</v>
      </c>
      <c r="C8" s="19" t="s">
        <v>52</v>
      </c>
      <c r="D8" s="43">
        <v>59203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59203</v>
      </c>
      <c r="O8" s="44">
        <f t="shared" si="2"/>
        <v>106.28904847396768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6179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6179</v>
      </c>
      <c r="O9" s="41">
        <f t="shared" si="2"/>
        <v>11.093357271095153</v>
      </c>
      <c r="P9" s="10"/>
    </row>
    <row r="10" spans="1:133">
      <c r="A10" s="12"/>
      <c r="B10" s="42">
        <v>522</v>
      </c>
      <c r="C10" s="19" t="s">
        <v>23</v>
      </c>
      <c r="D10" s="43">
        <v>6179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6179</v>
      </c>
      <c r="O10" s="44">
        <f t="shared" si="2"/>
        <v>11.093357271095153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368180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368180</v>
      </c>
      <c r="O11" s="41">
        <f t="shared" si="2"/>
        <v>661.00538599640936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193362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193362</v>
      </c>
      <c r="O12" s="44">
        <f t="shared" si="2"/>
        <v>347.14901256732497</v>
      </c>
      <c r="P12" s="9"/>
    </row>
    <row r="13" spans="1:133">
      <c r="A13" s="12"/>
      <c r="B13" s="42">
        <v>535</v>
      </c>
      <c r="C13" s="19" t="s">
        <v>44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174818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174818</v>
      </c>
      <c r="O13" s="44">
        <f t="shared" si="2"/>
        <v>313.85637342908439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11222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11222</v>
      </c>
      <c r="O14" s="41">
        <f t="shared" si="2"/>
        <v>20.14721723518851</v>
      </c>
      <c r="P14" s="9"/>
    </row>
    <row r="15" spans="1:133">
      <c r="A15" s="12"/>
      <c r="B15" s="42">
        <v>572</v>
      </c>
      <c r="C15" s="19" t="s">
        <v>53</v>
      </c>
      <c r="D15" s="43">
        <v>11222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11222</v>
      </c>
      <c r="O15" s="44">
        <f t="shared" si="2"/>
        <v>20.14721723518851</v>
      </c>
      <c r="P15" s="9"/>
    </row>
    <row r="16" spans="1:133" ht="15.75">
      <c r="A16" s="26" t="s">
        <v>54</v>
      </c>
      <c r="B16" s="27"/>
      <c r="C16" s="28"/>
      <c r="D16" s="29">
        <f t="shared" ref="D16:M16" si="6">SUM(D17:D18)</f>
        <v>59834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38879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98713</v>
      </c>
      <c r="O16" s="41">
        <f t="shared" si="2"/>
        <v>177.22262118491921</v>
      </c>
      <c r="P16" s="9"/>
    </row>
    <row r="17" spans="1:119">
      <c r="A17" s="12"/>
      <c r="B17" s="42">
        <v>581</v>
      </c>
      <c r="C17" s="19" t="s">
        <v>55</v>
      </c>
      <c r="D17" s="43">
        <v>59834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59834</v>
      </c>
      <c r="O17" s="44">
        <f t="shared" si="2"/>
        <v>107.42190305206464</v>
      </c>
      <c r="P17" s="9"/>
    </row>
    <row r="18" spans="1:119" ht="15.75" thickBot="1">
      <c r="A18" s="12"/>
      <c r="B18" s="42">
        <v>591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38879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38879</v>
      </c>
      <c r="O18" s="44">
        <f t="shared" si="2"/>
        <v>69.800718132854584</v>
      </c>
      <c r="P18" s="9"/>
    </row>
    <row r="19" spans="1:119" ht="16.5" thickBot="1">
      <c r="A19" s="13" t="s">
        <v>10</v>
      </c>
      <c r="B19" s="21"/>
      <c r="C19" s="20"/>
      <c r="D19" s="14">
        <f>SUM(D5,D9,D11,D14,D16)</f>
        <v>266052</v>
      </c>
      <c r="E19" s="14">
        <f t="shared" ref="E19:M19" si="7">SUM(E5,E9,E11,E14,E16)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407059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673111</v>
      </c>
      <c r="O19" s="35">
        <f t="shared" si="2"/>
        <v>1208.4578096947935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59</v>
      </c>
      <c r="M21" s="157"/>
      <c r="N21" s="157"/>
      <c r="O21" s="39">
        <v>557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40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2024-11-06T20:51:04Z</cp:lastPrinted>
  <dcterms:created xsi:type="dcterms:W3CDTF">2000-08-31T21:26:31Z</dcterms:created>
  <dcterms:modified xsi:type="dcterms:W3CDTF">2024-11-06T20:51:15Z</dcterms:modified>
</cp:coreProperties>
</file>