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66" documentId="11_B24DDEF587A77DE313442143ECF117B0FA4F7EF3" xr6:coauthVersionLast="47" xr6:coauthVersionMax="47" xr10:uidLastSave="{F6D94D8B-1D1E-4067-BF54-3CF94EE950A6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'2008'!$A$1:$O$75</definedName>
    <definedName name="_xlnm.Print_Area" localSheetId="14">'2009'!$A$1:$O$73</definedName>
    <definedName name="_xlnm.Print_Area" localSheetId="13">'2010'!$A$1:$O$74</definedName>
    <definedName name="_xlnm.Print_Area" localSheetId="12">'2011'!$A$1:$O$74</definedName>
    <definedName name="_xlnm.Print_Area" localSheetId="11">'2012'!$A$1:$O$72</definedName>
    <definedName name="_xlnm.Print_Area" localSheetId="10">'2013'!$A$1:$O$74</definedName>
    <definedName name="_xlnm.Print_Area" localSheetId="9">'2014'!$A$1:$O$74</definedName>
    <definedName name="_xlnm.Print_Area" localSheetId="8">'2015'!$A$1:$O$76</definedName>
    <definedName name="_xlnm.Print_Area" localSheetId="7">'2016'!$A$1:$O$74</definedName>
    <definedName name="_xlnm.Print_Area" localSheetId="6">'2017'!$A$1:$O$77</definedName>
    <definedName name="_xlnm.Print_Area" localSheetId="5">'2018'!$A$1:$O$78</definedName>
    <definedName name="_xlnm.Print_Area" localSheetId="4">'2019'!$A$1:$O$76</definedName>
    <definedName name="_xlnm.Print_Area" localSheetId="3">'2020'!$A$1:$O$77</definedName>
    <definedName name="_xlnm.Print_Area" localSheetId="2">'2021'!$A$1:$P$75</definedName>
    <definedName name="_xlnm.Print_Area" localSheetId="1">'2022'!$A$1:$P$81</definedName>
    <definedName name="_xlnm.Print_Area" localSheetId="0">'2023'!$A$1:$P$86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1" i="48" l="1"/>
  <c r="P81" i="48" s="1"/>
  <c r="O80" i="48"/>
  <c r="P80" i="48" s="1"/>
  <c r="O79" i="48"/>
  <c r="P79" i="48" s="1"/>
  <c r="N78" i="48"/>
  <c r="M78" i="48"/>
  <c r="L78" i="48"/>
  <c r="K78" i="48"/>
  <c r="J78" i="48"/>
  <c r="I78" i="48"/>
  <c r="H78" i="48"/>
  <c r="G78" i="48"/>
  <c r="F78" i="48"/>
  <c r="E78" i="48"/>
  <c r="D78" i="48"/>
  <c r="O77" i="48"/>
  <c r="P77" i="48" s="1"/>
  <c r="O76" i="48"/>
  <c r="P76" i="48" s="1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N66" i="48"/>
  <c r="M66" i="48"/>
  <c r="L66" i="48"/>
  <c r="K66" i="48"/>
  <c r="J66" i="48"/>
  <c r="I66" i="48"/>
  <c r="H66" i="48"/>
  <c r="G66" i="48"/>
  <c r="F66" i="48"/>
  <c r="E66" i="48"/>
  <c r="D66" i="48"/>
  <c r="O65" i="48"/>
  <c r="P65" i="48" s="1"/>
  <c r="O64" i="48"/>
  <c r="P64" i="48" s="1"/>
  <c r="O63" i="48"/>
  <c r="P63" i="48" s="1"/>
  <c r="N62" i="48"/>
  <c r="M62" i="48"/>
  <c r="L62" i="48"/>
  <c r="K62" i="48"/>
  <c r="J62" i="48"/>
  <c r="I62" i="48"/>
  <c r="H62" i="48"/>
  <c r="G62" i="48"/>
  <c r="F62" i="48"/>
  <c r="E62" i="48"/>
  <c r="D62" i="48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6" i="47"/>
  <c r="P76" i="47" s="1"/>
  <c r="O75" i="47"/>
  <c r="P75" i="47" s="1"/>
  <c r="O74" i="47"/>
  <c r="P74" i="47" s="1"/>
  <c r="O73" i="47"/>
  <c r="P73" i="47" s="1"/>
  <c r="N72" i="47"/>
  <c r="M72" i="47"/>
  <c r="L72" i="47"/>
  <c r="K72" i="47"/>
  <c r="J72" i="47"/>
  <c r="I72" i="47"/>
  <c r="H72" i="47"/>
  <c r="G72" i="47"/>
  <c r="F72" i="47"/>
  <c r="E72" i="47"/>
  <c r="D72" i="47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N61" i="47"/>
  <c r="M61" i="47"/>
  <c r="L61" i="47"/>
  <c r="K61" i="47"/>
  <c r="J61" i="47"/>
  <c r="I61" i="47"/>
  <c r="H61" i="47"/>
  <c r="G61" i="47"/>
  <c r="F61" i="47"/>
  <c r="E61" i="47"/>
  <c r="D61" i="47"/>
  <c r="O60" i="47"/>
  <c r="P60" i="47" s="1"/>
  <c r="O59" i="47"/>
  <c r="P59" i="47" s="1"/>
  <c r="O58" i="47"/>
  <c r="P58" i="47" s="1"/>
  <c r="N57" i="47"/>
  <c r="M57" i="47"/>
  <c r="L57" i="47"/>
  <c r="K57" i="47"/>
  <c r="J57" i="47"/>
  <c r="I57" i="47"/>
  <c r="H57" i="47"/>
  <c r="G57" i="47"/>
  <c r="F57" i="47"/>
  <c r="E57" i="47"/>
  <c r="D57" i="47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L82" i="48" l="1"/>
  <c r="N82" i="48"/>
  <c r="M82" i="48"/>
  <c r="H82" i="48"/>
  <c r="O78" i="48"/>
  <c r="P78" i="48" s="1"/>
  <c r="J82" i="48"/>
  <c r="O66" i="48"/>
  <c r="P66" i="48" s="1"/>
  <c r="O62" i="48"/>
  <c r="P62" i="48" s="1"/>
  <c r="O46" i="48"/>
  <c r="P46" i="48" s="1"/>
  <c r="I82" i="48"/>
  <c r="E82" i="48"/>
  <c r="O21" i="48"/>
  <c r="P21" i="48" s="1"/>
  <c r="O14" i="48"/>
  <c r="P14" i="48" s="1"/>
  <c r="G82" i="48"/>
  <c r="O5" i="48"/>
  <c r="P5" i="48" s="1"/>
  <c r="F82" i="48"/>
  <c r="K82" i="48"/>
  <c r="D82" i="48"/>
  <c r="O72" i="47"/>
  <c r="P72" i="47" s="1"/>
  <c r="O61" i="47"/>
  <c r="P61" i="47" s="1"/>
  <c r="O57" i="47"/>
  <c r="P57" i="47" s="1"/>
  <c r="O41" i="47"/>
  <c r="P41" i="47" s="1"/>
  <c r="O22" i="47"/>
  <c r="P22" i="47" s="1"/>
  <c r="I77" i="47"/>
  <c r="D77" i="47"/>
  <c r="J77" i="47"/>
  <c r="H77" i="47"/>
  <c r="L77" i="47"/>
  <c r="E77" i="47"/>
  <c r="O15" i="47"/>
  <c r="P15" i="47" s="1"/>
  <c r="M77" i="47"/>
  <c r="N77" i="47"/>
  <c r="K77" i="47"/>
  <c r="G77" i="47"/>
  <c r="O5" i="47"/>
  <c r="P5" i="47" s="1"/>
  <c r="F77" i="47"/>
  <c r="O70" i="46"/>
  <c r="P70" i="46" s="1"/>
  <c r="O69" i="46"/>
  <c r="P69" i="46" s="1"/>
  <c r="O68" i="46"/>
  <c r="P68" i="46" s="1"/>
  <c r="O67" i="46"/>
  <c r="P67" i="46" s="1"/>
  <c r="N66" i="46"/>
  <c r="M66" i="46"/>
  <c r="L66" i="46"/>
  <c r="K66" i="46"/>
  <c r="J66" i="46"/>
  <c r="I66" i="46"/>
  <c r="H66" i="46"/>
  <c r="G66" i="46"/>
  <c r="F66" i="46"/>
  <c r="E66" i="46"/>
  <c r="D66" i="46"/>
  <c r="O66" i="46" s="1"/>
  <c r="P66" i="46" s="1"/>
  <c r="O65" i="46"/>
  <c r="P65" i="46"/>
  <c r="O64" i="46"/>
  <c r="P64" i="46"/>
  <c r="O63" i="46"/>
  <c r="P63" i="46" s="1"/>
  <c r="O62" i="46"/>
  <c r="P62" i="46" s="1"/>
  <c r="O61" i="46"/>
  <c r="P61" i="46" s="1"/>
  <c r="O60" i="46"/>
  <c r="P60" i="46"/>
  <c r="O59" i="46"/>
  <c r="P59" i="46"/>
  <c r="O58" i="46"/>
  <c r="P58" i="46"/>
  <c r="O57" i="46"/>
  <c r="P57" i="46" s="1"/>
  <c r="N56" i="46"/>
  <c r="M56" i="46"/>
  <c r="L56" i="46"/>
  <c r="K56" i="46"/>
  <c r="J56" i="46"/>
  <c r="I56" i="46"/>
  <c r="H56" i="46"/>
  <c r="G56" i="46"/>
  <c r="F56" i="46"/>
  <c r="E56" i="46"/>
  <c r="D56" i="46"/>
  <c r="O56" i="46" s="1"/>
  <c r="P56" i="46" s="1"/>
  <c r="O55" i="46"/>
  <c r="P55" i="46" s="1"/>
  <c r="O54" i="46"/>
  <c r="P54" i="46" s="1"/>
  <c r="O53" i="46"/>
  <c r="P53" i="46" s="1"/>
  <c r="N52" i="46"/>
  <c r="M52" i="46"/>
  <c r="L52" i="46"/>
  <c r="K52" i="46"/>
  <c r="J52" i="46"/>
  <c r="I52" i="46"/>
  <c r="O52" i="46" s="1"/>
  <c r="P52" i="46" s="1"/>
  <c r="H52" i="46"/>
  <c r="G52" i="46"/>
  <c r="F52" i="46"/>
  <c r="E52" i="46"/>
  <c r="D52" i="46"/>
  <c r="O51" i="46"/>
  <c r="P51" i="46"/>
  <c r="O50" i="46"/>
  <c r="P50" i="46"/>
  <c r="O49" i="46"/>
  <c r="P49" i="46"/>
  <c r="O48" i="46"/>
  <c r="P48" i="46" s="1"/>
  <c r="O47" i="46"/>
  <c r="P47" i="46" s="1"/>
  <c r="O46" i="46"/>
  <c r="P46" i="46"/>
  <c r="O45" i="46"/>
  <c r="P45" i="46"/>
  <c r="O44" i="46"/>
  <c r="P44" i="46"/>
  <c r="O43" i="46"/>
  <c r="P43" i="46" s="1"/>
  <c r="O42" i="46"/>
  <c r="P42" i="46" s="1"/>
  <c r="O41" i="46"/>
  <c r="P41" i="46" s="1"/>
  <c r="O40" i="46"/>
  <c r="P40" i="46"/>
  <c r="O39" i="46"/>
  <c r="P39" i="46"/>
  <c r="N38" i="46"/>
  <c r="M38" i="46"/>
  <c r="M71" i="46" s="1"/>
  <c r="L38" i="46"/>
  <c r="K38" i="46"/>
  <c r="J38" i="46"/>
  <c r="O38" i="46" s="1"/>
  <c r="P38" i="46" s="1"/>
  <c r="I38" i="46"/>
  <c r="H38" i="46"/>
  <c r="G38" i="46"/>
  <c r="F38" i="46"/>
  <c r="E38" i="46"/>
  <c r="D38" i="46"/>
  <c r="O37" i="46"/>
  <c r="P37" i="46"/>
  <c r="O36" i="46"/>
  <c r="P36" i="46" s="1"/>
  <c r="O35" i="46"/>
  <c r="P35" i="46" s="1"/>
  <c r="O34" i="46"/>
  <c r="P34" i="46" s="1"/>
  <c r="O33" i="46"/>
  <c r="P33" i="46" s="1"/>
  <c r="O32" i="46"/>
  <c r="P32" i="46" s="1"/>
  <c r="O31" i="46"/>
  <c r="P31" i="46"/>
  <c r="O30" i="46"/>
  <c r="P30" i="46" s="1"/>
  <c r="O29" i="46"/>
  <c r="P29" i="46" s="1"/>
  <c r="O28" i="46"/>
  <c r="P28" i="46" s="1"/>
  <c r="O27" i="46"/>
  <c r="P27" i="46" s="1"/>
  <c r="O26" i="46"/>
  <c r="P26" i="46" s="1"/>
  <c r="O25" i="46"/>
  <c r="P25" i="46"/>
  <c r="O24" i="46"/>
  <c r="P24" i="46" s="1"/>
  <c r="O23" i="46"/>
  <c r="P23" i="46"/>
  <c r="N22" i="46"/>
  <c r="M22" i="46"/>
  <c r="L22" i="46"/>
  <c r="K22" i="46"/>
  <c r="J22" i="46"/>
  <c r="I22" i="46"/>
  <c r="H22" i="46"/>
  <c r="G22" i="46"/>
  <c r="F22" i="46"/>
  <c r="E22" i="46"/>
  <c r="D22" i="46"/>
  <c r="O21" i="46"/>
  <c r="P21" i="46" s="1"/>
  <c r="O20" i="46"/>
  <c r="P20" i="46" s="1"/>
  <c r="O19" i="46"/>
  <c r="P19" i="46"/>
  <c r="O18" i="46"/>
  <c r="P18" i="46"/>
  <c r="O17" i="46"/>
  <c r="P17" i="46" s="1"/>
  <c r="O16" i="46"/>
  <c r="P16" i="46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L71" i="46" s="1"/>
  <c r="K5" i="46"/>
  <c r="K71" i="46" s="1"/>
  <c r="J5" i="46"/>
  <c r="I5" i="46"/>
  <c r="H5" i="46"/>
  <c r="H71" i="46" s="1"/>
  <c r="G5" i="46"/>
  <c r="F5" i="46"/>
  <c r="E5" i="46"/>
  <c r="E71" i="46" s="1"/>
  <c r="D5" i="46"/>
  <c r="D71" i="46" s="1"/>
  <c r="N72" i="45"/>
  <c r="O72" i="45"/>
  <c r="N71" i="45"/>
  <c r="O71" i="45" s="1"/>
  <c r="N70" i="45"/>
  <c r="O70" i="45"/>
  <c r="N69" i="45"/>
  <c r="O69" i="45"/>
  <c r="M68" i="45"/>
  <c r="L68" i="45"/>
  <c r="K68" i="45"/>
  <c r="J68" i="45"/>
  <c r="I68" i="45"/>
  <c r="H68" i="45"/>
  <c r="G68" i="45"/>
  <c r="F68" i="45"/>
  <c r="E68" i="45"/>
  <c r="D68" i="45"/>
  <c r="D73" i="45" s="1"/>
  <c r="N67" i="45"/>
  <c r="O67" i="45"/>
  <c r="N66" i="45"/>
  <c r="O66" i="45" s="1"/>
  <c r="N65" i="45"/>
  <c r="O65" i="45" s="1"/>
  <c r="N64" i="45"/>
  <c r="O64" i="45" s="1"/>
  <c r="N63" i="45"/>
  <c r="O63" i="45" s="1"/>
  <c r="N62" i="45"/>
  <c r="O62" i="45"/>
  <c r="N61" i="45"/>
  <c r="O61" i="45" s="1"/>
  <c r="N60" i="45"/>
  <c r="O60" i="45" s="1"/>
  <c r="N59" i="45"/>
  <c r="O59" i="45" s="1"/>
  <c r="M58" i="45"/>
  <c r="L58" i="45"/>
  <c r="K58" i="45"/>
  <c r="J58" i="45"/>
  <c r="I58" i="45"/>
  <c r="H58" i="45"/>
  <c r="G58" i="45"/>
  <c r="F58" i="45"/>
  <c r="E58" i="45"/>
  <c r="D58" i="45"/>
  <c r="N57" i="45"/>
  <c r="O57" i="45" s="1"/>
  <c r="N56" i="45"/>
  <c r="O56" i="45" s="1"/>
  <c r="N55" i="45"/>
  <c r="O55" i="45" s="1"/>
  <c r="M54" i="45"/>
  <c r="L54" i="45"/>
  <c r="K54" i="45"/>
  <c r="J54" i="45"/>
  <c r="I54" i="45"/>
  <c r="H54" i="45"/>
  <c r="G54" i="45"/>
  <c r="F54" i="45"/>
  <c r="E54" i="45"/>
  <c r="D54" i="45"/>
  <c r="N54" i="45" s="1"/>
  <c r="O54" i="45" s="1"/>
  <c r="N53" i="45"/>
  <c r="O53" i="45" s="1"/>
  <c r="N52" i="45"/>
  <c r="O52" i="45"/>
  <c r="N51" i="45"/>
  <c r="O51" i="45"/>
  <c r="N50" i="45"/>
  <c r="O50" i="45" s="1"/>
  <c r="N49" i="45"/>
  <c r="O49" i="45"/>
  <c r="N48" i="45"/>
  <c r="O48" i="45"/>
  <c r="N47" i="45"/>
  <c r="O47" i="45" s="1"/>
  <c r="N46" i="45"/>
  <c r="O46" i="45"/>
  <c r="N45" i="45"/>
  <c r="O45" i="45"/>
  <c r="N44" i="45"/>
  <c r="O44" i="45" s="1"/>
  <c r="N43" i="45"/>
  <c r="O43" i="45"/>
  <c r="N42" i="45"/>
  <c r="O42" i="45"/>
  <c r="N41" i="45"/>
  <c r="O41" i="45" s="1"/>
  <c r="M40" i="45"/>
  <c r="M73" i="45" s="1"/>
  <c r="L40" i="45"/>
  <c r="K40" i="45"/>
  <c r="K73" i="45" s="1"/>
  <c r="J40" i="45"/>
  <c r="N40" i="45" s="1"/>
  <c r="O40" i="45" s="1"/>
  <c r="I40" i="45"/>
  <c r="H40" i="45"/>
  <c r="G40" i="45"/>
  <c r="F40" i="45"/>
  <c r="E40" i="45"/>
  <c r="D40" i="45"/>
  <c r="N39" i="45"/>
  <c r="O39" i="45" s="1"/>
  <c r="N38" i="45"/>
  <c r="O38" i="45" s="1"/>
  <c r="N37" i="45"/>
  <c r="O37" i="45" s="1"/>
  <c r="N36" i="45"/>
  <c r="O36" i="45" s="1"/>
  <c r="N35" i="45"/>
  <c r="O35" i="45"/>
  <c r="N34" i="45"/>
  <c r="O34" i="45"/>
  <c r="N33" i="45"/>
  <c r="O33" i="45" s="1"/>
  <c r="N32" i="45"/>
  <c r="O32" i="45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/>
  <c r="N24" i="45"/>
  <c r="O24" i="45" s="1"/>
  <c r="N23" i="45"/>
  <c r="O23" i="45"/>
  <c r="M22" i="45"/>
  <c r="L22" i="45"/>
  <c r="K22" i="45"/>
  <c r="J22" i="45"/>
  <c r="I22" i="45"/>
  <c r="H22" i="45"/>
  <c r="G22" i="45"/>
  <c r="N22" i="45" s="1"/>
  <c r="O22" i="45" s="1"/>
  <c r="F22" i="45"/>
  <c r="E22" i="45"/>
  <c r="D22" i="45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N15" i="45" s="1"/>
  <c r="O15" i="45" s="1"/>
  <c r="E15" i="45"/>
  <c r="D15" i="45"/>
  <c r="N14" i="45"/>
  <c r="O14" i="45" s="1"/>
  <c r="N13" i="45"/>
  <c r="O13" i="45" s="1"/>
  <c r="N12" i="45"/>
  <c r="O12" i="45" s="1"/>
  <c r="N11" i="45"/>
  <c r="O11" i="45" s="1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L73" i="45" s="1"/>
  <c r="K5" i="45"/>
  <c r="J5" i="45"/>
  <c r="J73" i="45" s="1"/>
  <c r="I5" i="45"/>
  <c r="I73" i="45" s="1"/>
  <c r="H5" i="45"/>
  <c r="H73" i="45" s="1"/>
  <c r="G5" i="45"/>
  <c r="G73" i="45" s="1"/>
  <c r="F5" i="45"/>
  <c r="E5" i="45"/>
  <c r="D5" i="45"/>
  <c r="N71" i="44"/>
  <c r="O71" i="44" s="1"/>
  <c r="N70" i="44"/>
  <c r="O70" i="44"/>
  <c r="N69" i="44"/>
  <c r="O69" i="44"/>
  <c r="N68" i="44"/>
  <c r="O68" i="44" s="1"/>
  <c r="M67" i="44"/>
  <c r="L67" i="44"/>
  <c r="K67" i="44"/>
  <c r="J67" i="44"/>
  <c r="I67" i="44"/>
  <c r="H67" i="44"/>
  <c r="G67" i="44"/>
  <c r="F67" i="44"/>
  <c r="E67" i="44"/>
  <c r="D67" i="44"/>
  <c r="N67" i="44" s="1"/>
  <c r="O67" i="44" s="1"/>
  <c r="N66" i="44"/>
  <c r="O66" i="44" s="1"/>
  <c r="N65" i="44"/>
  <c r="O65" i="44" s="1"/>
  <c r="N64" i="44"/>
  <c r="O64" i="44" s="1"/>
  <c r="N63" i="44"/>
  <c r="O63" i="44" s="1"/>
  <c r="N62" i="44"/>
  <c r="O62" i="44"/>
  <c r="N61" i="44"/>
  <c r="O61" i="44"/>
  <c r="N60" i="44"/>
  <c r="O60" i="44" s="1"/>
  <c r="N59" i="44"/>
  <c r="O59" i="44" s="1"/>
  <c r="M58" i="44"/>
  <c r="L58" i="44"/>
  <c r="K58" i="44"/>
  <c r="J58" i="44"/>
  <c r="I58" i="44"/>
  <c r="H58" i="44"/>
  <c r="G58" i="44"/>
  <c r="F58" i="44"/>
  <c r="E58" i="44"/>
  <c r="D58" i="44"/>
  <c r="D72" i="44" s="1"/>
  <c r="N57" i="44"/>
  <c r="O57" i="44" s="1"/>
  <c r="N56" i="44"/>
  <c r="O56" i="44" s="1"/>
  <c r="N55" i="44"/>
  <c r="O55" i="44" s="1"/>
  <c r="M54" i="44"/>
  <c r="L54" i="44"/>
  <c r="K54" i="44"/>
  <c r="J54" i="44"/>
  <c r="I54" i="44"/>
  <c r="H54" i="44"/>
  <c r="G54" i="44"/>
  <c r="F54" i="44"/>
  <c r="E54" i="44"/>
  <c r="D54" i="44"/>
  <c r="N53" i="44"/>
  <c r="O53" i="44" s="1"/>
  <c r="N52" i="44"/>
  <c r="O52" i="44"/>
  <c r="N51" i="44"/>
  <c r="O51" i="44"/>
  <c r="N50" i="44"/>
  <c r="O50" i="44" s="1"/>
  <c r="N49" i="44"/>
  <c r="O49" i="44" s="1"/>
  <c r="N48" i="44"/>
  <c r="O48" i="44" s="1"/>
  <c r="N47" i="44"/>
  <c r="O47" i="44" s="1"/>
  <c r="N46" i="44"/>
  <c r="O46" i="44"/>
  <c r="N45" i="44"/>
  <c r="O45" i="44"/>
  <c r="N44" i="44"/>
  <c r="O44" i="44" s="1"/>
  <c r="N43" i="44"/>
  <c r="O43" i="44" s="1"/>
  <c r="N42" i="44"/>
  <c r="O42" i="44" s="1"/>
  <c r="N41" i="44"/>
  <c r="O41" i="44" s="1"/>
  <c r="N40" i="44"/>
  <c r="O40" i="44" s="1"/>
  <c r="M39" i="44"/>
  <c r="L39" i="44"/>
  <c r="K39" i="44"/>
  <c r="J39" i="44"/>
  <c r="I39" i="44"/>
  <c r="H39" i="44"/>
  <c r="G39" i="44"/>
  <c r="F39" i="44"/>
  <c r="E39" i="44"/>
  <c r="N39" i="44" s="1"/>
  <c r="O39" i="44" s="1"/>
  <c r="D39" i="44"/>
  <c r="N38" i="44"/>
  <c r="O38" i="44"/>
  <c r="N37" i="44"/>
  <c r="O37" i="44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/>
  <c r="N30" i="44"/>
  <c r="O30" i="44" s="1"/>
  <c r="N29" i="44"/>
  <c r="O29" i="44" s="1"/>
  <c r="N28" i="44"/>
  <c r="O28" i="44" s="1"/>
  <c r="N27" i="44"/>
  <c r="O27" i="44" s="1"/>
  <c r="N26" i="44"/>
  <c r="O26" i="44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5" i="44" s="1"/>
  <c r="O15" i="44" s="1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L72" i="44" s="1"/>
  <c r="K5" i="44"/>
  <c r="J5" i="44"/>
  <c r="I5" i="44"/>
  <c r="H5" i="44"/>
  <c r="G5" i="44"/>
  <c r="G72" i="44" s="1"/>
  <c r="F5" i="44"/>
  <c r="N5" i="44" s="1"/>
  <c r="O5" i="44" s="1"/>
  <c r="E5" i="44"/>
  <c r="D5" i="44"/>
  <c r="N73" i="43"/>
  <c r="O73" i="43" s="1"/>
  <c r="N72" i="43"/>
  <c r="O72" i="43" s="1"/>
  <c r="N71" i="43"/>
  <c r="O71" i="43" s="1"/>
  <c r="M70" i="43"/>
  <c r="L70" i="43"/>
  <c r="K70" i="43"/>
  <c r="J70" i="43"/>
  <c r="J74" i="43" s="1"/>
  <c r="I70" i="43"/>
  <c r="I74" i="43" s="1"/>
  <c r="H70" i="43"/>
  <c r="G70" i="43"/>
  <c r="G74" i="43" s="1"/>
  <c r="F70" i="43"/>
  <c r="E70" i="43"/>
  <c r="D70" i="43"/>
  <c r="N69" i="43"/>
  <c r="O69" i="43" s="1"/>
  <c r="N68" i="43"/>
  <c r="O68" i="43"/>
  <c r="N67" i="43"/>
  <c r="O67" i="43" s="1"/>
  <c r="N66" i="43"/>
  <c r="O66" i="43" s="1"/>
  <c r="N65" i="43"/>
  <c r="O65" i="43" s="1"/>
  <c r="N64" i="43"/>
  <c r="O64" i="43" s="1"/>
  <c r="N63" i="43"/>
  <c r="O63" i="43" s="1"/>
  <c r="M62" i="43"/>
  <c r="L62" i="43"/>
  <c r="K62" i="43"/>
  <c r="J62" i="43"/>
  <c r="I62" i="43"/>
  <c r="H62" i="43"/>
  <c r="G62" i="43"/>
  <c r="F62" i="43"/>
  <c r="E62" i="43"/>
  <c r="N62" i="43" s="1"/>
  <c r="O62" i="43" s="1"/>
  <c r="D62" i="43"/>
  <c r="N61" i="43"/>
  <c r="O61" i="43" s="1"/>
  <c r="N60" i="43"/>
  <c r="O60" i="43" s="1"/>
  <c r="M59" i="43"/>
  <c r="L59" i="43"/>
  <c r="K59" i="43"/>
  <c r="J59" i="43"/>
  <c r="I59" i="43"/>
  <c r="H59" i="43"/>
  <c r="G59" i="43"/>
  <c r="F59" i="43"/>
  <c r="E59" i="43"/>
  <c r="D59" i="43"/>
  <c r="N59" i="43" s="1"/>
  <c r="O59" i="43" s="1"/>
  <c r="N58" i="43"/>
  <c r="O58" i="43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/>
  <c r="N45" i="43"/>
  <c r="O45" i="43" s="1"/>
  <c r="M44" i="43"/>
  <c r="L44" i="43"/>
  <c r="K44" i="43"/>
  <c r="J44" i="43"/>
  <c r="I44" i="43"/>
  <c r="H44" i="43"/>
  <c r="G44" i="43"/>
  <c r="F44" i="43"/>
  <c r="E44" i="43"/>
  <c r="N44" i="43" s="1"/>
  <c r="O44" i="43" s="1"/>
  <c r="D44" i="43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/>
  <c r="M25" i="43"/>
  <c r="L25" i="43"/>
  <c r="K25" i="43"/>
  <c r="J25" i="43"/>
  <c r="I25" i="43"/>
  <c r="H25" i="43"/>
  <c r="G25" i="43"/>
  <c r="F25" i="43"/>
  <c r="E25" i="43"/>
  <c r="D25" i="43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H74" i="43" s="1"/>
  <c r="G17" i="43"/>
  <c r="N17" i="43" s="1"/>
  <c r="O17" i="43" s="1"/>
  <c r="F17" i="43"/>
  <c r="E17" i="43"/>
  <c r="D17" i="43"/>
  <c r="N16" i="43"/>
  <c r="O16" i="43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M74" i="43" s="1"/>
  <c r="L5" i="43"/>
  <c r="K5" i="43"/>
  <c r="K74" i="43" s="1"/>
  <c r="J5" i="43"/>
  <c r="I5" i="43"/>
  <c r="H5" i="43"/>
  <c r="G5" i="43"/>
  <c r="F5" i="43"/>
  <c r="F74" i="43" s="1"/>
  <c r="E5" i="43"/>
  <c r="D5" i="43"/>
  <c r="D74" i="43" s="1"/>
  <c r="N72" i="42"/>
  <c r="O72" i="42" s="1"/>
  <c r="N71" i="42"/>
  <c r="O71" i="42" s="1"/>
  <c r="M70" i="42"/>
  <c r="L70" i="42"/>
  <c r="K70" i="42"/>
  <c r="J70" i="42"/>
  <c r="I70" i="42"/>
  <c r="H70" i="42"/>
  <c r="G70" i="42"/>
  <c r="F70" i="42"/>
  <c r="E70" i="42"/>
  <c r="D70" i="42"/>
  <c r="N69" i="42"/>
  <c r="O69" i="42" s="1"/>
  <c r="N68" i="42"/>
  <c r="O68" i="42" s="1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/>
  <c r="M61" i="42"/>
  <c r="L61" i="42"/>
  <c r="K61" i="42"/>
  <c r="J61" i="42"/>
  <c r="N61" i="42" s="1"/>
  <c r="O61" i="42" s="1"/>
  <c r="I61" i="42"/>
  <c r="H61" i="42"/>
  <c r="G61" i="42"/>
  <c r="F61" i="42"/>
  <c r="E61" i="42"/>
  <c r="D61" i="42"/>
  <c r="N60" i="42"/>
  <c r="O60" i="42"/>
  <c r="N59" i="42"/>
  <c r="O59" i="42" s="1"/>
  <c r="N58" i="42"/>
  <c r="O58" i="42" s="1"/>
  <c r="M57" i="42"/>
  <c r="L57" i="42"/>
  <c r="K57" i="42"/>
  <c r="J57" i="42"/>
  <c r="I57" i="42"/>
  <c r="H57" i="42"/>
  <c r="H73" i="42" s="1"/>
  <c r="G57" i="42"/>
  <c r="F57" i="42"/>
  <c r="E57" i="42"/>
  <c r="E73" i="42" s="1"/>
  <c r="D57" i="42"/>
  <c r="D73" i="42" s="1"/>
  <c r="N56" i="42"/>
  <c r="O56" i="42" s="1"/>
  <c r="N55" i="42"/>
  <c r="O55" i="42" s="1"/>
  <c r="N54" i="42"/>
  <c r="O54" i="42" s="1"/>
  <c r="N53" i="42"/>
  <c r="O53" i="42" s="1"/>
  <c r="N52" i="42"/>
  <c r="O52" i="42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/>
  <c r="N45" i="42"/>
  <c r="O45" i="42" s="1"/>
  <c r="N44" i="42"/>
  <c r="O44" i="42" s="1"/>
  <c r="N43" i="42"/>
  <c r="O43" i="42" s="1"/>
  <c r="M42" i="42"/>
  <c r="L42" i="42"/>
  <c r="K42" i="42"/>
  <c r="J42" i="42"/>
  <c r="N42" i="42" s="1"/>
  <c r="O42" i="42" s="1"/>
  <c r="I42" i="42"/>
  <c r="H42" i="42"/>
  <c r="G42" i="42"/>
  <c r="F42" i="42"/>
  <c r="E42" i="42"/>
  <c r="D42" i="42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/>
  <c r="N25" i="42"/>
  <c r="O25" i="42" s="1"/>
  <c r="M24" i="42"/>
  <c r="L24" i="42"/>
  <c r="K24" i="42"/>
  <c r="J24" i="42"/>
  <c r="I24" i="42"/>
  <c r="H24" i="42"/>
  <c r="G24" i="42"/>
  <c r="G73" i="42" s="1"/>
  <c r="F24" i="42"/>
  <c r="E24" i="42"/>
  <c r="D24" i="42"/>
  <c r="N24" i="42" s="1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/>
  <c r="N17" i="42"/>
  <c r="O17" i="42" s="1"/>
  <c r="M16" i="42"/>
  <c r="L16" i="42"/>
  <c r="K16" i="42"/>
  <c r="J16" i="42"/>
  <c r="J73" i="42" s="1"/>
  <c r="I16" i="42"/>
  <c r="H16" i="42"/>
  <c r="G16" i="42"/>
  <c r="F16" i="42"/>
  <c r="E16" i="42"/>
  <c r="D16" i="42"/>
  <c r="N16" i="42" s="1"/>
  <c r="O16" i="42" s="1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M73" i="42" s="1"/>
  <c r="L5" i="42"/>
  <c r="L73" i="42" s="1"/>
  <c r="K5" i="42"/>
  <c r="K73" i="42" s="1"/>
  <c r="J5" i="42"/>
  <c r="I5" i="42"/>
  <c r="H5" i="42"/>
  <c r="G5" i="42"/>
  <c r="F5" i="42"/>
  <c r="F73" i="42" s="1"/>
  <c r="E5" i="42"/>
  <c r="D5" i="42"/>
  <c r="N5" i="42" s="1"/>
  <c r="O5" i="42" s="1"/>
  <c r="N69" i="41"/>
  <c r="O69" i="41" s="1"/>
  <c r="N68" i="41"/>
  <c r="O68" i="41" s="1"/>
  <c r="N67" i="41"/>
  <c r="O67" i="41"/>
  <c r="M66" i="41"/>
  <c r="L66" i="41"/>
  <c r="K66" i="41"/>
  <c r="J66" i="41"/>
  <c r="I66" i="41"/>
  <c r="H66" i="41"/>
  <c r="G66" i="41"/>
  <c r="F66" i="41"/>
  <c r="E66" i="41"/>
  <c r="N66" i="41" s="1"/>
  <c r="O66" i="41" s="1"/>
  <c r="D66" i="4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/>
  <c r="N58" i="41"/>
  <c r="O58" i="41" s="1"/>
  <c r="M57" i="41"/>
  <c r="L57" i="41"/>
  <c r="K57" i="41"/>
  <c r="J57" i="41"/>
  <c r="I57" i="41"/>
  <c r="H57" i="41"/>
  <c r="G57" i="41"/>
  <c r="F57" i="41"/>
  <c r="E57" i="41"/>
  <c r="N57" i="41" s="1"/>
  <c r="O57" i="41" s="1"/>
  <c r="D57" i="41"/>
  <c r="N56" i="41"/>
  <c r="O56" i="41" s="1"/>
  <c r="N55" i="41"/>
  <c r="O55" i="41" s="1"/>
  <c r="N54" i="41"/>
  <c r="O54" i="41" s="1"/>
  <c r="M53" i="41"/>
  <c r="L53" i="41"/>
  <c r="K53" i="41"/>
  <c r="J53" i="41"/>
  <c r="I53" i="41"/>
  <c r="H53" i="41"/>
  <c r="G53" i="41"/>
  <c r="F53" i="41"/>
  <c r="E53" i="41"/>
  <c r="D53" i="41"/>
  <c r="N52" i="41"/>
  <c r="O52" i="41" s="1"/>
  <c r="N51" i="41"/>
  <c r="O51" i="41" s="1"/>
  <c r="N50" i="41"/>
  <c r="O50" i="41" s="1"/>
  <c r="N49" i="41"/>
  <c r="O49" i="4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/>
  <c r="N42" i="41"/>
  <c r="O42" i="41" s="1"/>
  <c r="N41" i="41"/>
  <c r="O41" i="41" s="1"/>
  <c r="N40" i="41"/>
  <c r="O40" i="41" s="1"/>
  <c r="N39" i="41"/>
  <c r="O39" i="41" s="1"/>
  <c r="M38" i="41"/>
  <c r="L38" i="41"/>
  <c r="K38" i="41"/>
  <c r="J38" i="41"/>
  <c r="I38" i="41"/>
  <c r="H38" i="41"/>
  <c r="G38" i="41"/>
  <c r="F38" i="41"/>
  <c r="F70" i="41" s="1"/>
  <c r="E38" i="41"/>
  <c r="D38" i="41"/>
  <c r="D70" i="41" s="1"/>
  <c r="N37" i="41"/>
  <c r="O37" i="41" s="1"/>
  <c r="N36" i="41"/>
  <c r="O36" i="41" s="1"/>
  <c r="N35" i="41"/>
  <c r="O35" i="4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/>
  <c r="N28" i="41"/>
  <c r="O28" i="41" s="1"/>
  <c r="N27" i="41"/>
  <c r="O27" i="41" s="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N21" i="41"/>
  <c r="O21" i="4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H70" i="41" s="1"/>
  <c r="G16" i="41"/>
  <c r="N16" i="41" s="1"/>
  <c r="O16" i="41" s="1"/>
  <c r="F16" i="41"/>
  <c r="E16" i="41"/>
  <c r="D16" i="41"/>
  <c r="N15" i="41"/>
  <c r="O15" i="41" s="1"/>
  <c r="N14" i="41"/>
  <c r="O14" i="41" s="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L70" i="41" s="1"/>
  <c r="K5" i="41"/>
  <c r="J5" i="41"/>
  <c r="I5" i="41"/>
  <c r="H5" i="41"/>
  <c r="G5" i="41"/>
  <c r="F5" i="41"/>
  <c r="E5" i="41"/>
  <c r="E70" i="41" s="1"/>
  <c r="D5" i="41"/>
  <c r="N5" i="41" s="1"/>
  <c r="O5" i="41" s="1"/>
  <c r="N71" i="40"/>
  <c r="O71" i="40" s="1"/>
  <c r="N70" i="40"/>
  <c r="O70" i="40" s="1"/>
  <c r="N69" i="40"/>
  <c r="O69" i="40" s="1"/>
  <c r="M68" i="40"/>
  <c r="L68" i="40"/>
  <c r="K68" i="40"/>
  <c r="J68" i="40"/>
  <c r="I68" i="40"/>
  <c r="H68" i="40"/>
  <c r="G68" i="40"/>
  <c r="F68" i="40"/>
  <c r="E68" i="40"/>
  <c r="D68" i="40"/>
  <c r="N68" i="40" s="1"/>
  <c r="O68" i="40" s="1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M59" i="40"/>
  <c r="L59" i="40"/>
  <c r="K59" i="40"/>
  <c r="J59" i="40"/>
  <c r="I59" i="40"/>
  <c r="H59" i="40"/>
  <c r="G59" i="40"/>
  <c r="F59" i="40"/>
  <c r="E59" i="40"/>
  <c r="D59" i="40"/>
  <c r="N58" i="40"/>
  <c r="O58" i="40" s="1"/>
  <c r="N57" i="40"/>
  <c r="O57" i="40" s="1"/>
  <c r="N56" i="40"/>
  <c r="O56" i="40" s="1"/>
  <c r="M55" i="40"/>
  <c r="L55" i="40"/>
  <c r="K55" i="40"/>
  <c r="J55" i="40"/>
  <c r="I55" i="40"/>
  <c r="H55" i="40"/>
  <c r="G55" i="40"/>
  <c r="G72" i="40" s="1"/>
  <c r="F55" i="40"/>
  <c r="E55" i="40"/>
  <c r="D55" i="40"/>
  <c r="D72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/>
  <c r="N41" i="40"/>
  <c r="O41" i="40" s="1"/>
  <c r="M40" i="40"/>
  <c r="M72" i="40" s="1"/>
  <c r="L40" i="40"/>
  <c r="K40" i="40"/>
  <c r="J40" i="40"/>
  <c r="N40" i="40" s="1"/>
  <c r="O40" i="40" s="1"/>
  <c r="I40" i="40"/>
  <c r="H40" i="40"/>
  <c r="G40" i="40"/>
  <c r="F40" i="40"/>
  <c r="E40" i="40"/>
  <c r="D40" i="40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/>
  <c r="N27" i="40"/>
  <c r="O27" i="40" s="1"/>
  <c r="N26" i="40"/>
  <c r="O26" i="40" s="1"/>
  <c r="M25" i="40"/>
  <c r="L25" i="40"/>
  <c r="K25" i="40"/>
  <c r="J25" i="40"/>
  <c r="I25" i="40"/>
  <c r="H25" i="40"/>
  <c r="H72" i="40" s="1"/>
  <c r="G25" i="40"/>
  <c r="F25" i="40"/>
  <c r="E25" i="40"/>
  <c r="D25" i="40"/>
  <c r="N24" i="40"/>
  <c r="O24" i="40" s="1"/>
  <c r="N23" i="40"/>
  <c r="O23" i="40" s="1"/>
  <c r="N22" i="40"/>
  <c r="O22" i="40" s="1"/>
  <c r="N21" i="40"/>
  <c r="O21" i="40" s="1"/>
  <c r="N20" i="40"/>
  <c r="O20" i="40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F72" i="40" s="1"/>
  <c r="E17" i="40"/>
  <c r="D17" i="40"/>
  <c r="N16" i="40"/>
  <c r="O16" i="40" s="1"/>
  <c r="N15" i="40"/>
  <c r="O15" i="40" s="1"/>
  <c r="N14" i="40"/>
  <c r="O14" i="40" s="1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L72" i="40" s="1"/>
  <c r="K5" i="40"/>
  <c r="K72" i="40" s="1"/>
  <c r="J5" i="40"/>
  <c r="I5" i="40"/>
  <c r="I72" i="40" s="1"/>
  <c r="H5" i="40"/>
  <c r="G5" i="40"/>
  <c r="F5" i="40"/>
  <c r="E5" i="40"/>
  <c r="D5" i="40"/>
  <c r="N69" i="39"/>
  <c r="O69" i="39"/>
  <c r="N68" i="39"/>
  <c r="O68" i="39" s="1"/>
  <c r="M67" i="39"/>
  <c r="L67" i="39"/>
  <c r="K67" i="39"/>
  <c r="J67" i="39"/>
  <c r="I67" i="39"/>
  <c r="H67" i="39"/>
  <c r="G67" i="39"/>
  <c r="F67" i="39"/>
  <c r="E67" i="39"/>
  <c r="D67" i="39"/>
  <c r="N67" i="39" s="1"/>
  <c r="O67" i="39" s="1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/>
  <c r="N60" i="39"/>
  <c r="O60" i="39" s="1"/>
  <c r="N59" i="39"/>
  <c r="O59" i="39" s="1"/>
  <c r="M58" i="39"/>
  <c r="L58" i="39"/>
  <c r="K58" i="39"/>
  <c r="J58" i="39"/>
  <c r="J70" i="39" s="1"/>
  <c r="I58" i="39"/>
  <c r="H58" i="39"/>
  <c r="G58" i="39"/>
  <c r="F58" i="39"/>
  <c r="E58" i="39"/>
  <c r="D58" i="39"/>
  <c r="N57" i="39"/>
  <c r="O57" i="39" s="1"/>
  <c r="N56" i="39"/>
  <c r="O56" i="39" s="1"/>
  <c r="N55" i="39"/>
  <c r="O55" i="39" s="1"/>
  <c r="M54" i="39"/>
  <c r="L54" i="39"/>
  <c r="K54" i="39"/>
  <c r="J54" i="39"/>
  <c r="I54" i="39"/>
  <c r="H54" i="39"/>
  <c r="G54" i="39"/>
  <c r="F54" i="39"/>
  <c r="E54" i="39"/>
  <c r="E70" i="39" s="1"/>
  <c r="D54" i="39"/>
  <c r="N54" i="39" s="1"/>
  <c r="O54" i="39" s="1"/>
  <c r="N53" i="39"/>
  <c r="O53" i="39" s="1"/>
  <c r="N52" i="39"/>
  <c r="O52" i="39" s="1"/>
  <c r="N51" i="39"/>
  <c r="O51" i="39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 s="1"/>
  <c r="M39" i="39"/>
  <c r="L39" i="39"/>
  <c r="K39" i="39"/>
  <c r="J39" i="39"/>
  <c r="I39" i="39"/>
  <c r="H39" i="39"/>
  <c r="N39" i="39" s="1"/>
  <c r="O39" i="39" s="1"/>
  <c r="G39" i="39"/>
  <c r="F39" i="39"/>
  <c r="E39" i="39"/>
  <c r="D39" i="39"/>
  <c r="N38" i="39"/>
  <c r="O38" i="39" s="1"/>
  <c r="N37" i="39"/>
  <c r="O37" i="39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N24" i="39" s="1"/>
  <c r="O24" i="39" s="1"/>
  <c r="D24" i="39"/>
  <c r="N23" i="39"/>
  <c r="O23" i="39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/>
  <c r="M16" i="39"/>
  <c r="L16" i="39"/>
  <c r="K16" i="39"/>
  <c r="J16" i="39"/>
  <c r="I16" i="39"/>
  <c r="H16" i="39"/>
  <c r="G16" i="39"/>
  <c r="G70" i="39" s="1"/>
  <c r="F16" i="39"/>
  <c r="N16" i="39" s="1"/>
  <c r="O16" i="39" s="1"/>
  <c r="E16" i="39"/>
  <c r="D16" i="39"/>
  <c r="N15" i="39"/>
  <c r="O15" i="39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L70" i="39" s="1"/>
  <c r="K5" i="39"/>
  <c r="K70" i="39" s="1"/>
  <c r="J5" i="39"/>
  <c r="I5" i="39"/>
  <c r="I70" i="39" s="1"/>
  <c r="H5" i="39"/>
  <c r="N5" i="39" s="1"/>
  <c r="O5" i="39" s="1"/>
  <c r="G5" i="39"/>
  <c r="F5" i="39"/>
  <c r="E5" i="39"/>
  <c r="D5" i="39"/>
  <c r="N70" i="38"/>
  <c r="O70" i="38" s="1"/>
  <c r="N69" i="38"/>
  <c r="O69" i="38" s="1"/>
  <c r="N68" i="38"/>
  <c r="O68" i="38" s="1"/>
  <c r="M67" i="38"/>
  <c r="L67" i="38"/>
  <c r="K67" i="38"/>
  <c r="J67" i="38"/>
  <c r="I67" i="38"/>
  <c r="H67" i="38"/>
  <c r="G67" i="38"/>
  <c r="F67" i="38"/>
  <c r="E67" i="38"/>
  <c r="D67" i="38"/>
  <c r="N67" i="38" s="1"/>
  <c r="O67" i="38" s="1"/>
  <c r="N66" i="38"/>
  <c r="O66" i="38" s="1"/>
  <c r="N65" i="38"/>
  <c r="O65" i="38"/>
  <c r="N64" i="38"/>
  <c r="O64" i="38" s="1"/>
  <c r="N63" i="38"/>
  <c r="O63" i="38" s="1"/>
  <c r="N62" i="38"/>
  <c r="O62" i="38" s="1"/>
  <c r="N61" i="38"/>
  <c r="O61" i="38" s="1"/>
  <c r="N60" i="38"/>
  <c r="O60" i="38" s="1"/>
  <c r="N59" i="38"/>
  <c r="O59" i="38"/>
  <c r="N58" i="38"/>
  <c r="O58" i="38" s="1"/>
  <c r="N57" i="38"/>
  <c r="O57" i="38" s="1"/>
  <c r="M56" i="38"/>
  <c r="L56" i="38"/>
  <c r="L71" i="38" s="1"/>
  <c r="K56" i="38"/>
  <c r="N56" i="38" s="1"/>
  <c r="O56" i="38" s="1"/>
  <c r="J56" i="38"/>
  <c r="I56" i="38"/>
  <c r="H56" i="38"/>
  <c r="G56" i="38"/>
  <c r="F56" i="38"/>
  <c r="E56" i="38"/>
  <c r="D56" i="38"/>
  <c r="N55" i="38"/>
  <c r="O55" i="38" s="1"/>
  <c r="N54" i="38"/>
  <c r="O54" i="38" s="1"/>
  <c r="M53" i="38"/>
  <c r="L53" i="38"/>
  <c r="K53" i="38"/>
  <c r="J53" i="38"/>
  <c r="I53" i="38"/>
  <c r="H53" i="38"/>
  <c r="G53" i="38"/>
  <c r="F53" i="38"/>
  <c r="E53" i="38"/>
  <c r="D53" i="38"/>
  <c r="N53" i="38" s="1"/>
  <c r="O53" i="38" s="1"/>
  <c r="N52" i="38"/>
  <c r="O52" i="38" s="1"/>
  <c r="N51" i="38"/>
  <c r="O51" i="38"/>
  <c r="N50" i="38"/>
  <c r="O50" i="38" s="1"/>
  <c r="N49" i="38"/>
  <c r="O49" i="38" s="1"/>
  <c r="N48" i="38"/>
  <c r="O48" i="38"/>
  <c r="N47" i="38"/>
  <c r="O47" i="38"/>
  <c r="N46" i="38"/>
  <c r="O46" i="38" s="1"/>
  <c r="N45" i="38"/>
  <c r="O45" i="38" s="1"/>
  <c r="N44" i="38"/>
  <c r="O44" i="38" s="1"/>
  <c r="N43" i="38"/>
  <c r="O43" i="38" s="1"/>
  <c r="N42" i="38"/>
  <c r="O42" i="38"/>
  <c r="N41" i="38"/>
  <c r="O41" i="38"/>
  <c r="N40" i="38"/>
  <c r="O40" i="38" s="1"/>
  <c r="N39" i="38"/>
  <c r="O39" i="38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N35" i="38"/>
  <c r="O35" i="38" s="1"/>
  <c r="N34" i="38"/>
  <c r="O34" i="38" s="1"/>
  <c r="N33" i="38"/>
  <c r="O33" i="38"/>
  <c r="N32" i="38"/>
  <c r="O32" i="38" s="1"/>
  <c r="N31" i="38"/>
  <c r="O31" i="38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/>
  <c r="N24" i="38"/>
  <c r="O24" i="38" s="1"/>
  <c r="N23" i="38"/>
  <c r="O23" i="38" s="1"/>
  <c r="N22" i="38"/>
  <c r="O22" i="38" s="1"/>
  <c r="M21" i="38"/>
  <c r="L21" i="38"/>
  <c r="K21" i="38"/>
  <c r="J21" i="38"/>
  <c r="J71" i="38" s="1"/>
  <c r="I21" i="38"/>
  <c r="H21" i="38"/>
  <c r="H71" i="38" s="1"/>
  <c r="G21" i="38"/>
  <c r="F21" i="38"/>
  <c r="E21" i="38"/>
  <c r="D21" i="38"/>
  <c r="N20" i="38"/>
  <c r="O20" i="38" s="1"/>
  <c r="N19" i="38"/>
  <c r="O19" i="38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D71" i="38" s="1"/>
  <c r="N69" i="37"/>
  <c r="O69" i="37"/>
  <c r="N68" i="37"/>
  <c r="O68" i="37"/>
  <c r="N67" i="37"/>
  <c r="O67" i="37" s="1"/>
  <c r="M66" i="37"/>
  <c r="L66" i="37"/>
  <c r="K66" i="37"/>
  <c r="J66" i="37"/>
  <c r="I66" i="37"/>
  <c r="H66" i="37"/>
  <c r="G66" i="37"/>
  <c r="F66" i="37"/>
  <c r="E66" i="37"/>
  <c r="D66" i="37"/>
  <c r="N66" i="37" s="1"/>
  <c r="O66" i="37" s="1"/>
  <c r="N65" i="37"/>
  <c r="O65" i="37" s="1"/>
  <c r="N64" i="37"/>
  <c r="O64" i="37" s="1"/>
  <c r="N63" i="37"/>
  <c r="O63" i="37"/>
  <c r="N62" i="37"/>
  <c r="O62" i="37" s="1"/>
  <c r="N61" i="37"/>
  <c r="O61" i="37"/>
  <c r="N60" i="37"/>
  <c r="O60" i="37"/>
  <c r="N59" i="37"/>
  <c r="O59" i="37" s="1"/>
  <c r="N58" i="37"/>
  <c r="O58" i="37" s="1"/>
  <c r="M57" i="37"/>
  <c r="L57" i="37"/>
  <c r="K57" i="37"/>
  <c r="J57" i="37"/>
  <c r="I57" i="37"/>
  <c r="H57" i="37"/>
  <c r="G57" i="37"/>
  <c r="F57" i="37"/>
  <c r="E57" i="37"/>
  <c r="D57" i="37"/>
  <c r="N56" i="37"/>
  <c r="O56" i="37" s="1"/>
  <c r="N55" i="37"/>
  <c r="O55" i="37"/>
  <c r="N54" i="37"/>
  <c r="O54" i="37" s="1"/>
  <c r="M53" i="37"/>
  <c r="L53" i="37"/>
  <c r="K53" i="37"/>
  <c r="J53" i="37"/>
  <c r="I53" i="37"/>
  <c r="H53" i="37"/>
  <c r="G53" i="37"/>
  <c r="F53" i="37"/>
  <c r="E53" i="37"/>
  <c r="D53" i="37"/>
  <c r="N52" i="37"/>
  <c r="O52" i="37" s="1"/>
  <c r="N51" i="37"/>
  <c r="O51" i="37" s="1"/>
  <c r="N50" i="37"/>
  <c r="O50" i="37"/>
  <c r="N49" i="37"/>
  <c r="O49" i="37" s="1"/>
  <c r="N48" i="37"/>
  <c r="O48" i="37" s="1"/>
  <c r="N47" i="37"/>
  <c r="O47" i="37"/>
  <c r="N46" i="37"/>
  <c r="O46" i="37" s="1"/>
  <c r="N45" i="37"/>
  <c r="O45" i="37"/>
  <c r="N44" i="37"/>
  <c r="O44" i="37"/>
  <c r="N43" i="37"/>
  <c r="O43" i="37" s="1"/>
  <c r="N42" i="37"/>
  <c r="O42" i="37" s="1"/>
  <c r="N41" i="37"/>
  <c r="O41" i="37"/>
  <c r="N40" i="37"/>
  <c r="O40" i="37" s="1"/>
  <c r="N39" i="37"/>
  <c r="O39" i="37" s="1"/>
  <c r="N38" i="37"/>
  <c r="O38" i="37"/>
  <c r="M37" i="37"/>
  <c r="L37" i="37"/>
  <c r="K37" i="37"/>
  <c r="J37" i="37"/>
  <c r="I37" i="37"/>
  <c r="I70" i="37" s="1"/>
  <c r="H37" i="37"/>
  <c r="H70" i="37" s="1"/>
  <c r="G37" i="37"/>
  <c r="G70" i="37" s="1"/>
  <c r="F37" i="37"/>
  <c r="E37" i="37"/>
  <c r="D37" i="37"/>
  <c r="D70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/>
  <c r="N30" i="37"/>
  <c r="O30" i="37" s="1"/>
  <c r="N29" i="37"/>
  <c r="O29" i="37" s="1"/>
  <c r="N28" i="37"/>
  <c r="O28" i="37"/>
  <c r="N27" i="37"/>
  <c r="O27" i="37" s="1"/>
  <c r="N26" i="37"/>
  <c r="O26" i="37" s="1"/>
  <c r="N25" i="37"/>
  <c r="O25" i="37"/>
  <c r="M24" i="37"/>
  <c r="L24" i="37"/>
  <c r="K24" i="37"/>
  <c r="J24" i="37"/>
  <c r="I24" i="37"/>
  <c r="H24" i="37"/>
  <c r="G24" i="37"/>
  <c r="F24" i="37"/>
  <c r="E24" i="37"/>
  <c r="D24" i="37"/>
  <c r="N23" i="37"/>
  <c r="O23" i="37"/>
  <c r="N22" i="37"/>
  <c r="O22" i="37" s="1"/>
  <c r="N21" i="37"/>
  <c r="O21" i="37" s="1"/>
  <c r="N20" i="37"/>
  <c r="O20" i="37"/>
  <c r="N19" i="37"/>
  <c r="O19" i="37" s="1"/>
  <c r="N18" i="37"/>
  <c r="O18" i="37" s="1"/>
  <c r="N17" i="37"/>
  <c r="O17" i="37"/>
  <c r="M16" i="37"/>
  <c r="L16" i="37"/>
  <c r="K16" i="37"/>
  <c r="J16" i="37"/>
  <c r="J70" i="37" s="1"/>
  <c r="I16" i="37"/>
  <c r="H16" i="37"/>
  <c r="G16" i="37"/>
  <c r="F16" i="37"/>
  <c r="E16" i="37"/>
  <c r="D16" i="37"/>
  <c r="N15" i="37"/>
  <c r="O15" i="37"/>
  <c r="N14" i="37"/>
  <c r="O14" i="37" s="1"/>
  <c r="N13" i="37"/>
  <c r="O13" i="37" s="1"/>
  <c r="N12" i="37"/>
  <c r="O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K5" i="37"/>
  <c r="K70" i="37" s="1"/>
  <c r="J5" i="37"/>
  <c r="I5" i="37"/>
  <c r="H5" i="37"/>
  <c r="N5" i="37" s="1"/>
  <c r="O5" i="37" s="1"/>
  <c r="G5" i="37"/>
  <c r="F5" i="37"/>
  <c r="F70" i="37" s="1"/>
  <c r="E5" i="37"/>
  <c r="D5" i="37"/>
  <c r="N67" i="36"/>
  <c r="O67" i="36"/>
  <c r="N66" i="36"/>
  <c r="O66" i="36" s="1"/>
  <c r="M65" i="36"/>
  <c r="L65" i="36"/>
  <c r="K65" i="36"/>
  <c r="J65" i="36"/>
  <c r="I65" i="36"/>
  <c r="H65" i="36"/>
  <c r="G65" i="36"/>
  <c r="F65" i="36"/>
  <c r="E65" i="36"/>
  <c r="D65" i="36"/>
  <c r="N64" i="36"/>
  <c r="O64" i="36" s="1"/>
  <c r="N63" i="36"/>
  <c r="O63" i="36"/>
  <c r="N62" i="36"/>
  <c r="O62" i="36"/>
  <c r="N61" i="36"/>
  <c r="O61" i="36" s="1"/>
  <c r="N60" i="36"/>
  <c r="O60" i="36" s="1"/>
  <c r="N59" i="36"/>
  <c r="O59" i="36"/>
  <c r="N58" i="36"/>
  <c r="O58" i="36" s="1"/>
  <c r="N57" i="36"/>
  <c r="O57" i="36"/>
  <c r="M56" i="36"/>
  <c r="M68" i="36" s="1"/>
  <c r="L56" i="36"/>
  <c r="K56" i="36"/>
  <c r="J56" i="36"/>
  <c r="I56" i="36"/>
  <c r="H56" i="36"/>
  <c r="G56" i="36"/>
  <c r="F56" i="36"/>
  <c r="E56" i="36"/>
  <c r="D56" i="36"/>
  <c r="N55" i="36"/>
  <c r="O55" i="36" s="1"/>
  <c r="N54" i="36"/>
  <c r="O54" i="36" s="1"/>
  <c r="N53" i="36"/>
  <c r="O53" i="36" s="1"/>
  <c r="N52" i="36"/>
  <c r="O52" i="36"/>
  <c r="M51" i="36"/>
  <c r="L51" i="36"/>
  <c r="K51" i="36"/>
  <c r="J51" i="36"/>
  <c r="I51" i="36"/>
  <c r="H51" i="36"/>
  <c r="G51" i="36"/>
  <c r="F51" i="36"/>
  <c r="E51" i="36"/>
  <c r="D51" i="36"/>
  <c r="N50" i="36"/>
  <c r="O50" i="36"/>
  <c r="N49" i="36"/>
  <c r="O49" i="36" s="1"/>
  <c r="N48" i="36"/>
  <c r="O48" i="36"/>
  <c r="N47" i="36"/>
  <c r="O47" i="36"/>
  <c r="N46" i="36"/>
  <c r="O46" i="36" s="1"/>
  <c r="N45" i="36"/>
  <c r="O45" i="36" s="1"/>
  <c r="N44" i="36"/>
  <c r="O44" i="36"/>
  <c r="N43" i="36"/>
  <c r="O43" i="36" s="1"/>
  <c r="N42" i="36"/>
  <c r="O42" i="36"/>
  <c r="N41" i="36"/>
  <c r="O41" i="36"/>
  <c r="N40" i="36"/>
  <c r="O40" i="36" s="1"/>
  <c r="N39" i="36"/>
  <c r="O39" i="36" s="1"/>
  <c r="N38" i="36"/>
  <c r="O38" i="36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/>
  <c r="N34" i="36"/>
  <c r="O34" i="36"/>
  <c r="N33" i="36"/>
  <c r="O33" i="36" s="1"/>
  <c r="N32" i="36"/>
  <c r="O32" i="36" s="1"/>
  <c r="N31" i="36"/>
  <c r="O31" i="36"/>
  <c r="N30" i="36"/>
  <c r="O30" i="36" s="1"/>
  <c r="N29" i="36"/>
  <c r="O29" i="36"/>
  <c r="N28" i="36"/>
  <c r="O28" i="36"/>
  <c r="N27" i="36"/>
  <c r="O27" i="36" s="1"/>
  <c r="N26" i="36"/>
  <c r="O26" i="36" s="1"/>
  <c r="N25" i="36"/>
  <c r="O25" i="36"/>
  <c r="N24" i="36"/>
  <c r="O24" i="36" s="1"/>
  <c r="M23" i="36"/>
  <c r="L23" i="36"/>
  <c r="K23" i="36"/>
  <c r="J23" i="36"/>
  <c r="I23" i="36"/>
  <c r="H23" i="36"/>
  <c r="G23" i="36"/>
  <c r="G68" i="36" s="1"/>
  <c r="F23" i="36"/>
  <c r="E23" i="36"/>
  <c r="D23" i="36"/>
  <c r="N22" i="36"/>
  <c r="O22" i="36"/>
  <c r="N21" i="36"/>
  <c r="O21" i="36"/>
  <c r="N20" i="36"/>
  <c r="O20" i="36" s="1"/>
  <c r="N19" i="36"/>
  <c r="O19" i="36" s="1"/>
  <c r="N18" i="36"/>
  <c r="O18" i="36" s="1"/>
  <c r="N17" i="36"/>
  <c r="O17" i="36" s="1"/>
  <c r="N16" i="36"/>
  <c r="O16" i="36"/>
  <c r="M15" i="36"/>
  <c r="L15" i="36"/>
  <c r="K15" i="36"/>
  <c r="J15" i="36"/>
  <c r="I15" i="36"/>
  <c r="H15" i="36"/>
  <c r="N15" i="36" s="1"/>
  <c r="O15" i="36" s="1"/>
  <c r="G15" i="36"/>
  <c r="F15" i="36"/>
  <c r="E15" i="36"/>
  <c r="D15" i="36"/>
  <c r="N14" i="36"/>
  <c r="O14" i="36" s="1"/>
  <c r="N13" i="36"/>
  <c r="O13" i="36" s="1"/>
  <c r="N12" i="36"/>
  <c r="O12" i="36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/>
  <c r="M5" i="36"/>
  <c r="L5" i="36"/>
  <c r="K5" i="36"/>
  <c r="K68" i="36" s="1"/>
  <c r="J5" i="36"/>
  <c r="I5" i="36"/>
  <c r="H5" i="36"/>
  <c r="H68" i="36" s="1"/>
  <c r="G5" i="36"/>
  <c r="F5" i="36"/>
  <c r="E5" i="36"/>
  <c r="D5" i="36"/>
  <c r="N69" i="35"/>
  <c r="O69" i="35" s="1"/>
  <c r="N68" i="35"/>
  <c r="O68" i="35"/>
  <c r="N67" i="35"/>
  <c r="O67" i="35" s="1"/>
  <c r="M66" i="35"/>
  <c r="L66" i="35"/>
  <c r="K66" i="35"/>
  <c r="J66" i="35"/>
  <c r="I66" i="35"/>
  <c r="H66" i="35"/>
  <c r="G66" i="35"/>
  <c r="F66" i="35"/>
  <c r="E66" i="35"/>
  <c r="N66" i="35" s="1"/>
  <c r="O66" i="35" s="1"/>
  <c r="D66" i="35"/>
  <c r="N65" i="35"/>
  <c r="O65" i="35" s="1"/>
  <c r="N64" i="35"/>
  <c r="O64" i="35" s="1"/>
  <c r="N63" i="35"/>
  <c r="O63" i="35"/>
  <c r="N62" i="35"/>
  <c r="O62" i="35" s="1"/>
  <c r="N61" i="35"/>
  <c r="O61" i="35" s="1"/>
  <c r="N60" i="35"/>
  <c r="O60" i="35" s="1"/>
  <c r="N59" i="35"/>
  <c r="O59" i="35" s="1"/>
  <c r="N58" i="35"/>
  <c r="O58" i="35"/>
  <c r="M57" i="35"/>
  <c r="L57" i="35"/>
  <c r="K57" i="35"/>
  <c r="J57" i="35"/>
  <c r="I57" i="35"/>
  <c r="I70" i="35" s="1"/>
  <c r="H57" i="35"/>
  <c r="N57" i="35" s="1"/>
  <c r="O57" i="35" s="1"/>
  <c r="H70" i="35"/>
  <c r="G57" i="35"/>
  <c r="F57" i="35"/>
  <c r="E57" i="35"/>
  <c r="D57" i="35"/>
  <c r="N56" i="35"/>
  <c r="O56" i="35"/>
  <c r="N55" i="35"/>
  <c r="O55" i="35" s="1"/>
  <c r="N54" i="35"/>
  <c r="O54" i="35"/>
  <c r="M53" i="35"/>
  <c r="L53" i="35"/>
  <c r="K53" i="35"/>
  <c r="J53" i="35"/>
  <c r="I53" i="35"/>
  <c r="H53" i="35"/>
  <c r="G53" i="35"/>
  <c r="F53" i="35"/>
  <c r="E53" i="35"/>
  <c r="D53" i="35"/>
  <c r="N53" i="35" s="1"/>
  <c r="O53" i="35" s="1"/>
  <c r="N52" i="35"/>
  <c r="O52" i="35"/>
  <c r="N51" i="35"/>
  <c r="O51" i="35" s="1"/>
  <c r="N50" i="35"/>
  <c r="O50" i="35"/>
  <c r="N49" i="35"/>
  <c r="O49" i="35" s="1"/>
  <c r="N48" i="35"/>
  <c r="O48" i="35" s="1"/>
  <c r="N47" i="35"/>
  <c r="O47" i="35" s="1"/>
  <c r="N46" i="35"/>
  <c r="O46" i="35"/>
  <c r="N45" i="35"/>
  <c r="O45" i="35"/>
  <c r="N44" i="35"/>
  <c r="O44" i="35" s="1"/>
  <c r="N43" i="35"/>
  <c r="O43" i="35" s="1"/>
  <c r="N42" i="35"/>
  <c r="O42" i="35"/>
  <c r="N41" i="35"/>
  <c r="O41" i="35" s="1"/>
  <c r="N40" i="35"/>
  <c r="O40" i="35" s="1"/>
  <c r="N39" i="35"/>
  <c r="O39" i="35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/>
  <c r="N35" i="35"/>
  <c r="O35" i="35" s="1"/>
  <c r="N34" i="35"/>
  <c r="O34" i="35" s="1"/>
  <c r="N33" i="35"/>
  <c r="O33" i="35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/>
  <c r="N22" i="35"/>
  <c r="O22" i="35" s="1"/>
  <c r="N21" i="35"/>
  <c r="O21" i="35" s="1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N13" i="35"/>
  <c r="O13" i="35" s="1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F70" i="35" s="1"/>
  <c r="E5" i="35"/>
  <c r="D5" i="35"/>
  <c r="N69" i="34"/>
  <c r="O69" i="34"/>
  <c r="N68" i="34"/>
  <c r="O68" i="34"/>
  <c r="N67" i="34"/>
  <c r="O67" i="34" s="1"/>
  <c r="M66" i="34"/>
  <c r="L66" i="34"/>
  <c r="K66" i="34"/>
  <c r="J66" i="34"/>
  <c r="I66" i="34"/>
  <c r="H66" i="34"/>
  <c r="G66" i="34"/>
  <c r="F66" i="34"/>
  <c r="E66" i="34"/>
  <c r="D66" i="34"/>
  <c r="N65" i="34"/>
  <c r="O65" i="34" s="1"/>
  <c r="N64" i="34"/>
  <c r="O64" i="34" s="1"/>
  <c r="N63" i="34"/>
  <c r="O63" i="34"/>
  <c r="N62" i="34"/>
  <c r="O62" i="34" s="1"/>
  <c r="N61" i="34"/>
  <c r="O61" i="34"/>
  <c r="N60" i="34"/>
  <c r="O60" i="34"/>
  <c r="N59" i="34"/>
  <c r="O59" i="34" s="1"/>
  <c r="N58" i="34"/>
  <c r="O58" i="34" s="1"/>
  <c r="M57" i="34"/>
  <c r="L57" i="34"/>
  <c r="K57" i="34"/>
  <c r="J57" i="34"/>
  <c r="I57" i="34"/>
  <c r="H57" i="34"/>
  <c r="G57" i="34"/>
  <c r="F57" i="34"/>
  <c r="E57" i="34"/>
  <c r="D57" i="34"/>
  <c r="N56" i="34"/>
  <c r="O56" i="34"/>
  <c r="N55" i="34"/>
  <c r="O55" i="34" s="1"/>
  <c r="M54" i="34"/>
  <c r="L54" i="34"/>
  <c r="K54" i="34"/>
  <c r="J54" i="34"/>
  <c r="I54" i="34"/>
  <c r="H54" i="34"/>
  <c r="G54" i="34"/>
  <c r="F54" i="34"/>
  <c r="E54" i="34"/>
  <c r="D54" i="34"/>
  <c r="N53" i="34"/>
  <c r="O53" i="34"/>
  <c r="N52" i="34"/>
  <c r="O52" i="34"/>
  <c r="N51" i="34"/>
  <c r="O51" i="34" s="1"/>
  <c r="N50" i="34"/>
  <c r="O50" i="34" s="1"/>
  <c r="N49" i="34"/>
  <c r="O49" i="34"/>
  <c r="N48" i="34"/>
  <c r="O48" i="34" s="1"/>
  <c r="N47" i="34"/>
  <c r="O47" i="34" s="1"/>
  <c r="N46" i="34"/>
  <c r="O46" i="34"/>
  <c r="N45" i="34"/>
  <c r="O45" i="34" s="1"/>
  <c r="N44" i="34"/>
  <c r="O44" i="34" s="1"/>
  <c r="N43" i="34"/>
  <c r="O43" i="34"/>
  <c r="N42" i="34"/>
  <c r="O42" i="34" s="1"/>
  <c r="N41" i="34"/>
  <c r="O41" i="34"/>
  <c r="N40" i="34"/>
  <c r="O40" i="34"/>
  <c r="N39" i="34"/>
  <c r="O39" i="34" s="1"/>
  <c r="M38" i="34"/>
  <c r="L38" i="34"/>
  <c r="K38" i="34"/>
  <c r="J38" i="34"/>
  <c r="I38" i="34"/>
  <c r="H38" i="34"/>
  <c r="G38" i="34"/>
  <c r="G70" i="34" s="1"/>
  <c r="F38" i="34"/>
  <c r="E38" i="34"/>
  <c r="D38" i="34"/>
  <c r="N37" i="34"/>
  <c r="O37" i="34" s="1"/>
  <c r="N36" i="34"/>
  <c r="O36" i="34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/>
  <c r="N29" i="34"/>
  <c r="O29" i="34" s="1"/>
  <c r="N28" i="34"/>
  <c r="O28" i="34"/>
  <c r="N27" i="34"/>
  <c r="O27" i="34"/>
  <c r="N26" i="34"/>
  <c r="O26" i="34" s="1"/>
  <c r="N25" i="34"/>
  <c r="O25" i="34" s="1"/>
  <c r="M24" i="34"/>
  <c r="L24" i="34"/>
  <c r="K24" i="34"/>
  <c r="J24" i="34"/>
  <c r="I24" i="34"/>
  <c r="H24" i="34"/>
  <c r="H70" i="34" s="1"/>
  <c r="G24" i="34"/>
  <c r="F24" i="34"/>
  <c r="E24" i="34"/>
  <c r="D24" i="34"/>
  <c r="N23" i="34"/>
  <c r="O23" i="34"/>
  <c r="N22" i="34"/>
  <c r="O22" i="34" s="1"/>
  <c r="N21" i="34"/>
  <c r="O21" i="34"/>
  <c r="N20" i="34"/>
  <c r="O20" i="34"/>
  <c r="N19" i="34"/>
  <c r="O19" i="34" s="1"/>
  <c r="N18" i="34"/>
  <c r="O18" i="34" s="1"/>
  <c r="N17" i="34"/>
  <c r="O17" i="34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/>
  <c r="N13" i="34"/>
  <c r="O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M70" i="34" s="1"/>
  <c r="L5" i="34"/>
  <c r="K5" i="34"/>
  <c r="J5" i="34"/>
  <c r="I5" i="34"/>
  <c r="I70" i="34" s="1"/>
  <c r="H5" i="34"/>
  <c r="G5" i="34"/>
  <c r="F5" i="34"/>
  <c r="F70" i="34" s="1"/>
  <c r="E5" i="34"/>
  <c r="E70" i="34"/>
  <c r="D5" i="34"/>
  <c r="N36" i="33"/>
  <c r="O36" i="33" s="1"/>
  <c r="N66" i="33"/>
  <c r="O66" i="33" s="1"/>
  <c r="N67" i="33"/>
  <c r="O67" i="33" s="1"/>
  <c r="N68" i="33"/>
  <c r="O68" i="33" s="1"/>
  <c r="N50" i="33"/>
  <c r="O50" i="33"/>
  <c r="N37" i="33"/>
  <c r="O37" i="33"/>
  <c r="N38" i="33"/>
  <c r="O38" i="33"/>
  <c r="N39" i="33"/>
  <c r="O39" i="33" s="1"/>
  <c r="N40" i="33"/>
  <c r="O40" i="33" s="1"/>
  <c r="N41" i="33"/>
  <c r="O41" i="33" s="1"/>
  <c r="N42" i="33"/>
  <c r="O42" i="33"/>
  <c r="N43" i="33"/>
  <c r="O43" i="33"/>
  <c r="N44" i="33"/>
  <c r="O44" i="33"/>
  <c r="N45" i="33"/>
  <c r="O45" i="33" s="1"/>
  <c r="N46" i="33"/>
  <c r="O46" i="33" s="1"/>
  <c r="N47" i="33"/>
  <c r="O47" i="33" s="1"/>
  <c r="N48" i="33"/>
  <c r="O48" i="33" s="1"/>
  <c r="N49" i="33"/>
  <c r="O49" i="33" s="1"/>
  <c r="N23" i="33"/>
  <c r="O23" i="33"/>
  <c r="N24" i="33"/>
  <c r="O24" i="33" s="1"/>
  <c r="N25" i="33"/>
  <c r="O25" i="33" s="1"/>
  <c r="N26" i="33"/>
  <c r="O26" i="33" s="1"/>
  <c r="N27" i="33"/>
  <c r="O27" i="33"/>
  <c r="N28" i="33"/>
  <c r="O28" i="33" s="1"/>
  <c r="N29" i="33"/>
  <c r="O29" i="33"/>
  <c r="N30" i="33"/>
  <c r="O30" i="33" s="1"/>
  <c r="N31" i="33"/>
  <c r="O31" i="33" s="1"/>
  <c r="N32" i="33"/>
  <c r="O32" i="33" s="1"/>
  <c r="N33" i="33"/>
  <c r="O33" i="33"/>
  <c r="N34" i="33"/>
  <c r="O34" i="33" s="1"/>
  <c r="N8" i="33"/>
  <c r="O8" i="33"/>
  <c r="N9" i="33"/>
  <c r="O9" i="33" s="1"/>
  <c r="E35" i="33"/>
  <c r="F35" i="33"/>
  <c r="G35" i="33"/>
  <c r="H35" i="33"/>
  <c r="I35" i="33"/>
  <c r="J35" i="33"/>
  <c r="K35" i="33"/>
  <c r="L35" i="33"/>
  <c r="M35" i="33"/>
  <c r="D35" i="33"/>
  <c r="E22" i="33"/>
  <c r="F22" i="33"/>
  <c r="G22" i="33"/>
  <c r="H22" i="33"/>
  <c r="I22" i="33"/>
  <c r="J22" i="33"/>
  <c r="K22" i="33"/>
  <c r="L22" i="33"/>
  <c r="M22" i="33"/>
  <c r="D22" i="33"/>
  <c r="E16" i="33"/>
  <c r="F16" i="33"/>
  <c r="G16" i="33"/>
  <c r="H16" i="33"/>
  <c r="I16" i="33"/>
  <c r="J16" i="33"/>
  <c r="K16" i="33"/>
  <c r="L16" i="33"/>
  <c r="M16" i="33"/>
  <c r="D16" i="33"/>
  <c r="E5" i="33"/>
  <c r="E69" i="33" s="1"/>
  <c r="F5" i="33"/>
  <c r="G5" i="33"/>
  <c r="G69" i="33" s="1"/>
  <c r="H5" i="33"/>
  <c r="H69" i="33" s="1"/>
  <c r="I5" i="33"/>
  <c r="J5" i="33"/>
  <c r="K5" i="33"/>
  <c r="L5" i="33"/>
  <c r="M5" i="33"/>
  <c r="D5" i="33"/>
  <c r="E64" i="33"/>
  <c r="F64" i="33"/>
  <c r="G64" i="33"/>
  <c r="H64" i="33"/>
  <c r="I64" i="33"/>
  <c r="J64" i="33"/>
  <c r="K64" i="33"/>
  <c r="L64" i="33"/>
  <c r="M64" i="33"/>
  <c r="D64" i="33"/>
  <c r="N65" i="33"/>
  <c r="O65" i="33" s="1"/>
  <c r="N56" i="33"/>
  <c r="O56" i="33" s="1"/>
  <c r="N57" i="33"/>
  <c r="O57" i="33" s="1"/>
  <c r="N58" i="33"/>
  <c r="O58" i="33"/>
  <c r="N59" i="33"/>
  <c r="O59" i="33"/>
  <c r="N60" i="33"/>
  <c r="O60" i="33" s="1"/>
  <c r="N61" i="33"/>
  <c r="O61" i="33" s="1"/>
  <c r="N62" i="33"/>
  <c r="N63" i="33"/>
  <c r="O63" i="33" s="1"/>
  <c r="N55" i="33"/>
  <c r="O55" i="33" s="1"/>
  <c r="E54" i="33"/>
  <c r="F54" i="33"/>
  <c r="G54" i="33"/>
  <c r="H54" i="33"/>
  <c r="I54" i="33"/>
  <c r="J54" i="33"/>
  <c r="K54" i="33"/>
  <c r="L54" i="33"/>
  <c r="M54" i="33"/>
  <c r="D54" i="33"/>
  <c r="N54" i="33" s="1"/>
  <c r="O54" i="33" s="1"/>
  <c r="E51" i="33"/>
  <c r="F51" i="33"/>
  <c r="F69" i="33" s="1"/>
  <c r="G51" i="33"/>
  <c r="H51" i="33"/>
  <c r="I51" i="33"/>
  <c r="J51" i="33"/>
  <c r="K51" i="33"/>
  <c r="L51" i="33"/>
  <c r="M51" i="33"/>
  <c r="D51" i="33"/>
  <c r="N53" i="33"/>
  <c r="O53" i="33"/>
  <c r="N52" i="33"/>
  <c r="O52" i="33"/>
  <c r="O62" i="33"/>
  <c r="N18" i="33"/>
  <c r="O18" i="33"/>
  <c r="N19" i="33"/>
  <c r="O19" i="33" s="1"/>
  <c r="N20" i="33"/>
  <c r="O20" i="33"/>
  <c r="N21" i="33"/>
  <c r="O21" i="33" s="1"/>
  <c r="N7" i="33"/>
  <c r="O7" i="33"/>
  <c r="N10" i="33"/>
  <c r="O10" i="33" s="1"/>
  <c r="N11" i="33"/>
  <c r="O11" i="33"/>
  <c r="N12" i="33"/>
  <c r="O12" i="33" s="1"/>
  <c r="N13" i="33"/>
  <c r="O13" i="33" s="1"/>
  <c r="N14" i="33"/>
  <c r="O14" i="33" s="1"/>
  <c r="N15" i="33"/>
  <c r="O15" i="33"/>
  <c r="N6" i="33"/>
  <c r="O6" i="33" s="1"/>
  <c r="N17" i="33"/>
  <c r="O17" i="33"/>
  <c r="E68" i="36"/>
  <c r="M70" i="39"/>
  <c r="L70" i="35"/>
  <c r="F68" i="36"/>
  <c r="K70" i="34"/>
  <c r="N17" i="40"/>
  <c r="O17" i="40" s="1"/>
  <c r="N5" i="40"/>
  <c r="O5" i="40"/>
  <c r="K70" i="41"/>
  <c r="M70" i="41"/>
  <c r="I73" i="42"/>
  <c r="N25" i="43"/>
  <c r="O25" i="43" s="1"/>
  <c r="K72" i="44"/>
  <c r="M72" i="44"/>
  <c r="J72" i="44"/>
  <c r="H72" i="44"/>
  <c r="N23" i="44"/>
  <c r="O23" i="44" s="1"/>
  <c r="E73" i="45"/>
  <c r="O22" i="46"/>
  <c r="P22" i="46" s="1"/>
  <c r="F71" i="46"/>
  <c r="G71" i="46"/>
  <c r="O5" i="46"/>
  <c r="P5" i="46" s="1"/>
  <c r="O82" i="48" l="1"/>
  <c r="P82" i="48" s="1"/>
  <c r="N73" i="42"/>
  <c r="O73" i="42" s="1"/>
  <c r="N16" i="37"/>
  <c r="O16" i="37" s="1"/>
  <c r="N66" i="34"/>
  <c r="O66" i="34" s="1"/>
  <c r="I69" i="33"/>
  <c r="N5" i="35"/>
  <c r="O5" i="35" s="1"/>
  <c r="N65" i="36"/>
  <c r="O65" i="36" s="1"/>
  <c r="N24" i="37"/>
  <c r="O24" i="37" s="1"/>
  <c r="E71" i="38"/>
  <c r="N21" i="38"/>
  <c r="O21" i="38" s="1"/>
  <c r="G70" i="35"/>
  <c r="F71" i="38"/>
  <c r="I71" i="46"/>
  <c r="F72" i="44"/>
  <c r="D73" i="44" s="1"/>
  <c r="N16" i="33"/>
  <c r="O16" i="33" s="1"/>
  <c r="N57" i="34"/>
  <c r="O57" i="34" s="1"/>
  <c r="J70" i="35"/>
  <c r="L68" i="36"/>
  <c r="N70" i="43"/>
  <c r="O70" i="43" s="1"/>
  <c r="J71" i="46"/>
  <c r="O71" i="46" s="1"/>
  <c r="P71" i="46" s="1"/>
  <c r="N58" i="44"/>
  <c r="O58" i="44" s="1"/>
  <c r="N37" i="37"/>
  <c r="O37" i="37" s="1"/>
  <c r="I71" i="38"/>
  <c r="N68" i="45"/>
  <c r="O68" i="45" s="1"/>
  <c r="N16" i="34"/>
  <c r="O16" i="34" s="1"/>
  <c r="M70" i="35"/>
  <c r="N38" i="35"/>
  <c r="O38" i="35" s="1"/>
  <c r="N24" i="34"/>
  <c r="O24" i="34" s="1"/>
  <c r="N25" i="40"/>
  <c r="O25" i="40" s="1"/>
  <c r="J72" i="40"/>
  <c r="G71" i="38"/>
  <c r="K70" i="35"/>
  <c r="E70" i="37"/>
  <c r="N55" i="40"/>
  <c r="O55" i="40" s="1"/>
  <c r="D70" i="39"/>
  <c r="N54" i="34"/>
  <c r="O54" i="34" s="1"/>
  <c r="N16" i="38"/>
  <c r="O16" i="38" s="1"/>
  <c r="H70" i="39"/>
  <c r="N57" i="42"/>
  <c r="O57" i="42" s="1"/>
  <c r="I72" i="44"/>
  <c r="N36" i="36"/>
  <c r="O36" i="36" s="1"/>
  <c r="L70" i="37"/>
  <c r="E72" i="44"/>
  <c r="F73" i="45"/>
  <c r="N73" i="45" s="1"/>
  <c r="O73" i="45" s="1"/>
  <c r="N16" i="35"/>
  <c r="O16" i="35" s="1"/>
  <c r="N51" i="33"/>
  <c r="O51" i="33" s="1"/>
  <c r="E74" i="43"/>
  <c r="N74" i="43" s="1"/>
  <c r="O74" i="43" s="1"/>
  <c r="N5" i="33"/>
  <c r="O5" i="33" s="1"/>
  <c r="N35" i="33"/>
  <c r="O35" i="33" s="1"/>
  <c r="L69" i="33"/>
  <c r="N53" i="37"/>
  <c r="O53" i="37" s="1"/>
  <c r="N58" i="39"/>
  <c r="O58" i="39" s="1"/>
  <c r="N38" i="41"/>
  <c r="O38" i="41" s="1"/>
  <c r="N53" i="41"/>
  <c r="O53" i="41" s="1"/>
  <c r="J68" i="36"/>
  <c r="M69" i="33"/>
  <c r="J70" i="41"/>
  <c r="N56" i="36"/>
  <c r="O56" i="36" s="1"/>
  <c r="N5" i="43"/>
  <c r="O5" i="43" s="1"/>
  <c r="N38" i="34"/>
  <c r="O38" i="34" s="1"/>
  <c r="K69" i="33"/>
  <c r="L70" i="34"/>
  <c r="N24" i="35"/>
  <c r="O24" i="35" s="1"/>
  <c r="N70" i="42"/>
  <c r="O70" i="42" s="1"/>
  <c r="N22" i="33"/>
  <c r="O22" i="33" s="1"/>
  <c r="J70" i="34"/>
  <c r="D68" i="36"/>
  <c r="O15" i="46"/>
  <c r="P15" i="46" s="1"/>
  <c r="N64" i="33"/>
  <c r="O64" i="33" s="1"/>
  <c r="D69" i="33"/>
  <c r="I68" i="36"/>
  <c r="N23" i="36"/>
  <c r="O23" i="36" s="1"/>
  <c r="J69" i="33"/>
  <c r="D70" i="35"/>
  <c r="O77" i="47"/>
  <c r="P77" i="47" s="1"/>
  <c r="N71" i="38"/>
  <c r="O71" i="38" s="1"/>
  <c r="N72" i="40"/>
  <c r="O72" i="40" s="1"/>
  <c r="N68" i="36"/>
  <c r="O68" i="36" s="1"/>
  <c r="N69" i="33"/>
  <c r="O69" i="33" s="1"/>
  <c r="N54" i="44"/>
  <c r="O54" i="44" s="1"/>
  <c r="G70" i="41"/>
  <c r="N57" i="37"/>
  <c r="O57" i="37" s="1"/>
  <c r="N5" i="45"/>
  <c r="O5" i="45" s="1"/>
  <c r="I70" i="41"/>
  <c r="F70" i="39"/>
  <c r="N51" i="36"/>
  <c r="O51" i="36" s="1"/>
  <c r="N71" i="46"/>
  <c r="L74" i="43"/>
  <c r="E72" i="40"/>
  <c r="K71" i="38"/>
  <c r="M71" i="38"/>
  <c r="N37" i="38"/>
  <c r="O37" i="38" s="1"/>
  <c r="N58" i="45"/>
  <c r="O58" i="45" s="1"/>
  <c r="N5" i="34"/>
  <c r="O5" i="34" s="1"/>
  <c r="N24" i="41"/>
  <c r="O24" i="41" s="1"/>
  <c r="N5" i="38"/>
  <c r="O5" i="38" s="1"/>
  <c r="D70" i="34"/>
  <c r="N70" i="34" s="1"/>
  <c r="O70" i="34" s="1"/>
  <c r="M70" i="37"/>
  <c r="N5" i="36"/>
  <c r="O5" i="36" s="1"/>
  <c r="N59" i="40"/>
  <c r="O59" i="40" s="1"/>
  <c r="E70" i="35"/>
  <c r="D75" i="43" l="1"/>
  <c r="N70" i="35"/>
  <c r="O70" i="35" s="1"/>
  <c r="N72" i="44"/>
  <c r="O72" i="44" s="1"/>
  <c r="N70" i="39"/>
  <c r="O70" i="39" s="1"/>
  <c r="N70" i="37"/>
  <c r="O70" i="37" s="1"/>
  <c r="N70" i="41"/>
  <c r="O70" i="41" s="1"/>
</calcChain>
</file>

<file path=xl/sharedStrings.xml><?xml version="1.0" encoding="utf-8"?>
<sst xmlns="http://schemas.openxmlformats.org/spreadsheetml/2006/main" count="1411" uniqueCount="174">
  <si>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</si>
  <si>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</si>
  <si>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</si>
  <si>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</si>
  <si>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</si>
  <si>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</si>
  <si>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</si>
  <si>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</si>
  <si>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</si>
  <si>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</si>
  <si>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</si>
  <si>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</si>
  <si>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</si>
  <si>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Gas</t>
  </si>
  <si>
    <t>Utility Service Tax - Fuel Oil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</si>
  <si>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</si>
  <si>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</si>
  <si>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</si>
  <si>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</si>
  <si>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</si>
  <si>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Residential - Culture / Recreation</t>
  </si>
  <si>
    <t>Special Assessments - Charges for Public Services</t>
  </si>
  <si>
    <t>Federal Grant - Public Safety</t>
  </si>
  <si>
    <t>Intergovernmental Revenue</t>
  </si>
  <si>
    <t>Federal Grant - Human Services - Public Assistance</t>
  </si>
  <si>
    <t>State Grant - Human Services - Public Welfare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</si>
  <si>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</si>
  <si>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</si>
  <si>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</si>
  <si>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</si>
  <si>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</si>
  <si>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Transportation - Other Transportation</t>
  </si>
  <si>
    <t>Grants from Other Local Units - Physical Environment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</si>
  <si>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</si>
  <si>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</si>
  <si>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</si>
  <si>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</si>
  <si>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</si>
  <si>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</si>
  <si>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</si>
  <si>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</si>
  <si>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</si>
  <si>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</si>
  <si>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</si>
  <si>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</si>
  <si>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</si>
  <si>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Fire Protection</t>
  </si>
  <si>
    <t>Public Safety - Emergency Management Service Fees / Charges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</si>
  <si>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</si>
  <si>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</si>
  <si>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</si>
  <si>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</si>
  <si>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</si>
  <si>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Transportation (User Fees) - Parking Facilities</t>
  </si>
  <si>
    <t>Culture / Recreation - Parks and Recreation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</si>
  <si>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</si>
  <si>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</si>
  <si>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</si>
  <si>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</si>
  <si>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</si>
  <si>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</si>
  <si>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</si>
  <si>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</si>
  <si>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</si>
  <si>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</si>
  <si>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</si>
  <si>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</si>
  <si>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</si>
  <si>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Pension Fund Contributions</t>
  </si>
  <si>
    <t>Other Miscellaneous Revenues - Other</t>
  </si>
  <si>
    <t>Non-Operating - Inter-Fund Group Transfers In</t>
  </si>
  <si>
    <t>Proprietary Non-Operating Sources - Capital Contributions from Other Public Source</t>
  </si>
  <si>
    <t>Proprietary Non-Operating Sources - Capital Contributions from Private Source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</si>
  <si>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</si>
  <si>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</si>
  <si>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</si>
  <si>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</si>
  <si>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</si>
  <si>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</si>
  <si>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</si>
  <si>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</si>
  <si>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</si>
  <si>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</si>
  <si>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Pompano Beach Revenues Reported by Account Code and Fund Type</t>
  </si>
  <si>
    <t>Local Fiscal Year Ended September 30, 2010</t>
  </si>
  <si>
    <t>Fire Insurance Premium Tax for Firefighters' Pension</t>
  </si>
  <si>
    <t>Other Permits, Fees, and Special Assessments</t>
  </si>
  <si>
    <t>State Grant - Culture / Recreation</t>
  </si>
  <si>
    <t>Court-Ordered Judgments and Fines - As Decided by Traffic Court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</si>
  <si>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</si>
  <si>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</si>
  <si>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</si>
  <si>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</si>
  <si>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Judgments, Fines, and Forfeits</t>
  </si>
  <si>
    <t>2011 Municipal Population:</t>
  </si>
  <si>
    <t>Local Fiscal Year Ended September 30, 2012</t>
  </si>
  <si>
    <t>Federal Fines and Forfeits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</si>
  <si>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</si>
  <si>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</si>
  <si>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</si>
  <si>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</si>
  <si>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</si>
  <si>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Federal Grant - Economic Environment</t>
  </si>
  <si>
    <t>State Grant - Public Safety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</si>
  <si>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</si>
  <si>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</si>
  <si>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</si>
  <si>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</si>
  <si>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</si>
  <si>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Internal Service Fund Fees and Charges</t>
  </si>
  <si>
    <t>General Government - Administrative Service Fees</t>
  </si>
  <si>
    <t>General Government - Other General Government Charges and Fees</t>
  </si>
  <si>
    <t>Transportation - Parking Facilities</t>
  </si>
  <si>
    <t>Sales - Disposition of Fixed Assets</t>
  </si>
  <si>
    <t>Sales - Sale of Surplus Materials and Scrap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</si>
  <si>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</si>
  <si>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</si>
  <si>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</si>
  <si>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</si>
  <si>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</si>
  <si>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Impact Fees - Culture / Recreation</t>
  </si>
  <si>
    <t>2008 Municipal Population:</t>
  </si>
  <si>
    <t>Local Fiscal Year Ended September 30, 2014</t>
  </si>
  <si>
    <t>Payments from Other Local Units in Lieu of Taxes</t>
  </si>
  <si>
    <t>2014 Municipal Population:</t>
  </si>
  <si>
    <t>Local Fiscal Year Ended September 30, 2015</t>
  </si>
  <si>
    <t>Utility Service Tax - Other</t>
  </si>
  <si>
    <t>Proceeds - Installment Purchases and Capital Lease Proceeds</t>
  </si>
  <si>
    <t>2015 Municipal Population:</t>
  </si>
  <si>
    <t>Local Fiscal Year Ended September 30, 2016</t>
  </si>
  <si>
    <t>2016 Municipal Population:</t>
  </si>
  <si>
    <t>Local Fiscal Year Ended September 30, 2017</t>
  </si>
  <si>
    <t>Federal Grant - General Government</t>
  </si>
  <si>
    <t>Federal Grant - Transportation - Other Transportation</t>
  </si>
  <si>
    <t>State Grant - Physical Environment - Other Physical Environment</t>
  </si>
  <si>
    <t>2017 Municipal Population:</t>
  </si>
  <si>
    <t>Local Fiscal Year Ended September 30, 2018</t>
  </si>
  <si>
    <t>Federal Grant - Physical Environment - Other Physical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</si>
  <si>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</si>
  <si>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</si>
  <si>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</si>
  <si>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</si>
  <si>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State Shared Revenues - General Government - Other General Government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</si>
  <si>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</si>
  <si>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</si>
  <si>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</si>
  <si>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</si>
  <si>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</si>
  <si>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</si>
  <si>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</si>
  <si>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</si>
  <si>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</si>
  <si>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</si>
  <si>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</si>
  <si>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</si>
  <si>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</si>
  <si>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</si>
  <si>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</si>
  <si>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Municipal Pari-Mutuel Tax</t>
  </si>
  <si>
    <t>Federal Grant - Transportation - Airport Development</t>
  </si>
  <si>
    <t>State Grant - Transportation - Other Transportation</t>
  </si>
  <si>
    <t>Grants from Other Local Units - Other</t>
  </si>
  <si>
    <t>Culture / Recreation - Cultural Services</t>
  </si>
  <si>
    <t>Interest and Other Earnings - Gain (Loss) on Sale of Investments</t>
  </si>
  <si>
    <t>Other Miscellaneous Revenues - Settlements</t>
  </si>
  <si>
    <t>2022 Municipal Population:</t>
  </si>
  <si>
    <t>Local Fiscal Year Ended September 30, 2023</t>
  </si>
  <si>
    <t>Other Financial Assistance - State Source</t>
  </si>
  <si>
    <t>State Grant - General Government</t>
  </si>
  <si>
    <t>State Grant - Transportation - Airport Development</t>
  </si>
  <si>
    <t>State Shared Revenues - General Government - Cardroom Tax</t>
  </si>
  <si>
    <t>Other Miscellaneous Revenues - Settlements - Opioid Settlement Trust Fund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</si>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</sst>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89654-11C7-4960-8623-586AAFC1128D}">
  <sheetPr>
    <pageSetUpPr fitToPage="1"/>
  </sheetPr>
  <dimension ref="A1:ED8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74</v>
      </c>
      <c r="B3" s="108"/>
      <c r="C3" s="109"/>
      <c r="D3" s="113" t="s">
        <v>35</v>
      </c>
      <c r="E3" s="114"/>
      <c r="F3" s="114"/>
      <c r="G3" s="114"/>
      <c r="H3" s="115"/>
      <c r="I3" s="113" t="s">
        <v>36</v>
      </c>
      <c r="J3" s="115"/>
      <c r="K3" s="113" t="s">
        <v>38</v>
      </c>
      <c r="L3" s="114"/>
      <c r="M3" s="115"/>
      <c r="N3" s="49"/>
      <c r="O3" s="50"/>
      <c r="P3" s="116" t="s">
        <v>145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75</v>
      </c>
      <c r="F4" s="52" t="s">
        <v>76</v>
      </c>
      <c r="G4" s="52" t="s">
        <v>77</v>
      </c>
      <c r="H4" s="52" t="s">
        <v>5</v>
      </c>
      <c r="I4" s="52" t="s">
        <v>6</v>
      </c>
      <c r="J4" s="53" t="s">
        <v>78</v>
      </c>
      <c r="K4" s="53" t="s">
        <v>7</v>
      </c>
      <c r="L4" s="53" t="s">
        <v>8</v>
      </c>
      <c r="M4" s="53" t="s">
        <v>146</v>
      </c>
      <c r="N4" s="53" t="s">
        <v>9</v>
      </c>
      <c r="O4" s="53" t="s">
        <v>147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148</v>
      </c>
      <c r="B5" s="57"/>
      <c r="C5" s="57"/>
      <c r="D5" s="58">
        <f>SUM(D6:D13)</f>
        <v>107614831</v>
      </c>
      <c r="E5" s="58">
        <f>SUM(E6:E13)</f>
        <v>19331951</v>
      </c>
      <c r="F5" s="58">
        <f>SUM(F6:F13)</f>
        <v>9774838</v>
      </c>
      <c r="G5" s="58">
        <f>SUM(G6:G13)</f>
        <v>3480180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3458037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143659837</v>
      </c>
      <c r="P5" s="60">
        <f>(O5/P$84)</f>
        <v>1263.5990271877281</v>
      </c>
      <c r="Q5" s="61"/>
    </row>
    <row r="6" spans="1:134">
      <c r="A6" s="63"/>
      <c r="B6" s="64">
        <v>311</v>
      </c>
      <c r="C6" s="65" t="s">
        <v>2</v>
      </c>
      <c r="D6" s="66">
        <v>86620904</v>
      </c>
      <c r="E6" s="66">
        <v>19187692</v>
      </c>
      <c r="F6" s="66">
        <v>9774838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115583434</v>
      </c>
      <c r="P6" s="67">
        <f>(O6/P$84)</f>
        <v>1016.6454160839469</v>
      </c>
      <c r="Q6" s="68"/>
    </row>
    <row r="7" spans="1:134">
      <c r="A7" s="63"/>
      <c r="B7" s="64">
        <v>312.41000000000003</v>
      </c>
      <c r="C7" s="65" t="s">
        <v>149</v>
      </c>
      <c r="D7" s="66">
        <v>1158421</v>
      </c>
      <c r="E7" s="66">
        <v>144259</v>
      </c>
      <c r="F7" s="66">
        <v>0</v>
      </c>
      <c r="G7" s="66">
        <v>666188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1968868</v>
      </c>
      <c r="P7" s="67">
        <f>(O7/P$84)</f>
        <v>17.31771204404922</v>
      </c>
      <c r="Q7" s="68"/>
    </row>
    <row r="8" spans="1:134">
      <c r="A8" s="63"/>
      <c r="B8" s="64">
        <v>312.51</v>
      </c>
      <c r="C8" s="65" t="s">
        <v>81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3458037</v>
      </c>
      <c r="L8" s="66">
        <v>0</v>
      </c>
      <c r="M8" s="66">
        <v>0</v>
      </c>
      <c r="N8" s="66">
        <v>0</v>
      </c>
      <c r="O8" s="66">
        <f t="shared" si="0"/>
        <v>3458037</v>
      </c>
      <c r="P8" s="67">
        <f>(O8/P$84)</f>
        <v>30.416101538380346</v>
      </c>
      <c r="Q8" s="68"/>
    </row>
    <row r="9" spans="1:134">
      <c r="A9" s="63"/>
      <c r="B9" s="64">
        <v>314.10000000000002</v>
      </c>
      <c r="C9" s="65" t="s">
        <v>11</v>
      </c>
      <c r="D9" s="66">
        <v>10926489</v>
      </c>
      <c r="E9" s="66">
        <v>0</v>
      </c>
      <c r="F9" s="66">
        <v>0</v>
      </c>
      <c r="G9" s="66">
        <v>2731622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13658111</v>
      </c>
      <c r="P9" s="67">
        <f>(O9/P$84)</f>
        <v>120.13361655715931</v>
      </c>
      <c r="Q9" s="68"/>
    </row>
    <row r="10" spans="1:134">
      <c r="A10" s="63"/>
      <c r="B10" s="64">
        <v>314.3</v>
      </c>
      <c r="C10" s="65" t="s">
        <v>12</v>
      </c>
      <c r="D10" s="66">
        <v>1804416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1804416</v>
      </c>
      <c r="P10" s="67">
        <f>(O10/P$84)</f>
        <v>15.871229912657993</v>
      </c>
      <c r="Q10" s="68"/>
    </row>
    <row r="11" spans="1:134">
      <c r="A11" s="63"/>
      <c r="B11" s="64">
        <v>314.39999999999998</v>
      </c>
      <c r="C11" s="65" t="s">
        <v>13</v>
      </c>
      <c r="D11" s="66">
        <v>329481</v>
      </c>
      <c r="E11" s="66">
        <v>0</v>
      </c>
      <c r="F11" s="66">
        <v>0</v>
      </c>
      <c r="G11" s="66">
        <v>82370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411851</v>
      </c>
      <c r="P11" s="67">
        <f>(O11/P$84)</f>
        <v>3.6225470793642418</v>
      </c>
      <c r="Q11" s="68"/>
    </row>
    <row r="12" spans="1:134">
      <c r="A12" s="63"/>
      <c r="B12" s="64">
        <v>315.10000000000002</v>
      </c>
      <c r="C12" s="65" t="s">
        <v>150</v>
      </c>
      <c r="D12" s="66">
        <v>4217196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4217196</v>
      </c>
      <c r="P12" s="67">
        <f>(O12/P$84)</f>
        <v>37.093490249887857</v>
      </c>
      <c r="Q12" s="68"/>
    </row>
    <row r="13" spans="1:134">
      <c r="A13" s="63"/>
      <c r="B13" s="64">
        <v>316</v>
      </c>
      <c r="C13" s="65" t="s">
        <v>101</v>
      </c>
      <c r="D13" s="66">
        <v>2557924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2557924</v>
      </c>
      <c r="P13" s="67">
        <f>(O13/P$84)</f>
        <v>22.498913722282328</v>
      </c>
      <c r="Q13" s="68"/>
    </row>
    <row r="14" spans="1:134" ht="15.75">
      <c r="A14" s="69" t="s">
        <v>17</v>
      </c>
      <c r="B14" s="70"/>
      <c r="C14" s="71"/>
      <c r="D14" s="72">
        <f>SUM(D15:D20)</f>
        <v>36732089</v>
      </c>
      <c r="E14" s="72">
        <f>SUM(E15:E20)</f>
        <v>17707159</v>
      </c>
      <c r="F14" s="72">
        <f>SUM(F15:F20)</f>
        <v>0</v>
      </c>
      <c r="G14" s="72">
        <f>SUM(G15:G20)</f>
        <v>573306</v>
      </c>
      <c r="H14" s="72">
        <f>SUM(H15:H20)</f>
        <v>0</v>
      </c>
      <c r="I14" s="72">
        <f>SUM(I15:I20)</f>
        <v>566275</v>
      </c>
      <c r="J14" s="72">
        <f>SUM(J15:J20)</f>
        <v>0</v>
      </c>
      <c r="K14" s="72">
        <f>SUM(K15:K20)</f>
        <v>0</v>
      </c>
      <c r="L14" s="72">
        <f>SUM(L15:L20)</f>
        <v>0</v>
      </c>
      <c r="M14" s="72">
        <f>SUM(M15:M20)</f>
        <v>0</v>
      </c>
      <c r="N14" s="72">
        <f>SUM(N15:N20)</f>
        <v>0</v>
      </c>
      <c r="O14" s="73">
        <f>SUM(D14:N14)</f>
        <v>55578829</v>
      </c>
      <c r="P14" s="74">
        <f>(O14/P$84)</f>
        <v>488.85865196013759</v>
      </c>
      <c r="Q14" s="75"/>
    </row>
    <row r="15" spans="1:134">
      <c r="A15" s="63"/>
      <c r="B15" s="64">
        <v>322</v>
      </c>
      <c r="C15" s="65" t="s">
        <v>151</v>
      </c>
      <c r="D15" s="66">
        <v>0</v>
      </c>
      <c r="E15" s="66">
        <v>17707159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17707159</v>
      </c>
      <c r="P15" s="67">
        <f>(O15/P$84)</f>
        <v>155.74811550606469</v>
      </c>
      <c r="Q15" s="68"/>
    </row>
    <row r="16" spans="1:134">
      <c r="A16" s="63"/>
      <c r="B16" s="64">
        <v>323.10000000000002</v>
      </c>
      <c r="C16" s="65" t="s">
        <v>18</v>
      </c>
      <c r="D16" s="66">
        <v>10811157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0" si="1">SUM(D16:N16)</f>
        <v>10811157</v>
      </c>
      <c r="P16" s="67">
        <f>(O16/P$84)</f>
        <v>95.092461144681636</v>
      </c>
      <c r="Q16" s="68"/>
    </row>
    <row r="17" spans="1:17">
      <c r="A17" s="63"/>
      <c r="B17" s="64">
        <v>323.39999999999998</v>
      </c>
      <c r="C17" s="65" t="s">
        <v>19</v>
      </c>
      <c r="D17" s="66">
        <v>409846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409846</v>
      </c>
      <c r="P17" s="67">
        <f>(O17/P$84)</f>
        <v>3.6049115585226623</v>
      </c>
      <c r="Q17" s="68"/>
    </row>
    <row r="18" spans="1:17">
      <c r="A18" s="63"/>
      <c r="B18" s="64">
        <v>324.61</v>
      </c>
      <c r="C18" s="65" t="s">
        <v>20</v>
      </c>
      <c r="D18" s="66">
        <v>0</v>
      </c>
      <c r="E18" s="66">
        <v>0</v>
      </c>
      <c r="F18" s="66">
        <v>0</v>
      </c>
      <c r="G18" s="66">
        <v>573306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573306</v>
      </c>
      <c r="P18" s="67">
        <f>(O18/P$84)</f>
        <v>5.0426682850885296</v>
      </c>
      <c r="Q18" s="68"/>
    </row>
    <row r="19" spans="1:17">
      <c r="A19" s="63"/>
      <c r="B19" s="64">
        <v>325.2</v>
      </c>
      <c r="C19" s="65" t="s">
        <v>21</v>
      </c>
      <c r="D19" s="66">
        <v>25460322</v>
      </c>
      <c r="E19" s="66">
        <v>0</v>
      </c>
      <c r="F19" s="66">
        <v>0</v>
      </c>
      <c r="G19" s="66">
        <v>0</v>
      </c>
      <c r="H19" s="66">
        <v>0</v>
      </c>
      <c r="I19" s="66">
        <v>566275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26026597</v>
      </c>
      <c r="P19" s="67">
        <f>(O19/P$84)</f>
        <v>228.92398694707583</v>
      </c>
      <c r="Q19" s="68"/>
    </row>
    <row r="20" spans="1:17">
      <c r="A20" s="63"/>
      <c r="B20" s="64">
        <v>329.5</v>
      </c>
      <c r="C20" s="65" t="s">
        <v>152</v>
      </c>
      <c r="D20" s="66">
        <v>50764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50764</v>
      </c>
      <c r="P20" s="67">
        <f>(O20/P$84)</f>
        <v>0.44650851870420699</v>
      </c>
      <c r="Q20" s="68"/>
    </row>
    <row r="21" spans="1:17" ht="15.75">
      <c r="A21" s="69" t="s">
        <v>153</v>
      </c>
      <c r="B21" s="70"/>
      <c r="C21" s="71"/>
      <c r="D21" s="72">
        <f>SUM(D22:D45)</f>
        <v>19447441</v>
      </c>
      <c r="E21" s="72">
        <f>SUM(E22:E45)</f>
        <v>27798628</v>
      </c>
      <c r="F21" s="72">
        <f>SUM(F22:F45)</f>
        <v>0</v>
      </c>
      <c r="G21" s="72">
        <f>SUM(G22:G45)</f>
        <v>1076058</v>
      </c>
      <c r="H21" s="72">
        <f>SUM(H22:H45)</f>
        <v>0</v>
      </c>
      <c r="I21" s="72">
        <f>SUM(I22:I45)</f>
        <v>1049225</v>
      </c>
      <c r="J21" s="72">
        <f>SUM(J22:J45)</f>
        <v>41875</v>
      </c>
      <c r="K21" s="72">
        <f>SUM(K22:K45)</f>
        <v>0</v>
      </c>
      <c r="L21" s="72">
        <f>SUM(L22:L45)</f>
        <v>0</v>
      </c>
      <c r="M21" s="72">
        <f>SUM(M22:M45)</f>
        <v>0</v>
      </c>
      <c r="N21" s="72">
        <f>SUM(N22:N45)</f>
        <v>0</v>
      </c>
      <c r="O21" s="73">
        <f>SUM(D21:N21)</f>
        <v>49413227</v>
      </c>
      <c r="P21" s="74">
        <f>(O21/P$84)</f>
        <v>434.62742873226551</v>
      </c>
      <c r="Q21" s="75"/>
    </row>
    <row r="22" spans="1:17">
      <c r="A22" s="63"/>
      <c r="B22" s="64">
        <v>331.2</v>
      </c>
      <c r="C22" s="65" t="s">
        <v>22</v>
      </c>
      <c r="D22" s="66">
        <v>0</v>
      </c>
      <c r="E22" s="66">
        <v>6624195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>SUM(D22:N22)</f>
        <v>6624195</v>
      </c>
      <c r="P22" s="67">
        <f>(O22/P$84)</f>
        <v>58.264902235005408</v>
      </c>
      <c r="Q22" s="68"/>
    </row>
    <row r="23" spans="1:17">
      <c r="A23" s="63"/>
      <c r="B23" s="64">
        <v>331.41</v>
      </c>
      <c r="C23" s="65" t="s">
        <v>159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245646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39" si="2">SUM(D23:N23)</f>
        <v>245646</v>
      </c>
      <c r="P23" s="67">
        <f>(O23/P$84)</f>
        <v>2.1606459614217486</v>
      </c>
      <c r="Q23" s="68"/>
    </row>
    <row r="24" spans="1:17">
      <c r="A24" s="63"/>
      <c r="B24" s="64">
        <v>331.49</v>
      </c>
      <c r="C24" s="65" t="s">
        <v>133</v>
      </c>
      <c r="D24" s="66">
        <v>0</v>
      </c>
      <c r="E24" s="66">
        <v>270217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270217</v>
      </c>
      <c r="P24" s="67">
        <f>(O24/P$84)</f>
        <v>2.3767668504982806</v>
      </c>
      <c r="Q24" s="68"/>
    </row>
    <row r="25" spans="1:17">
      <c r="A25" s="63"/>
      <c r="B25" s="64">
        <v>331.5</v>
      </c>
      <c r="C25" s="65" t="s">
        <v>102</v>
      </c>
      <c r="D25" s="66">
        <v>0</v>
      </c>
      <c r="E25" s="66">
        <v>1539257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1539257</v>
      </c>
      <c r="P25" s="67">
        <f>(O25/P$84)</f>
        <v>13.538952071843857</v>
      </c>
      <c r="Q25" s="68"/>
    </row>
    <row r="26" spans="1:17">
      <c r="A26" s="63"/>
      <c r="B26" s="64">
        <v>331.62</v>
      </c>
      <c r="C26" s="65" t="s">
        <v>24</v>
      </c>
      <c r="D26" s="66">
        <v>0</v>
      </c>
      <c r="E26" s="66">
        <v>2670302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2670302</v>
      </c>
      <c r="P26" s="67">
        <f>(O26/P$84)</f>
        <v>23.487364874968115</v>
      </c>
      <c r="Q26" s="68"/>
    </row>
    <row r="27" spans="1:17">
      <c r="A27" s="63"/>
      <c r="B27" s="64">
        <v>332.1</v>
      </c>
      <c r="C27" s="65" t="s">
        <v>167</v>
      </c>
      <c r="D27" s="66">
        <v>0</v>
      </c>
      <c r="E27" s="66">
        <v>0</v>
      </c>
      <c r="F27" s="66">
        <v>0</v>
      </c>
      <c r="G27" s="66">
        <v>75555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75555</v>
      </c>
      <c r="P27" s="67">
        <f>(O27/P$84)</f>
        <v>0.66456447739926638</v>
      </c>
      <c r="Q27" s="68"/>
    </row>
    <row r="28" spans="1:17">
      <c r="A28" s="63"/>
      <c r="B28" s="64">
        <v>334.1</v>
      </c>
      <c r="C28" s="65" t="s">
        <v>168</v>
      </c>
      <c r="D28" s="66">
        <v>72828</v>
      </c>
      <c r="E28" s="66">
        <v>134669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207497</v>
      </c>
      <c r="P28" s="67">
        <f>(O28/P$84)</f>
        <v>1.8250960937981018</v>
      </c>
      <c r="Q28" s="68"/>
    </row>
    <row r="29" spans="1:17">
      <c r="A29" s="63"/>
      <c r="B29" s="64">
        <v>334.2</v>
      </c>
      <c r="C29" s="65" t="s">
        <v>103</v>
      </c>
      <c r="D29" s="66">
        <v>32056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32056</v>
      </c>
      <c r="P29" s="67">
        <f>(O29/P$84)</f>
        <v>0.28195723496143055</v>
      </c>
      <c r="Q29" s="68"/>
    </row>
    <row r="30" spans="1:17">
      <c r="A30" s="63"/>
      <c r="B30" s="64">
        <v>334.39</v>
      </c>
      <c r="C30" s="65" t="s">
        <v>134</v>
      </c>
      <c r="D30" s="66">
        <v>0</v>
      </c>
      <c r="E30" s="66">
        <v>560549</v>
      </c>
      <c r="F30" s="66">
        <v>0</v>
      </c>
      <c r="G30" s="66">
        <v>529448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1089997</v>
      </c>
      <c r="P30" s="67">
        <f>(O30/P$84)</f>
        <v>9.5873639953910157</v>
      </c>
      <c r="Q30" s="68"/>
    </row>
    <row r="31" spans="1:17">
      <c r="A31" s="63"/>
      <c r="B31" s="64">
        <v>334.41</v>
      </c>
      <c r="C31" s="65" t="s">
        <v>169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25608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25608</v>
      </c>
      <c r="P31" s="67">
        <f>(O31/P$84)</f>
        <v>0.22524210359659075</v>
      </c>
      <c r="Q31" s="68"/>
    </row>
    <row r="32" spans="1:17">
      <c r="A32" s="63"/>
      <c r="B32" s="64">
        <v>334.49</v>
      </c>
      <c r="C32" s="65" t="s">
        <v>160</v>
      </c>
      <c r="D32" s="66">
        <v>250239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250239</v>
      </c>
      <c r="P32" s="67">
        <f>(O32/P$84)</f>
        <v>2.2010449375940047</v>
      </c>
      <c r="Q32" s="68"/>
    </row>
    <row r="33" spans="1:17">
      <c r="A33" s="63"/>
      <c r="B33" s="64">
        <v>334.62</v>
      </c>
      <c r="C33" s="65" t="s">
        <v>25</v>
      </c>
      <c r="D33" s="66">
        <v>0</v>
      </c>
      <c r="E33" s="66">
        <v>194673</v>
      </c>
      <c r="F33" s="66">
        <v>0</v>
      </c>
      <c r="G33" s="66">
        <v>0</v>
      </c>
      <c r="H33" s="66">
        <v>0</v>
      </c>
      <c r="I33" s="66">
        <v>26396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221069</v>
      </c>
      <c r="P33" s="67">
        <f>(O33/P$84)</f>
        <v>1.9444722977192566</v>
      </c>
      <c r="Q33" s="68"/>
    </row>
    <row r="34" spans="1:17">
      <c r="A34" s="63"/>
      <c r="B34" s="64">
        <v>334.7</v>
      </c>
      <c r="C34" s="65" t="s">
        <v>87</v>
      </c>
      <c r="D34" s="66">
        <v>150000</v>
      </c>
      <c r="E34" s="66">
        <v>0</v>
      </c>
      <c r="F34" s="66">
        <v>0</v>
      </c>
      <c r="G34" s="66">
        <v>399800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549800</v>
      </c>
      <c r="P34" s="67">
        <f>(O34/P$84)</f>
        <v>4.8359148921198685</v>
      </c>
      <c r="Q34" s="68"/>
    </row>
    <row r="35" spans="1:17">
      <c r="A35" s="63"/>
      <c r="B35" s="64">
        <v>335.14</v>
      </c>
      <c r="C35" s="65" t="s">
        <v>105</v>
      </c>
      <c r="D35" s="66">
        <v>27973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27973</v>
      </c>
      <c r="P35" s="67">
        <f>(O35/P$84)</f>
        <v>0.24604410199576043</v>
      </c>
      <c r="Q35" s="68"/>
    </row>
    <row r="36" spans="1:17">
      <c r="A36" s="63"/>
      <c r="B36" s="64">
        <v>335.15</v>
      </c>
      <c r="C36" s="65" t="s">
        <v>106</v>
      </c>
      <c r="D36" s="66">
        <v>84257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84257</v>
      </c>
      <c r="P36" s="67">
        <f>(O36/P$84)</f>
        <v>0.74110527658301883</v>
      </c>
      <c r="Q36" s="68"/>
    </row>
    <row r="37" spans="1:17">
      <c r="A37" s="63"/>
      <c r="B37" s="64">
        <v>335.17</v>
      </c>
      <c r="C37" s="65" t="s">
        <v>170</v>
      </c>
      <c r="D37" s="66">
        <v>2167429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2167429</v>
      </c>
      <c r="P37" s="67">
        <f>(O37/P$84)</f>
        <v>19.064209128251136</v>
      </c>
      <c r="Q37" s="68"/>
    </row>
    <row r="38" spans="1:17">
      <c r="A38" s="63"/>
      <c r="B38" s="64">
        <v>335.18</v>
      </c>
      <c r="C38" s="65" t="s">
        <v>155</v>
      </c>
      <c r="D38" s="66">
        <v>9474577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9474577</v>
      </c>
      <c r="P38" s="67">
        <f>(O38/P$84)</f>
        <v>83.336209550448146</v>
      </c>
      <c r="Q38" s="68"/>
    </row>
    <row r="39" spans="1:17">
      <c r="A39" s="63"/>
      <c r="B39" s="64">
        <v>335.19</v>
      </c>
      <c r="C39" s="65" t="s">
        <v>142</v>
      </c>
      <c r="D39" s="66">
        <v>5188229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5188229</v>
      </c>
      <c r="P39" s="67">
        <f>(O39/P$84)</f>
        <v>45.634474144831167</v>
      </c>
      <c r="Q39" s="68"/>
    </row>
    <row r="40" spans="1:17">
      <c r="A40" s="63"/>
      <c r="B40" s="64">
        <v>335.48</v>
      </c>
      <c r="C40" s="65" t="s">
        <v>31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41875</v>
      </c>
      <c r="K40" s="66">
        <v>0</v>
      </c>
      <c r="L40" s="66">
        <v>0</v>
      </c>
      <c r="M40" s="66">
        <v>0</v>
      </c>
      <c r="N40" s="66">
        <v>0</v>
      </c>
      <c r="O40" s="66">
        <f t="shared" ref="O40:O43" si="3">SUM(D40:N40)</f>
        <v>41875</v>
      </c>
      <c r="P40" s="67">
        <f>(O40/P$84)</f>
        <v>0.36832291034470627</v>
      </c>
      <c r="Q40" s="68"/>
    </row>
    <row r="41" spans="1:17">
      <c r="A41" s="63"/>
      <c r="B41" s="64">
        <v>337.3</v>
      </c>
      <c r="C41" s="65" t="s">
        <v>32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559561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3"/>
        <v>559561</v>
      </c>
      <c r="P41" s="67">
        <f>(O41/P$84)</f>
        <v>4.9217704127855324</v>
      </c>
      <c r="Q41" s="68"/>
    </row>
    <row r="42" spans="1:17">
      <c r="A42" s="63"/>
      <c r="B42" s="64">
        <v>337.7</v>
      </c>
      <c r="C42" s="65" t="s">
        <v>33</v>
      </c>
      <c r="D42" s="66">
        <v>3500</v>
      </c>
      <c r="E42" s="66">
        <v>0</v>
      </c>
      <c r="F42" s="66">
        <v>0</v>
      </c>
      <c r="G42" s="66">
        <v>71255</v>
      </c>
      <c r="H42" s="66">
        <v>0</v>
      </c>
      <c r="I42" s="66">
        <v>34200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3"/>
        <v>108955</v>
      </c>
      <c r="P42" s="67">
        <f>(O42/P$84)</f>
        <v>0.95834322857570076</v>
      </c>
      <c r="Q42" s="68"/>
    </row>
    <row r="43" spans="1:17">
      <c r="A43" s="63"/>
      <c r="B43" s="64">
        <v>337.9</v>
      </c>
      <c r="C43" s="65" t="s">
        <v>161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157814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3"/>
        <v>157814</v>
      </c>
      <c r="P43" s="67">
        <f>(O43/P$84)</f>
        <v>1.3880958035376592</v>
      </c>
      <c r="Q43" s="68"/>
    </row>
    <row r="44" spans="1:17">
      <c r="A44" s="63"/>
      <c r="B44" s="64">
        <v>338</v>
      </c>
      <c r="C44" s="65" t="s">
        <v>34</v>
      </c>
      <c r="D44" s="66">
        <v>1996353</v>
      </c>
      <c r="E44" s="66">
        <v>11075163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>SUM(D44:N44)</f>
        <v>13071516</v>
      </c>
      <c r="P44" s="67">
        <f>(O44/P$84)</f>
        <v>114.97406127134074</v>
      </c>
      <c r="Q44" s="68"/>
    </row>
    <row r="45" spans="1:17">
      <c r="A45" s="63"/>
      <c r="B45" s="64">
        <v>339</v>
      </c>
      <c r="C45" s="65" t="s">
        <v>123</v>
      </c>
      <c r="D45" s="66">
        <v>0</v>
      </c>
      <c r="E45" s="66">
        <v>4729603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>SUM(D45:N45)</f>
        <v>4729603</v>
      </c>
      <c r="P45" s="67">
        <f>(O45/P$84)</f>
        <v>41.600504877255013</v>
      </c>
      <c r="Q45" s="68"/>
    </row>
    <row r="46" spans="1:17" ht="15.75">
      <c r="A46" s="69" t="s">
        <v>39</v>
      </c>
      <c r="B46" s="70"/>
      <c r="C46" s="71"/>
      <c r="D46" s="72">
        <f>SUM(D47:D61)</f>
        <v>20593125</v>
      </c>
      <c r="E46" s="72">
        <f>SUM(E47:E61)</f>
        <v>5141639</v>
      </c>
      <c r="F46" s="72">
        <f>SUM(F47:F61)</f>
        <v>0</v>
      </c>
      <c r="G46" s="72">
        <f>SUM(G47:G61)</f>
        <v>1800042</v>
      </c>
      <c r="H46" s="72">
        <f>SUM(H47:H61)</f>
        <v>0</v>
      </c>
      <c r="I46" s="72">
        <f>SUM(I47:I61)</f>
        <v>77015243</v>
      </c>
      <c r="J46" s="72">
        <f>SUM(J47:J61)</f>
        <v>23920315</v>
      </c>
      <c r="K46" s="72">
        <f>SUM(K47:K61)</f>
        <v>0</v>
      </c>
      <c r="L46" s="72">
        <f>SUM(L47:L61)</f>
        <v>0</v>
      </c>
      <c r="M46" s="72">
        <f>SUM(M47:M61)</f>
        <v>0</v>
      </c>
      <c r="N46" s="72">
        <f>SUM(N47:N61)</f>
        <v>0</v>
      </c>
      <c r="O46" s="72">
        <f>SUM(D46:N46)</f>
        <v>128470364</v>
      </c>
      <c r="P46" s="74">
        <f>(O46/P$84)</f>
        <v>1129.9959011707172</v>
      </c>
      <c r="Q46" s="75"/>
    </row>
    <row r="47" spans="1:17">
      <c r="A47" s="63"/>
      <c r="B47" s="64">
        <v>341.2</v>
      </c>
      <c r="C47" s="65" t="s">
        <v>109</v>
      </c>
      <c r="D47" s="66">
        <v>13156459</v>
      </c>
      <c r="E47" s="66">
        <v>0</v>
      </c>
      <c r="F47" s="66">
        <v>0</v>
      </c>
      <c r="G47" s="66">
        <v>1800042</v>
      </c>
      <c r="H47" s="66">
        <v>0</v>
      </c>
      <c r="I47" s="66">
        <v>0</v>
      </c>
      <c r="J47" s="66">
        <v>23920307</v>
      </c>
      <c r="K47" s="66">
        <v>0</v>
      </c>
      <c r="L47" s="66">
        <v>0</v>
      </c>
      <c r="M47" s="66">
        <v>0</v>
      </c>
      <c r="N47" s="66">
        <v>0</v>
      </c>
      <c r="O47" s="66">
        <f t="shared" ref="O47:O61" si="4">SUM(D47:N47)</f>
        <v>38876808</v>
      </c>
      <c r="P47" s="67">
        <f>(O47/P$84)</f>
        <v>341.9515001187429</v>
      </c>
      <c r="Q47" s="68"/>
    </row>
    <row r="48" spans="1:17">
      <c r="A48" s="63"/>
      <c r="B48" s="64">
        <v>341.3</v>
      </c>
      <c r="C48" s="65" t="s">
        <v>110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8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8</v>
      </c>
      <c r="P48" s="67">
        <f>(O48/P$84)</f>
        <v>7.0366167946451353E-5</v>
      </c>
      <c r="Q48" s="68"/>
    </row>
    <row r="49" spans="1:17">
      <c r="A49" s="63"/>
      <c r="B49" s="64">
        <v>341.9</v>
      </c>
      <c r="C49" s="65" t="s">
        <v>111</v>
      </c>
      <c r="D49" s="66">
        <v>2110526</v>
      </c>
      <c r="E49" s="66">
        <v>32560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2143086</v>
      </c>
      <c r="P49" s="67">
        <f>(O49/P$84)</f>
        <v>18.85009367496108</v>
      </c>
      <c r="Q49" s="68"/>
    </row>
    <row r="50" spans="1:17">
      <c r="A50" s="63"/>
      <c r="B50" s="64">
        <v>342.1</v>
      </c>
      <c r="C50" s="65" t="s">
        <v>45</v>
      </c>
      <c r="D50" s="66">
        <v>156474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156474</v>
      </c>
      <c r="P50" s="67">
        <f>(O50/P$84)</f>
        <v>1.3763094704066285</v>
      </c>
      <c r="Q50" s="68"/>
    </row>
    <row r="51" spans="1:17">
      <c r="A51" s="63"/>
      <c r="B51" s="64">
        <v>342.2</v>
      </c>
      <c r="C51" s="65" t="s">
        <v>46</v>
      </c>
      <c r="D51" s="66">
        <v>560570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560570</v>
      </c>
      <c r="P51" s="67">
        <f>(O51/P$84)</f>
        <v>4.930645345717779</v>
      </c>
      <c r="Q51" s="68"/>
    </row>
    <row r="52" spans="1:17">
      <c r="A52" s="63"/>
      <c r="B52" s="64">
        <v>342.4</v>
      </c>
      <c r="C52" s="65" t="s">
        <v>47</v>
      </c>
      <c r="D52" s="66">
        <v>0</v>
      </c>
      <c r="E52" s="66">
        <v>4921007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4921007</v>
      </c>
      <c r="P52" s="67">
        <f>(O52/P$84)</f>
        <v>43.284050628457841</v>
      </c>
      <c r="Q52" s="68"/>
    </row>
    <row r="53" spans="1:17">
      <c r="A53" s="63"/>
      <c r="B53" s="64">
        <v>343.3</v>
      </c>
      <c r="C53" s="65" t="s">
        <v>49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35087587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35087587</v>
      </c>
      <c r="P53" s="67">
        <f>(O53/P$84)</f>
        <v>308.62237995971537</v>
      </c>
      <c r="Q53" s="68"/>
    </row>
    <row r="54" spans="1:17">
      <c r="A54" s="63"/>
      <c r="B54" s="64">
        <v>343.4</v>
      </c>
      <c r="C54" s="65" t="s">
        <v>50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9793451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9793451</v>
      </c>
      <c r="P54" s="67">
        <f>(O54/P$84)</f>
        <v>86.140952230167741</v>
      </c>
      <c r="Q54" s="68"/>
    </row>
    <row r="55" spans="1:17">
      <c r="A55" s="63"/>
      <c r="B55" s="64">
        <v>343.5</v>
      </c>
      <c r="C55" s="65" t="s">
        <v>51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26293019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26293019</v>
      </c>
      <c r="P55" s="67">
        <f>(O55/P$84)</f>
        <v>231.26737384665452</v>
      </c>
      <c r="Q55" s="68"/>
    </row>
    <row r="56" spans="1:17">
      <c r="A56" s="63"/>
      <c r="B56" s="64">
        <v>343.8</v>
      </c>
      <c r="C56" s="65" t="s">
        <v>52</v>
      </c>
      <c r="D56" s="66">
        <v>213654</v>
      </c>
      <c r="E56" s="66">
        <v>5800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219454</v>
      </c>
      <c r="P56" s="67">
        <f>(O56/P$84)</f>
        <v>1.9302671275650667</v>
      </c>
      <c r="Q56" s="68"/>
    </row>
    <row r="57" spans="1:17">
      <c r="A57" s="63"/>
      <c r="B57" s="64">
        <v>344.5</v>
      </c>
      <c r="C57" s="65" t="s">
        <v>112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5750526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5750526</v>
      </c>
      <c r="P57" s="67">
        <f>(O57/P$84)</f>
        <v>50.580309787054382</v>
      </c>
      <c r="Q57" s="68"/>
    </row>
    <row r="58" spans="1:17">
      <c r="A58" s="63"/>
      <c r="B58" s="64">
        <v>347.2</v>
      </c>
      <c r="C58" s="65" t="s">
        <v>54</v>
      </c>
      <c r="D58" s="66">
        <v>506117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506117</v>
      </c>
      <c r="P58" s="67">
        <f>(O58/P$84)</f>
        <v>4.4516892278192648</v>
      </c>
      <c r="Q58" s="68"/>
    </row>
    <row r="59" spans="1:17">
      <c r="A59" s="63"/>
      <c r="B59" s="64">
        <v>347.3</v>
      </c>
      <c r="C59" s="65" t="s">
        <v>162</v>
      </c>
      <c r="D59" s="66">
        <v>2384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2384</v>
      </c>
      <c r="P59" s="67">
        <f>(O59/P$84)</f>
        <v>2.0969118048042502E-2</v>
      </c>
      <c r="Q59" s="68"/>
    </row>
    <row r="60" spans="1:17">
      <c r="A60" s="63"/>
      <c r="B60" s="64">
        <v>347.5</v>
      </c>
      <c r="C60" s="65" t="s">
        <v>55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90660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90660</v>
      </c>
      <c r="P60" s="67">
        <f>(O60/P$84)</f>
        <v>0.79742459825315992</v>
      </c>
      <c r="Q60" s="68"/>
    </row>
    <row r="61" spans="1:17">
      <c r="A61" s="63"/>
      <c r="B61" s="64">
        <v>347.9</v>
      </c>
      <c r="C61" s="65" t="s">
        <v>56</v>
      </c>
      <c r="D61" s="66">
        <v>3886941</v>
      </c>
      <c r="E61" s="66">
        <v>182272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4069213</v>
      </c>
      <c r="P61" s="67">
        <f>(O61/P$84)</f>
        <v>35.791865670985388</v>
      </c>
      <c r="Q61" s="68"/>
    </row>
    <row r="62" spans="1:17" ht="15.75">
      <c r="A62" s="69" t="s">
        <v>40</v>
      </c>
      <c r="B62" s="70"/>
      <c r="C62" s="71"/>
      <c r="D62" s="72">
        <f>SUM(D63:D65)</f>
        <v>896454</v>
      </c>
      <c r="E62" s="72">
        <f>SUM(E63:E65)</f>
        <v>1107960</v>
      </c>
      <c r="F62" s="72">
        <f>SUM(F63:F65)</f>
        <v>0</v>
      </c>
      <c r="G62" s="72">
        <f>SUM(G63:G65)</f>
        <v>0</v>
      </c>
      <c r="H62" s="72">
        <f>SUM(H63:H65)</f>
        <v>0</v>
      </c>
      <c r="I62" s="72">
        <f>SUM(I63:I65)</f>
        <v>0</v>
      </c>
      <c r="J62" s="72">
        <f>SUM(J63:J65)</f>
        <v>0</v>
      </c>
      <c r="K62" s="72">
        <f>SUM(K63:K65)</f>
        <v>0</v>
      </c>
      <c r="L62" s="72">
        <f>SUM(L63:L65)</f>
        <v>0</v>
      </c>
      <c r="M62" s="72">
        <f>SUM(M63:M65)</f>
        <v>0</v>
      </c>
      <c r="N62" s="72">
        <f>SUM(N63:N65)</f>
        <v>0</v>
      </c>
      <c r="O62" s="72">
        <f>SUM(D62:N62)</f>
        <v>2004414</v>
      </c>
      <c r="P62" s="74">
        <f>(O62/P$84)</f>
        <v>17.63036651977729</v>
      </c>
      <c r="Q62" s="75"/>
    </row>
    <row r="63" spans="1:17">
      <c r="A63" s="76"/>
      <c r="B63" s="77">
        <v>351.5</v>
      </c>
      <c r="C63" s="78" t="s">
        <v>88</v>
      </c>
      <c r="D63" s="66">
        <v>354527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ref="O63:O65" si="5">SUM(D63:N63)</f>
        <v>354527</v>
      </c>
      <c r="P63" s="67">
        <f>(O63/P$84)</f>
        <v>3.1183383029439447</v>
      </c>
      <c r="Q63" s="68"/>
    </row>
    <row r="64" spans="1:17">
      <c r="A64" s="76"/>
      <c r="B64" s="77">
        <v>354</v>
      </c>
      <c r="C64" s="78" t="s">
        <v>60</v>
      </c>
      <c r="D64" s="66">
        <v>541927</v>
      </c>
      <c r="E64" s="66">
        <v>587493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5"/>
        <v>1129420</v>
      </c>
      <c r="P64" s="67">
        <f>(O64/P$84)</f>
        <v>9.9341196752601348</v>
      </c>
      <c r="Q64" s="68"/>
    </row>
    <row r="65" spans="1:17">
      <c r="A65" s="76"/>
      <c r="B65" s="77">
        <v>355</v>
      </c>
      <c r="C65" s="78" t="s">
        <v>96</v>
      </c>
      <c r="D65" s="66">
        <v>0</v>
      </c>
      <c r="E65" s="66">
        <v>520467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5"/>
        <v>520467</v>
      </c>
      <c r="P65" s="67">
        <f>(O65/P$84)</f>
        <v>4.5779085415732119</v>
      </c>
      <c r="Q65" s="68"/>
    </row>
    <row r="66" spans="1:17" ht="15.75">
      <c r="A66" s="69" t="s">
        <v>3</v>
      </c>
      <c r="B66" s="70"/>
      <c r="C66" s="71"/>
      <c r="D66" s="72">
        <f>SUM(D67:D77)</f>
        <v>10226192</v>
      </c>
      <c r="E66" s="72">
        <f>SUM(E67:E77)</f>
        <v>2952860</v>
      </c>
      <c r="F66" s="72">
        <f>SUM(F67:F77)</f>
        <v>18935</v>
      </c>
      <c r="G66" s="72">
        <f>SUM(G67:G77)</f>
        <v>4126860</v>
      </c>
      <c r="H66" s="72">
        <f>SUM(H67:H77)</f>
        <v>0</v>
      </c>
      <c r="I66" s="72">
        <f>SUM(I67:I77)</f>
        <v>7934411</v>
      </c>
      <c r="J66" s="72">
        <f>SUM(J67:J77)</f>
        <v>4232993</v>
      </c>
      <c r="K66" s="72">
        <f>SUM(K67:K77)</f>
        <v>78094669</v>
      </c>
      <c r="L66" s="72">
        <f>SUM(L67:L77)</f>
        <v>0</v>
      </c>
      <c r="M66" s="72">
        <f>SUM(M67:M77)</f>
        <v>0</v>
      </c>
      <c r="N66" s="72">
        <f>SUM(N67:N77)</f>
        <v>0</v>
      </c>
      <c r="O66" s="72">
        <f>SUM(D66:N66)</f>
        <v>107586920</v>
      </c>
      <c r="P66" s="74">
        <f>(O66/P$84)</f>
        <v>946.30991019517819</v>
      </c>
      <c r="Q66" s="75"/>
    </row>
    <row r="67" spans="1:17">
      <c r="A67" s="63"/>
      <c r="B67" s="64">
        <v>361.1</v>
      </c>
      <c r="C67" s="65" t="s">
        <v>61</v>
      </c>
      <c r="D67" s="66">
        <v>3073505</v>
      </c>
      <c r="E67" s="66">
        <v>2830777</v>
      </c>
      <c r="F67" s="66">
        <v>18935</v>
      </c>
      <c r="G67" s="66">
        <v>3676276</v>
      </c>
      <c r="H67" s="66">
        <v>0</v>
      </c>
      <c r="I67" s="66">
        <v>2292169</v>
      </c>
      <c r="J67" s="66">
        <v>872546</v>
      </c>
      <c r="K67" s="66">
        <v>9149435</v>
      </c>
      <c r="L67" s="66">
        <v>0</v>
      </c>
      <c r="M67" s="66">
        <v>0</v>
      </c>
      <c r="N67" s="66">
        <v>0</v>
      </c>
      <c r="O67" s="66">
        <f>SUM(D67:N67)</f>
        <v>21913643</v>
      </c>
      <c r="P67" s="67">
        <f>(O67/P$84)</f>
        <v>192.74738545707223</v>
      </c>
      <c r="Q67" s="68"/>
    </row>
    <row r="68" spans="1:17">
      <c r="A68" s="63"/>
      <c r="B68" s="64">
        <v>361.3</v>
      </c>
      <c r="C68" s="65" t="s">
        <v>62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32223257</v>
      </c>
      <c r="L68" s="66">
        <v>0</v>
      </c>
      <c r="M68" s="66">
        <v>0</v>
      </c>
      <c r="N68" s="66">
        <v>0</v>
      </c>
      <c r="O68" s="66">
        <f t="shared" ref="O68:O81" si="6">SUM(D68:N68)</f>
        <v>32223257</v>
      </c>
      <c r="P68" s="67">
        <f>(O68/P$84)</f>
        <v>283.42838923045798</v>
      </c>
      <c r="Q68" s="68"/>
    </row>
    <row r="69" spans="1:17">
      <c r="A69" s="63"/>
      <c r="B69" s="64">
        <v>361.4</v>
      </c>
      <c r="C69" s="65" t="s">
        <v>163</v>
      </c>
      <c r="D69" s="66">
        <v>0</v>
      </c>
      <c r="E69" s="66">
        <v>-15401</v>
      </c>
      <c r="F69" s="66">
        <v>0</v>
      </c>
      <c r="G69" s="66">
        <v>450584</v>
      </c>
      <c r="H69" s="66">
        <v>0</v>
      </c>
      <c r="I69" s="66">
        <v>0</v>
      </c>
      <c r="J69" s="66">
        <v>0</v>
      </c>
      <c r="K69" s="66">
        <v>50041</v>
      </c>
      <c r="L69" s="66">
        <v>0</v>
      </c>
      <c r="M69" s="66">
        <v>0</v>
      </c>
      <c r="N69" s="66">
        <v>0</v>
      </c>
      <c r="O69" s="66">
        <f t="shared" si="6"/>
        <v>485224</v>
      </c>
      <c r="P69" s="67">
        <f>(O69/P$84)</f>
        <v>4.2679191844561135</v>
      </c>
      <c r="Q69" s="68"/>
    </row>
    <row r="70" spans="1:17">
      <c r="A70" s="63"/>
      <c r="B70" s="64">
        <v>362</v>
      </c>
      <c r="C70" s="65" t="s">
        <v>63</v>
      </c>
      <c r="D70" s="66">
        <v>1389512</v>
      </c>
      <c r="E70" s="66">
        <v>-85927</v>
      </c>
      <c r="F70" s="66">
        <v>0</v>
      </c>
      <c r="G70" s="66">
        <v>0</v>
      </c>
      <c r="H70" s="66">
        <v>0</v>
      </c>
      <c r="I70" s="66">
        <v>1930104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6"/>
        <v>3233689</v>
      </c>
      <c r="P70" s="67">
        <f>(O70/P$84)</f>
        <v>28.44278790757404</v>
      </c>
      <c r="Q70" s="68"/>
    </row>
    <row r="71" spans="1:17">
      <c r="A71" s="63"/>
      <c r="B71" s="64">
        <v>364</v>
      </c>
      <c r="C71" s="65" t="s">
        <v>113</v>
      </c>
      <c r="D71" s="66">
        <v>594374</v>
      </c>
      <c r="E71" s="66">
        <v>0</v>
      </c>
      <c r="F71" s="66">
        <v>0</v>
      </c>
      <c r="G71" s="66">
        <v>0</v>
      </c>
      <c r="H71" s="66">
        <v>0</v>
      </c>
      <c r="I71" s="66">
        <v>32804</v>
      </c>
      <c r="J71" s="66">
        <v>-233</v>
      </c>
      <c r="K71" s="66">
        <v>0</v>
      </c>
      <c r="L71" s="66">
        <v>0</v>
      </c>
      <c r="M71" s="66">
        <v>0</v>
      </c>
      <c r="N71" s="66">
        <v>0</v>
      </c>
      <c r="O71" s="66">
        <f t="shared" si="6"/>
        <v>626945</v>
      </c>
      <c r="P71" s="67">
        <f>(O71/P$84)</f>
        <v>5.5144646453984922</v>
      </c>
      <c r="Q71" s="68"/>
    </row>
    <row r="72" spans="1:17">
      <c r="A72" s="63"/>
      <c r="B72" s="64">
        <v>365</v>
      </c>
      <c r="C72" s="65" t="s">
        <v>114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405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6"/>
        <v>405</v>
      </c>
      <c r="P72" s="67">
        <f>(O72/P$84)</f>
        <v>3.5622872522890993E-3</v>
      </c>
      <c r="Q72" s="68"/>
    </row>
    <row r="73" spans="1:17">
      <c r="A73" s="63"/>
      <c r="B73" s="64">
        <v>366</v>
      </c>
      <c r="C73" s="65" t="s">
        <v>66</v>
      </c>
      <c r="D73" s="66">
        <v>31374</v>
      </c>
      <c r="E73" s="66">
        <v>94300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6"/>
        <v>125674</v>
      </c>
      <c r="P73" s="67">
        <f>(O73/P$84)</f>
        <v>1.1053997238127908</v>
      </c>
      <c r="Q73" s="68"/>
    </row>
    <row r="74" spans="1:17">
      <c r="A74" s="63"/>
      <c r="B74" s="64">
        <v>367</v>
      </c>
      <c r="C74" s="65" t="s">
        <v>67</v>
      </c>
      <c r="D74" s="66">
        <v>1680182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6"/>
        <v>1680182</v>
      </c>
      <c r="P74" s="67">
        <f>(O74/P$84)</f>
        <v>14.778496099075564</v>
      </c>
      <c r="Q74" s="68"/>
    </row>
    <row r="75" spans="1:17">
      <c r="A75" s="63"/>
      <c r="B75" s="64">
        <v>368</v>
      </c>
      <c r="C75" s="65" t="s">
        <v>68</v>
      </c>
      <c r="D75" s="66">
        <v>3221546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36671936</v>
      </c>
      <c r="L75" s="66">
        <v>0</v>
      </c>
      <c r="M75" s="66">
        <v>0</v>
      </c>
      <c r="N75" s="66">
        <v>0</v>
      </c>
      <c r="O75" s="66">
        <f t="shared" si="6"/>
        <v>39893482</v>
      </c>
      <c r="P75" s="67">
        <f>(O75/P$84)</f>
        <v>350.89393179759173</v>
      </c>
      <c r="Q75" s="68"/>
    </row>
    <row r="76" spans="1:17">
      <c r="A76" s="63"/>
      <c r="B76" s="64">
        <v>369.35</v>
      </c>
      <c r="C76" s="65" t="s">
        <v>171</v>
      </c>
      <c r="D76" s="66">
        <v>0</v>
      </c>
      <c r="E76" s="66">
        <v>71598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f>SUM(D76:N76)</f>
        <v>71598</v>
      </c>
      <c r="P76" s="67">
        <f>(O76/P$84)</f>
        <v>0.62975961157875293</v>
      </c>
      <c r="Q76" s="68"/>
    </row>
    <row r="77" spans="1:17">
      <c r="A77" s="63"/>
      <c r="B77" s="64">
        <v>369.9</v>
      </c>
      <c r="C77" s="65" t="s">
        <v>69</v>
      </c>
      <c r="D77" s="66">
        <v>235699</v>
      </c>
      <c r="E77" s="66">
        <v>57513</v>
      </c>
      <c r="F77" s="66">
        <v>0</v>
      </c>
      <c r="G77" s="66">
        <v>0</v>
      </c>
      <c r="H77" s="66">
        <v>0</v>
      </c>
      <c r="I77" s="66">
        <v>3678929</v>
      </c>
      <c r="J77" s="66">
        <v>3360680</v>
      </c>
      <c r="K77" s="66">
        <v>0</v>
      </c>
      <c r="L77" s="66">
        <v>0</v>
      </c>
      <c r="M77" s="66">
        <v>0</v>
      </c>
      <c r="N77" s="66">
        <v>0</v>
      </c>
      <c r="O77" s="66">
        <f t="shared" si="6"/>
        <v>7332821</v>
      </c>
      <c r="P77" s="67">
        <f>(O77/P$84)</f>
        <v>64.497814250908164</v>
      </c>
      <c r="Q77" s="68"/>
    </row>
    <row r="78" spans="1:17" ht="15.75">
      <c r="A78" s="69" t="s">
        <v>41</v>
      </c>
      <c r="B78" s="70"/>
      <c r="C78" s="71"/>
      <c r="D78" s="72">
        <f>SUM(D79:D81)</f>
        <v>7365549</v>
      </c>
      <c r="E78" s="72">
        <f>SUM(E79:E81)</f>
        <v>6325265</v>
      </c>
      <c r="F78" s="72">
        <f>SUM(F79:F81)</f>
        <v>0</v>
      </c>
      <c r="G78" s="72">
        <f>SUM(G79:G81)</f>
        <v>15363730</v>
      </c>
      <c r="H78" s="72">
        <f>SUM(H79:H81)</f>
        <v>0</v>
      </c>
      <c r="I78" s="72">
        <f>SUM(I79:I81)</f>
        <v>0</v>
      </c>
      <c r="J78" s="72">
        <f>SUM(J79:J81)</f>
        <v>0</v>
      </c>
      <c r="K78" s="72">
        <f>SUM(K79:K81)</f>
        <v>0</v>
      </c>
      <c r="L78" s="72">
        <f>SUM(L79:L81)</f>
        <v>0</v>
      </c>
      <c r="M78" s="72">
        <f>SUM(M79:M81)</f>
        <v>0</v>
      </c>
      <c r="N78" s="72">
        <f>SUM(N79:N81)</f>
        <v>0</v>
      </c>
      <c r="O78" s="72">
        <f t="shared" si="6"/>
        <v>29054544</v>
      </c>
      <c r="P78" s="74">
        <f>(O78/P$84)</f>
        <v>255.55711533894504</v>
      </c>
      <c r="Q78" s="68"/>
    </row>
    <row r="79" spans="1:17">
      <c r="A79" s="63"/>
      <c r="B79" s="64">
        <v>381</v>
      </c>
      <c r="C79" s="65" t="s">
        <v>70</v>
      </c>
      <c r="D79" s="66">
        <v>3351469</v>
      </c>
      <c r="E79" s="66">
        <v>5991340</v>
      </c>
      <c r="F79" s="66">
        <v>0</v>
      </c>
      <c r="G79" s="66">
        <v>15363730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f t="shared" si="6"/>
        <v>24706539</v>
      </c>
      <c r="P79" s="67">
        <f>(O79/P$84)</f>
        <v>217.31305908119376</v>
      </c>
      <c r="Q79" s="68"/>
    </row>
    <row r="80" spans="1:17">
      <c r="A80" s="63"/>
      <c r="B80" s="64">
        <v>383.2</v>
      </c>
      <c r="C80" s="65" t="s">
        <v>172</v>
      </c>
      <c r="D80" s="66">
        <v>0</v>
      </c>
      <c r="E80" s="66">
        <v>333925</v>
      </c>
      <c r="F80" s="6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f t="shared" si="6"/>
        <v>333925</v>
      </c>
      <c r="P80" s="67">
        <f>(O80/P$84)</f>
        <v>2.9371278289398459</v>
      </c>
      <c r="Q80" s="68"/>
    </row>
    <row r="81" spans="1:120" ht="15.75" thickBot="1">
      <c r="A81" s="63"/>
      <c r="B81" s="64">
        <v>384</v>
      </c>
      <c r="C81" s="65" t="s">
        <v>89</v>
      </c>
      <c r="D81" s="66">
        <v>4014080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f t="shared" si="6"/>
        <v>4014080</v>
      </c>
      <c r="P81" s="67">
        <f>(O81/P$84)</f>
        <v>35.306928428811425</v>
      </c>
      <c r="Q81" s="68"/>
    </row>
    <row r="82" spans="1:120" ht="16.5" thickBot="1">
      <c r="A82" s="79" t="s">
        <v>57</v>
      </c>
      <c r="B82" s="80"/>
      <c r="C82" s="81"/>
      <c r="D82" s="82">
        <f>SUM(D5,D14,D21,D46,D62,D66,D78)</f>
        <v>202875681</v>
      </c>
      <c r="E82" s="82">
        <f>SUM(E5,E14,E21,E46,E62,E66,E78)</f>
        <v>80365462</v>
      </c>
      <c r="F82" s="82">
        <f>SUM(F5,F14,F21,F46,F62,F66,F78)</f>
        <v>9793773</v>
      </c>
      <c r="G82" s="82">
        <f>SUM(G5,G14,G21,G46,G62,G66,G78)</f>
        <v>26420176</v>
      </c>
      <c r="H82" s="82">
        <f>SUM(H5,H14,H21,H46,H62,H66,H78)</f>
        <v>0</v>
      </c>
      <c r="I82" s="82">
        <f>SUM(I5,I14,I21,I46,I62,I66,I78)</f>
        <v>86565154</v>
      </c>
      <c r="J82" s="82">
        <f>SUM(J5,J14,J21,J46,J62,J66,J78)</f>
        <v>28195183</v>
      </c>
      <c r="K82" s="82">
        <f>SUM(K5,K14,K21,K46,K62,K66,K78)</f>
        <v>81552706</v>
      </c>
      <c r="L82" s="82">
        <f>SUM(L5,L14,L21,L46,L62,L66,L78)</f>
        <v>0</v>
      </c>
      <c r="M82" s="82">
        <f>SUM(M5,M14,M21,M46,M62,M66,M78)</f>
        <v>0</v>
      </c>
      <c r="N82" s="82">
        <f>SUM(N5,N14,N21,N46,N62,N66,N78)</f>
        <v>0</v>
      </c>
      <c r="O82" s="82">
        <f>SUM(D82:N82)</f>
        <v>515768135</v>
      </c>
      <c r="P82" s="83">
        <f>(O82/P$84)</f>
        <v>4536.578401104749</v>
      </c>
      <c r="Q82" s="61"/>
      <c r="R82" s="84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</row>
    <row r="83" spans="1:120">
      <c r="A83" s="85"/>
      <c r="B83" s="86"/>
      <c r="C83" s="86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8"/>
    </row>
    <row r="84" spans="1:120">
      <c r="A84" s="89"/>
      <c r="B84" s="90"/>
      <c r="C84" s="90"/>
      <c r="D84" s="91"/>
      <c r="E84" s="91"/>
      <c r="F84" s="91"/>
      <c r="G84" s="91"/>
      <c r="H84" s="91"/>
      <c r="I84" s="91"/>
      <c r="J84" s="91"/>
      <c r="K84" s="91"/>
      <c r="L84" s="91"/>
      <c r="M84" s="94" t="s">
        <v>173</v>
      </c>
      <c r="N84" s="94"/>
      <c r="O84" s="94"/>
      <c r="P84" s="92">
        <v>113691</v>
      </c>
    </row>
    <row r="85" spans="1:120">
      <c r="A85" s="95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7"/>
    </row>
    <row r="86" spans="1:120" ht="15.75" customHeight="1" thickBot="1">
      <c r="A86" s="98" t="s">
        <v>91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100"/>
    </row>
  </sheetData>
  <mergeCells count="10">
    <mergeCell ref="M84:O84"/>
    <mergeCell ref="A85:P85"/>
    <mergeCell ref="A86:P8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59482200</v>
      </c>
      <c r="E5" s="27">
        <f t="shared" si="0"/>
        <v>12140536</v>
      </c>
      <c r="F5" s="27">
        <f t="shared" si="0"/>
        <v>0</v>
      </c>
      <c r="G5" s="27">
        <f t="shared" si="0"/>
        <v>2622476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2219537</v>
      </c>
      <c r="L5" s="27">
        <f t="shared" si="0"/>
        <v>0</v>
      </c>
      <c r="M5" s="27">
        <f t="shared" si="0"/>
        <v>0</v>
      </c>
      <c r="N5" s="28">
        <f>SUM(D5:M5)</f>
        <v>76464749</v>
      </c>
      <c r="O5" s="33">
        <f t="shared" ref="O5:O36" si="1">(N5/O$72)</f>
        <v>730.58750071659244</v>
      </c>
      <c r="P5" s="6"/>
    </row>
    <row r="6" spans="1:133">
      <c r="A6" s="12"/>
      <c r="B6" s="25">
        <v>311</v>
      </c>
      <c r="C6" s="20" t="s">
        <v>2</v>
      </c>
      <c r="D6" s="46">
        <v>41857818</v>
      </c>
      <c r="E6" s="46">
        <v>11831873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53689691</v>
      </c>
      <c r="O6" s="47">
        <f t="shared" si="1"/>
        <v>512.98170300586651</v>
      </c>
      <c r="P6" s="9"/>
    </row>
    <row r="7" spans="1:133">
      <c r="A7" s="12"/>
      <c r="B7" s="25">
        <v>312.41000000000003</v>
      </c>
      <c r="C7" s="20" t="s">
        <v>10</v>
      </c>
      <c r="D7" s="46">
        <v>1028356</v>
      </c>
      <c r="E7" s="46">
        <v>308663</v>
      </c>
      <c r="F7" s="46">
        <v>0</v>
      </c>
      <c r="G7" s="46">
        <v>621884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1958903</v>
      </c>
      <c r="O7" s="47">
        <f t="shared" si="1"/>
        <v>18.71646825017676</v>
      </c>
      <c r="P7" s="9"/>
    </row>
    <row r="8" spans="1:133">
      <c r="A8" s="12"/>
      <c r="B8" s="25">
        <v>312.51</v>
      </c>
      <c r="C8" s="20" t="s">
        <v>81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1293336</v>
      </c>
      <c r="L8" s="46">
        <v>0</v>
      </c>
      <c r="M8" s="46">
        <v>0</v>
      </c>
      <c r="N8" s="46">
        <f>SUM(D8:M8)</f>
        <v>1293336</v>
      </c>
      <c r="O8" s="47">
        <f t="shared" si="1"/>
        <v>12.357264336626473</v>
      </c>
      <c r="P8" s="9"/>
    </row>
    <row r="9" spans="1:133">
      <c r="A9" s="12"/>
      <c r="B9" s="25">
        <v>312.52</v>
      </c>
      <c r="C9" s="20" t="s">
        <v>99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926201</v>
      </c>
      <c r="L9" s="46">
        <v>0</v>
      </c>
      <c r="M9" s="46">
        <v>0</v>
      </c>
      <c r="N9" s="46">
        <f>SUM(D9:M9)</f>
        <v>926201</v>
      </c>
      <c r="O9" s="47">
        <f t="shared" si="1"/>
        <v>8.8494487015344632</v>
      </c>
      <c r="P9" s="9"/>
    </row>
    <row r="10" spans="1:133">
      <c r="A10" s="12"/>
      <c r="B10" s="25">
        <v>314.10000000000002</v>
      </c>
      <c r="C10" s="20" t="s">
        <v>11</v>
      </c>
      <c r="D10" s="46">
        <v>7766550</v>
      </c>
      <c r="E10" s="46">
        <v>0</v>
      </c>
      <c r="F10" s="46">
        <v>0</v>
      </c>
      <c r="G10" s="46">
        <v>1941638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9708188</v>
      </c>
      <c r="O10" s="47">
        <f t="shared" si="1"/>
        <v>92.757524220825132</v>
      </c>
      <c r="P10" s="9"/>
    </row>
    <row r="11" spans="1:133">
      <c r="A11" s="12"/>
      <c r="B11" s="25">
        <v>314.3</v>
      </c>
      <c r="C11" s="20" t="s">
        <v>12</v>
      </c>
      <c r="D11" s="46">
        <v>1206901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1206901</v>
      </c>
      <c r="O11" s="47">
        <f t="shared" si="1"/>
        <v>11.531415413426076</v>
      </c>
      <c r="P11" s="9"/>
    </row>
    <row r="12" spans="1:133">
      <c r="A12" s="12"/>
      <c r="B12" s="25">
        <v>314.39999999999998</v>
      </c>
      <c r="C12" s="20" t="s">
        <v>13</v>
      </c>
      <c r="D12" s="46">
        <v>235747</v>
      </c>
      <c r="E12" s="46">
        <v>0</v>
      </c>
      <c r="F12" s="46">
        <v>0</v>
      </c>
      <c r="G12" s="46">
        <v>58937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294684</v>
      </c>
      <c r="O12" s="47">
        <f t="shared" si="1"/>
        <v>2.815577764613709</v>
      </c>
      <c r="P12" s="9"/>
    </row>
    <row r="13" spans="1:133">
      <c r="A13" s="12"/>
      <c r="B13" s="25">
        <v>314.7</v>
      </c>
      <c r="C13" s="20" t="s">
        <v>14</v>
      </c>
      <c r="D13" s="46">
        <v>68</v>
      </c>
      <c r="E13" s="46">
        <v>0</v>
      </c>
      <c r="F13" s="46">
        <v>0</v>
      </c>
      <c r="G13" s="46">
        <v>17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85</v>
      </c>
      <c r="O13" s="47">
        <f t="shared" si="1"/>
        <v>8.1213812080793409E-4</v>
      </c>
      <c r="P13" s="9"/>
    </row>
    <row r="14" spans="1:133">
      <c r="A14" s="12"/>
      <c r="B14" s="25">
        <v>315</v>
      </c>
      <c r="C14" s="20" t="s">
        <v>100</v>
      </c>
      <c r="D14" s="46">
        <v>5235650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5235650</v>
      </c>
      <c r="O14" s="47">
        <f t="shared" si="1"/>
        <v>50.02436414362424</v>
      </c>
      <c r="P14" s="9"/>
    </row>
    <row r="15" spans="1:133">
      <c r="A15" s="12"/>
      <c r="B15" s="25">
        <v>316</v>
      </c>
      <c r="C15" s="20" t="s">
        <v>101</v>
      </c>
      <c r="D15" s="46">
        <v>2151110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2151110</v>
      </c>
      <c r="O15" s="47">
        <f t="shared" si="1"/>
        <v>20.552922741778296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27204657</v>
      </c>
      <c r="E16" s="32">
        <f t="shared" si="3"/>
        <v>230960</v>
      </c>
      <c r="F16" s="32">
        <f t="shared" si="3"/>
        <v>0</v>
      </c>
      <c r="G16" s="32">
        <f t="shared" si="3"/>
        <v>598168</v>
      </c>
      <c r="H16" s="32">
        <f t="shared" si="3"/>
        <v>0</v>
      </c>
      <c r="I16" s="32">
        <f t="shared" si="3"/>
        <v>580417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28614202</v>
      </c>
      <c r="O16" s="45">
        <f t="shared" si="1"/>
        <v>273.39628518468976</v>
      </c>
      <c r="P16" s="10"/>
    </row>
    <row r="17" spans="1:16">
      <c r="A17" s="12"/>
      <c r="B17" s="25">
        <v>322</v>
      </c>
      <c r="C17" s="20" t="s">
        <v>0</v>
      </c>
      <c r="D17" s="46">
        <v>7009301</v>
      </c>
      <c r="E17" s="46">
        <v>230960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7240261</v>
      </c>
      <c r="O17" s="47">
        <f t="shared" si="1"/>
        <v>69.177552502340873</v>
      </c>
      <c r="P17" s="9"/>
    </row>
    <row r="18" spans="1:16">
      <c r="A18" s="12"/>
      <c r="B18" s="25">
        <v>323.10000000000002</v>
      </c>
      <c r="C18" s="20" t="s">
        <v>18</v>
      </c>
      <c r="D18" s="46">
        <v>7067710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7067710</v>
      </c>
      <c r="O18" s="47">
        <f t="shared" si="1"/>
        <v>67.52890256253464</v>
      </c>
      <c r="P18" s="9"/>
    </row>
    <row r="19" spans="1:16">
      <c r="A19" s="12"/>
      <c r="B19" s="25">
        <v>323.39999999999998</v>
      </c>
      <c r="C19" s="20" t="s">
        <v>19</v>
      </c>
      <c r="D19" s="46">
        <v>107628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107628</v>
      </c>
      <c r="O19" s="47">
        <f t="shared" si="1"/>
        <v>1.0283388431331333</v>
      </c>
      <c r="P19" s="9"/>
    </row>
    <row r="20" spans="1:16">
      <c r="A20" s="12"/>
      <c r="B20" s="25">
        <v>324.61</v>
      </c>
      <c r="C20" s="20" t="s">
        <v>20</v>
      </c>
      <c r="D20" s="46">
        <v>0</v>
      </c>
      <c r="E20" s="46">
        <v>0</v>
      </c>
      <c r="F20" s="46">
        <v>0</v>
      </c>
      <c r="G20" s="46">
        <v>598168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598168</v>
      </c>
      <c r="O20" s="47">
        <f t="shared" si="1"/>
        <v>5.7152357111463568</v>
      </c>
      <c r="P20" s="9"/>
    </row>
    <row r="21" spans="1:16">
      <c r="A21" s="12"/>
      <c r="B21" s="25">
        <v>325.2</v>
      </c>
      <c r="C21" s="20" t="s">
        <v>21</v>
      </c>
      <c r="D21" s="46">
        <v>12472442</v>
      </c>
      <c r="E21" s="46">
        <v>0</v>
      </c>
      <c r="F21" s="46">
        <v>0</v>
      </c>
      <c r="G21" s="46">
        <v>0</v>
      </c>
      <c r="H21" s="46">
        <v>0</v>
      </c>
      <c r="I21" s="46">
        <v>580417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13052859</v>
      </c>
      <c r="O21" s="47">
        <f t="shared" si="1"/>
        <v>124.71440446389329</v>
      </c>
      <c r="P21" s="9"/>
    </row>
    <row r="22" spans="1:16">
      <c r="A22" s="12"/>
      <c r="B22" s="25">
        <v>329</v>
      </c>
      <c r="C22" s="20" t="s">
        <v>86</v>
      </c>
      <c r="D22" s="46">
        <v>97662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97662</v>
      </c>
      <c r="O22" s="47">
        <f t="shared" si="1"/>
        <v>0.93311803710993479</v>
      </c>
      <c r="P22" s="9"/>
    </row>
    <row r="23" spans="1:16">
      <c r="A23" s="12"/>
      <c r="B23" s="25">
        <v>367</v>
      </c>
      <c r="C23" s="20" t="s">
        <v>67</v>
      </c>
      <c r="D23" s="46">
        <v>449914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449914</v>
      </c>
      <c r="O23" s="47">
        <f t="shared" si="1"/>
        <v>4.2987330645315396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SUM(D25:D38)</f>
        <v>12543461</v>
      </c>
      <c r="E24" s="32">
        <f t="shared" si="5"/>
        <v>4963774</v>
      </c>
      <c r="F24" s="32">
        <f t="shared" si="5"/>
        <v>0</v>
      </c>
      <c r="G24" s="32">
        <f t="shared" si="5"/>
        <v>275067</v>
      </c>
      <c r="H24" s="32">
        <f t="shared" si="5"/>
        <v>0</v>
      </c>
      <c r="I24" s="32">
        <f t="shared" si="5"/>
        <v>1096028</v>
      </c>
      <c r="J24" s="32">
        <f t="shared" si="5"/>
        <v>34571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18912901</v>
      </c>
      <c r="O24" s="45">
        <f t="shared" si="1"/>
        <v>180.70456326078232</v>
      </c>
      <c r="P24" s="10"/>
    </row>
    <row r="25" spans="1:16">
      <c r="A25" s="12"/>
      <c r="B25" s="25">
        <v>331.2</v>
      </c>
      <c r="C25" s="20" t="s">
        <v>22</v>
      </c>
      <c r="D25" s="46">
        <v>943127</v>
      </c>
      <c r="E25" s="46">
        <v>224618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1167745</v>
      </c>
      <c r="O25" s="47">
        <f t="shared" si="1"/>
        <v>11.157296822151306</v>
      </c>
      <c r="P25" s="9"/>
    </row>
    <row r="26" spans="1:16">
      <c r="A26" s="12"/>
      <c r="B26" s="25">
        <v>331.62</v>
      </c>
      <c r="C26" s="20" t="s">
        <v>24</v>
      </c>
      <c r="D26" s="46">
        <v>0</v>
      </c>
      <c r="E26" s="46">
        <v>4120154</v>
      </c>
      <c r="F26" s="46">
        <v>0</v>
      </c>
      <c r="G26" s="46">
        <v>0</v>
      </c>
      <c r="H26" s="46">
        <v>0</v>
      </c>
      <c r="I26" s="46">
        <v>679399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4799553</v>
      </c>
      <c r="O26" s="47">
        <f t="shared" si="1"/>
        <v>45.857646519271562</v>
      </c>
      <c r="P26" s="9"/>
    </row>
    <row r="27" spans="1:16">
      <c r="A27" s="12"/>
      <c r="B27" s="25">
        <v>334.62</v>
      </c>
      <c r="C27" s="20" t="s">
        <v>25</v>
      </c>
      <c r="D27" s="46">
        <v>0</v>
      </c>
      <c r="E27" s="46">
        <v>146725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146725</v>
      </c>
      <c r="O27" s="47">
        <f t="shared" si="1"/>
        <v>1.4018937150064015</v>
      </c>
      <c r="P27" s="9"/>
    </row>
    <row r="28" spans="1:16">
      <c r="A28" s="12"/>
      <c r="B28" s="25">
        <v>334.7</v>
      </c>
      <c r="C28" s="20" t="s">
        <v>87</v>
      </c>
      <c r="D28" s="46">
        <v>0</v>
      </c>
      <c r="E28" s="46">
        <v>0</v>
      </c>
      <c r="F28" s="46">
        <v>0</v>
      </c>
      <c r="G28" s="46">
        <v>250067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250067</v>
      </c>
      <c r="O28" s="47">
        <f t="shared" si="1"/>
        <v>2.3892816877185608</v>
      </c>
      <c r="P28" s="9"/>
    </row>
    <row r="29" spans="1:16">
      <c r="A29" s="12"/>
      <c r="B29" s="25">
        <v>335.12</v>
      </c>
      <c r="C29" s="20" t="s">
        <v>104</v>
      </c>
      <c r="D29" s="46">
        <v>2824258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2824258</v>
      </c>
      <c r="O29" s="47">
        <f t="shared" si="1"/>
        <v>26.984559821138522</v>
      </c>
      <c r="P29" s="9"/>
    </row>
    <row r="30" spans="1:16">
      <c r="A30" s="12"/>
      <c r="B30" s="25">
        <v>335.14</v>
      </c>
      <c r="C30" s="20" t="s">
        <v>105</v>
      </c>
      <c r="D30" s="46">
        <v>28468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28468</v>
      </c>
      <c r="O30" s="47">
        <f t="shared" si="1"/>
        <v>0.27199938850776784</v>
      </c>
      <c r="P30" s="9"/>
    </row>
    <row r="31" spans="1:16">
      <c r="A31" s="12"/>
      <c r="B31" s="25">
        <v>335.15</v>
      </c>
      <c r="C31" s="20" t="s">
        <v>106</v>
      </c>
      <c r="D31" s="46">
        <v>77045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77045</v>
      </c>
      <c r="O31" s="47">
        <f t="shared" si="1"/>
        <v>0.73613154726643859</v>
      </c>
      <c r="P31" s="9"/>
    </row>
    <row r="32" spans="1:16">
      <c r="A32" s="12"/>
      <c r="B32" s="25">
        <v>335.16</v>
      </c>
      <c r="C32" s="20" t="s">
        <v>107</v>
      </c>
      <c r="D32" s="46">
        <v>2267089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2267089</v>
      </c>
      <c r="O32" s="47">
        <f t="shared" si="1"/>
        <v>21.661051766639275</v>
      </c>
      <c r="P32" s="9"/>
    </row>
    <row r="33" spans="1:16">
      <c r="A33" s="12"/>
      <c r="B33" s="25">
        <v>335.18</v>
      </c>
      <c r="C33" s="20" t="s">
        <v>108</v>
      </c>
      <c r="D33" s="46">
        <v>6285383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6285383</v>
      </c>
      <c r="O33" s="47">
        <f t="shared" si="1"/>
        <v>60.05410750797806</v>
      </c>
      <c r="P33" s="9"/>
    </row>
    <row r="34" spans="1:16">
      <c r="A34" s="12"/>
      <c r="B34" s="25">
        <v>335.49</v>
      </c>
      <c r="C34" s="20" t="s">
        <v>31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34571</v>
      </c>
      <c r="K34" s="46">
        <v>0</v>
      </c>
      <c r="L34" s="46">
        <v>0</v>
      </c>
      <c r="M34" s="46">
        <v>0</v>
      </c>
      <c r="N34" s="46">
        <f t="shared" si="6"/>
        <v>34571</v>
      </c>
      <c r="O34" s="47">
        <f t="shared" si="1"/>
        <v>0.33031090558177756</v>
      </c>
      <c r="P34" s="9"/>
    </row>
    <row r="35" spans="1:16">
      <c r="A35" s="12"/>
      <c r="B35" s="25">
        <v>337.3</v>
      </c>
      <c r="C35" s="20" t="s">
        <v>32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403950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403950</v>
      </c>
      <c r="O35" s="47">
        <f t="shared" si="1"/>
        <v>3.8595669870631175</v>
      </c>
      <c r="P35" s="9"/>
    </row>
    <row r="36" spans="1:16">
      <c r="A36" s="12"/>
      <c r="B36" s="25">
        <v>337.7</v>
      </c>
      <c r="C36" s="20" t="s">
        <v>33</v>
      </c>
      <c r="D36" s="46">
        <v>0</v>
      </c>
      <c r="E36" s="46">
        <v>0</v>
      </c>
      <c r="F36" s="46">
        <v>0</v>
      </c>
      <c r="G36" s="46">
        <v>25000</v>
      </c>
      <c r="H36" s="46">
        <v>0</v>
      </c>
      <c r="I36" s="46">
        <v>12679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37679</v>
      </c>
      <c r="O36" s="47">
        <f t="shared" si="1"/>
        <v>0.36000649710496646</v>
      </c>
      <c r="P36" s="9"/>
    </row>
    <row r="37" spans="1:16">
      <c r="A37" s="12"/>
      <c r="B37" s="25">
        <v>338</v>
      </c>
      <c r="C37" s="20" t="s">
        <v>34</v>
      </c>
      <c r="D37" s="46">
        <v>118091</v>
      </c>
      <c r="E37" s="46">
        <v>357277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475368</v>
      </c>
      <c r="O37" s="47">
        <f t="shared" ref="O37:O68" si="7">(N37/O$72)</f>
        <v>4.541934990732071</v>
      </c>
      <c r="P37" s="9"/>
    </row>
    <row r="38" spans="1:16">
      <c r="A38" s="12"/>
      <c r="B38" s="25">
        <v>339</v>
      </c>
      <c r="C38" s="20" t="s">
        <v>123</v>
      </c>
      <c r="D38" s="46">
        <v>0</v>
      </c>
      <c r="E38" s="46">
        <v>115000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115000</v>
      </c>
      <c r="O38" s="47">
        <f t="shared" si="7"/>
        <v>1.0987751046224992</v>
      </c>
      <c r="P38" s="9"/>
    </row>
    <row r="39" spans="1:16" ht="15.75">
      <c r="A39" s="29" t="s">
        <v>39</v>
      </c>
      <c r="B39" s="30"/>
      <c r="C39" s="31"/>
      <c r="D39" s="32">
        <f t="shared" ref="D39:M39" si="8">SUM(D40:D53)</f>
        <v>10708746</v>
      </c>
      <c r="E39" s="32">
        <f t="shared" si="8"/>
        <v>3345922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51827970</v>
      </c>
      <c r="J39" s="32">
        <f t="shared" si="8"/>
        <v>16081294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81963932</v>
      </c>
      <c r="O39" s="45">
        <f t="shared" si="7"/>
        <v>783.12980833540348</v>
      </c>
      <c r="P39" s="10"/>
    </row>
    <row r="40" spans="1:16">
      <c r="A40" s="12"/>
      <c r="B40" s="25">
        <v>341.2</v>
      </c>
      <c r="C40" s="20" t="s">
        <v>109</v>
      </c>
      <c r="D40" s="46">
        <v>7357310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16078939</v>
      </c>
      <c r="K40" s="46">
        <v>0</v>
      </c>
      <c r="L40" s="46">
        <v>0</v>
      </c>
      <c r="M40" s="46">
        <v>0</v>
      </c>
      <c r="N40" s="46">
        <f t="shared" ref="N40:N53" si="9">SUM(D40:M40)</f>
        <v>23436249</v>
      </c>
      <c r="O40" s="47">
        <f t="shared" si="7"/>
        <v>223.92319084290384</v>
      </c>
      <c r="P40" s="9"/>
    </row>
    <row r="41" spans="1:16">
      <c r="A41" s="12"/>
      <c r="B41" s="25">
        <v>341.3</v>
      </c>
      <c r="C41" s="20" t="s">
        <v>110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2355</v>
      </c>
      <c r="K41" s="46">
        <v>0</v>
      </c>
      <c r="L41" s="46">
        <v>0</v>
      </c>
      <c r="M41" s="46">
        <v>0</v>
      </c>
      <c r="N41" s="46">
        <f t="shared" si="9"/>
        <v>2355</v>
      </c>
      <c r="O41" s="47">
        <f t="shared" si="7"/>
        <v>2.2501003229443352E-2</v>
      </c>
      <c r="P41" s="9"/>
    </row>
    <row r="42" spans="1:16">
      <c r="A42" s="12"/>
      <c r="B42" s="25">
        <v>341.9</v>
      </c>
      <c r="C42" s="20" t="s">
        <v>111</v>
      </c>
      <c r="D42" s="46">
        <v>1359671</v>
      </c>
      <c r="E42" s="46">
        <v>0</v>
      </c>
      <c r="F42" s="46">
        <v>0</v>
      </c>
      <c r="G42" s="46">
        <v>0</v>
      </c>
      <c r="H42" s="46">
        <v>0</v>
      </c>
      <c r="I42" s="46">
        <v>360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1360031</v>
      </c>
      <c r="O42" s="47">
        <f t="shared" si="7"/>
        <v>12.994506124476887</v>
      </c>
      <c r="P42" s="9"/>
    </row>
    <row r="43" spans="1:16">
      <c r="A43" s="12"/>
      <c r="B43" s="25">
        <v>342.1</v>
      </c>
      <c r="C43" s="20" t="s">
        <v>45</v>
      </c>
      <c r="D43" s="46">
        <v>151000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151000</v>
      </c>
      <c r="O43" s="47">
        <f t="shared" si="7"/>
        <v>1.4427394851999771</v>
      </c>
      <c r="P43" s="9"/>
    </row>
    <row r="44" spans="1:16">
      <c r="A44" s="12"/>
      <c r="B44" s="25">
        <v>342.2</v>
      </c>
      <c r="C44" s="20" t="s">
        <v>46</v>
      </c>
      <c r="D44" s="46">
        <v>587096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587096</v>
      </c>
      <c r="O44" s="47">
        <f t="shared" si="7"/>
        <v>5.6094475549865281</v>
      </c>
      <c r="P44" s="9"/>
    </row>
    <row r="45" spans="1:16">
      <c r="A45" s="12"/>
      <c r="B45" s="25">
        <v>342.4</v>
      </c>
      <c r="C45" s="20" t="s">
        <v>47</v>
      </c>
      <c r="D45" s="46">
        <v>0</v>
      </c>
      <c r="E45" s="46">
        <v>3201815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3201815</v>
      </c>
      <c r="O45" s="47">
        <f t="shared" si="7"/>
        <v>30.591953144407711</v>
      </c>
      <c r="P45" s="9"/>
    </row>
    <row r="46" spans="1:16">
      <c r="A46" s="12"/>
      <c r="B46" s="25">
        <v>343.3</v>
      </c>
      <c r="C46" s="20" t="s">
        <v>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23994813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23994813</v>
      </c>
      <c r="O46" s="47">
        <f t="shared" si="7"/>
        <v>229.26002751715043</v>
      </c>
      <c r="P46" s="9"/>
    </row>
    <row r="47" spans="1:16">
      <c r="A47" s="12"/>
      <c r="B47" s="25">
        <v>343.4</v>
      </c>
      <c r="C47" s="20" t="s">
        <v>50</v>
      </c>
      <c r="D47" s="46">
        <v>1598</v>
      </c>
      <c r="E47" s="46">
        <v>0</v>
      </c>
      <c r="F47" s="46">
        <v>0</v>
      </c>
      <c r="G47" s="46">
        <v>0</v>
      </c>
      <c r="H47" s="46">
        <v>0</v>
      </c>
      <c r="I47" s="46">
        <v>5797028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5798626</v>
      </c>
      <c r="O47" s="47">
        <f t="shared" si="7"/>
        <v>55.403355563623855</v>
      </c>
      <c r="P47" s="9"/>
    </row>
    <row r="48" spans="1:16">
      <c r="A48" s="12"/>
      <c r="B48" s="25">
        <v>343.5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17716444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17716444</v>
      </c>
      <c r="O48" s="47">
        <f t="shared" si="7"/>
        <v>169.27293573598823</v>
      </c>
      <c r="P48" s="9"/>
    </row>
    <row r="49" spans="1:16">
      <c r="A49" s="12"/>
      <c r="B49" s="25">
        <v>343.8</v>
      </c>
      <c r="C49" s="20" t="s">
        <v>52</v>
      </c>
      <c r="D49" s="46">
        <v>75557</v>
      </c>
      <c r="E49" s="46">
        <v>4485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80042</v>
      </c>
      <c r="O49" s="47">
        <f t="shared" si="7"/>
        <v>0.76476658194951364</v>
      </c>
      <c r="P49" s="9"/>
    </row>
    <row r="50" spans="1:16">
      <c r="A50" s="12"/>
      <c r="B50" s="25">
        <v>344.5</v>
      </c>
      <c r="C50" s="20" t="s">
        <v>112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1451757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1451757</v>
      </c>
      <c r="O50" s="47">
        <f t="shared" si="7"/>
        <v>13.870908257056048</v>
      </c>
      <c r="P50" s="9"/>
    </row>
    <row r="51" spans="1:16">
      <c r="A51" s="12"/>
      <c r="B51" s="25">
        <v>347.2</v>
      </c>
      <c r="C51" s="20" t="s">
        <v>54</v>
      </c>
      <c r="D51" s="46">
        <v>628058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628058</v>
      </c>
      <c r="O51" s="47">
        <f t="shared" si="7"/>
        <v>6.0008216926869347</v>
      </c>
      <c r="P51" s="9"/>
    </row>
    <row r="52" spans="1:16">
      <c r="A52" s="12"/>
      <c r="B52" s="25">
        <v>347.5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2867568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2867568</v>
      </c>
      <c r="O52" s="47">
        <f t="shared" si="7"/>
        <v>27.398368080105481</v>
      </c>
      <c r="P52" s="9"/>
    </row>
    <row r="53" spans="1:16">
      <c r="A53" s="12"/>
      <c r="B53" s="25">
        <v>347.9</v>
      </c>
      <c r="C53" s="20" t="s">
        <v>56</v>
      </c>
      <c r="D53" s="46">
        <v>548456</v>
      </c>
      <c r="E53" s="46">
        <v>139622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688078</v>
      </c>
      <c r="O53" s="47">
        <f t="shared" si="7"/>
        <v>6.5742867516386081</v>
      </c>
      <c r="P53" s="9"/>
    </row>
    <row r="54" spans="1:16" ht="15.75">
      <c r="A54" s="29" t="s">
        <v>40</v>
      </c>
      <c r="B54" s="30"/>
      <c r="C54" s="31"/>
      <c r="D54" s="32">
        <f t="shared" ref="D54:M54" si="10">SUM(D55:D57)</f>
        <v>983420</v>
      </c>
      <c r="E54" s="32">
        <f t="shared" si="10"/>
        <v>846999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59" si="11">SUM(D54:M54)</f>
        <v>1830419</v>
      </c>
      <c r="O54" s="45">
        <f t="shared" si="7"/>
        <v>17.488859375895739</v>
      </c>
      <c r="P54" s="10"/>
    </row>
    <row r="55" spans="1:16">
      <c r="A55" s="13"/>
      <c r="B55" s="39">
        <v>351.5</v>
      </c>
      <c r="C55" s="21" t="s">
        <v>88</v>
      </c>
      <c r="D55" s="46">
        <v>334488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334488</v>
      </c>
      <c r="O55" s="47">
        <f t="shared" si="7"/>
        <v>3.1958877147388738</v>
      </c>
      <c r="P55" s="9"/>
    </row>
    <row r="56" spans="1:16">
      <c r="A56" s="13"/>
      <c r="B56" s="39">
        <v>354</v>
      </c>
      <c r="C56" s="21" t="s">
        <v>60</v>
      </c>
      <c r="D56" s="46">
        <v>648932</v>
      </c>
      <c r="E56" s="46">
        <v>82473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731405</v>
      </c>
      <c r="O56" s="47">
        <f t="shared" si="7"/>
        <v>6.9882574382297298</v>
      </c>
      <c r="P56" s="9"/>
    </row>
    <row r="57" spans="1:16">
      <c r="A57" s="13"/>
      <c r="B57" s="39">
        <v>355</v>
      </c>
      <c r="C57" s="21" t="s">
        <v>96</v>
      </c>
      <c r="D57" s="46">
        <v>0</v>
      </c>
      <c r="E57" s="46">
        <v>764526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764526</v>
      </c>
      <c r="O57" s="47">
        <f t="shared" si="7"/>
        <v>7.3047142229271369</v>
      </c>
      <c r="P57" s="9"/>
    </row>
    <row r="58" spans="1:16" ht="15.75">
      <c r="A58" s="29" t="s">
        <v>3</v>
      </c>
      <c r="B58" s="30"/>
      <c r="C58" s="31"/>
      <c r="D58" s="32">
        <f t="shared" ref="D58:M58" si="12">SUM(D59:D66)</f>
        <v>4870730</v>
      </c>
      <c r="E58" s="32">
        <f t="shared" si="12"/>
        <v>516202</v>
      </c>
      <c r="F58" s="32">
        <f t="shared" si="12"/>
        <v>0</v>
      </c>
      <c r="G58" s="32">
        <f t="shared" si="12"/>
        <v>178663</v>
      </c>
      <c r="H58" s="32">
        <f t="shared" si="12"/>
        <v>0</v>
      </c>
      <c r="I58" s="32">
        <f t="shared" si="12"/>
        <v>1958892</v>
      </c>
      <c r="J58" s="32">
        <f t="shared" si="12"/>
        <v>3291316</v>
      </c>
      <c r="K58" s="32">
        <f t="shared" si="12"/>
        <v>55104127</v>
      </c>
      <c r="L58" s="32">
        <f t="shared" si="12"/>
        <v>0</v>
      </c>
      <c r="M58" s="32">
        <f t="shared" si="12"/>
        <v>0</v>
      </c>
      <c r="N58" s="32">
        <f t="shared" si="11"/>
        <v>65919930</v>
      </c>
      <c r="O58" s="45">
        <f t="shared" si="7"/>
        <v>629.83633028224187</v>
      </c>
      <c r="P58" s="10"/>
    </row>
    <row r="59" spans="1:16">
      <c r="A59" s="12"/>
      <c r="B59" s="25">
        <v>361.1</v>
      </c>
      <c r="C59" s="20" t="s">
        <v>61</v>
      </c>
      <c r="D59" s="46">
        <v>439620</v>
      </c>
      <c r="E59" s="46">
        <v>68977</v>
      </c>
      <c r="F59" s="46">
        <v>0</v>
      </c>
      <c r="G59" s="46">
        <v>174764</v>
      </c>
      <c r="H59" s="46">
        <v>0</v>
      </c>
      <c r="I59" s="46">
        <v>296748</v>
      </c>
      <c r="J59" s="46">
        <v>143599</v>
      </c>
      <c r="K59" s="46">
        <v>7078979</v>
      </c>
      <c r="L59" s="46">
        <v>0</v>
      </c>
      <c r="M59" s="46">
        <v>0</v>
      </c>
      <c r="N59" s="46">
        <f t="shared" si="11"/>
        <v>8202687</v>
      </c>
      <c r="O59" s="47">
        <f t="shared" si="7"/>
        <v>78.373115361831424</v>
      </c>
      <c r="P59" s="9"/>
    </row>
    <row r="60" spans="1:16">
      <c r="A60" s="12"/>
      <c r="B60" s="25">
        <v>361.3</v>
      </c>
      <c r="C60" s="20" t="s">
        <v>62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27631865</v>
      </c>
      <c r="L60" s="46">
        <v>0</v>
      </c>
      <c r="M60" s="46">
        <v>0</v>
      </c>
      <c r="N60" s="46">
        <f t="shared" ref="N60:N66" si="13">SUM(D60:M60)</f>
        <v>27631865</v>
      </c>
      <c r="O60" s="47">
        <f t="shared" si="7"/>
        <v>264.01048135904148</v>
      </c>
      <c r="P60" s="9"/>
    </row>
    <row r="61" spans="1:16">
      <c r="A61" s="12"/>
      <c r="B61" s="25">
        <v>362</v>
      </c>
      <c r="C61" s="20" t="s">
        <v>63</v>
      </c>
      <c r="D61" s="46">
        <v>1247195</v>
      </c>
      <c r="E61" s="46">
        <v>119850</v>
      </c>
      <c r="F61" s="46">
        <v>0</v>
      </c>
      <c r="G61" s="46">
        <v>0</v>
      </c>
      <c r="H61" s="46">
        <v>0</v>
      </c>
      <c r="I61" s="46">
        <v>1090928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2457973</v>
      </c>
      <c r="O61" s="47">
        <f t="shared" si="7"/>
        <v>23.484865567254591</v>
      </c>
      <c r="P61" s="9"/>
    </row>
    <row r="62" spans="1:16">
      <c r="A62" s="12"/>
      <c r="B62" s="25">
        <v>364</v>
      </c>
      <c r="C62" s="20" t="s">
        <v>113</v>
      </c>
      <c r="D62" s="46">
        <v>163975</v>
      </c>
      <c r="E62" s="46">
        <v>2642</v>
      </c>
      <c r="F62" s="46">
        <v>0</v>
      </c>
      <c r="G62" s="46">
        <v>0</v>
      </c>
      <c r="H62" s="46">
        <v>0</v>
      </c>
      <c r="I62" s="46">
        <v>0</v>
      </c>
      <c r="J62" s="46">
        <v>431</v>
      </c>
      <c r="K62" s="46">
        <v>0</v>
      </c>
      <c r="L62" s="46">
        <v>0</v>
      </c>
      <c r="M62" s="46">
        <v>0</v>
      </c>
      <c r="N62" s="46">
        <f t="shared" si="13"/>
        <v>167048</v>
      </c>
      <c r="O62" s="47">
        <f t="shared" si="7"/>
        <v>1.5960711624085151</v>
      </c>
      <c r="P62" s="9"/>
    </row>
    <row r="63" spans="1:16">
      <c r="A63" s="12"/>
      <c r="B63" s="25">
        <v>365</v>
      </c>
      <c r="C63" s="20" t="s">
        <v>114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2661</v>
      </c>
      <c r="J63" s="46">
        <v>1269</v>
      </c>
      <c r="K63" s="46">
        <v>0</v>
      </c>
      <c r="L63" s="46">
        <v>0</v>
      </c>
      <c r="M63" s="46">
        <v>0</v>
      </c>
      <c r="N63" s="46">
        <f t="shared" si="13"/>
        <v>3930</v>
      </c>
      <c r="O63" s="47">
        <f t="shared" si="7"/>
        <v>3.7549444879708009E-2</v>
      </c>
      <c r="P63" s="9"/>
    </row>
    <row r="64" spans="1:16">
      <c r="A64" s="12"/>
      <c r="B64" s="25">
        <v>366</v>
      </c>
      <c r="C64" s="20" t="s">
        <v>66</v>
      </c>
      <c r="D64" s="46">
        <v>12617</v>
      </c>
      <c r="E64" s="46">
        <v>30088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42705</v>
      </c>
      <c r="O64" s="47">
        <f t="shared" si="7"/>
        <v>0.40802774646003326</v>
      </c>
      <c r="P64" s="9"/>
    </row>
    <row r="65" spans="1:119">
      <c r="A65" s="12"/>
      <c r="B65" s="25">
        <v>368</v>
      </c>
      <c r="C65" s="20" t="s">
        <v>68</v>
      </c>
      <c r="D65" s="46">
        <v>2219537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20367697</v>
      </c>
      <c r="L65" s="46">
        <v>0</v>
      </c>
      <c r="M65" s="46">
        <v>0</v>
      </c>
      <c r="N65" s="46">
        <f t="shared" si="13"/>
        <v>22587234</v>
      </c>
      <c r="O65" s="47">
        <f t="shared" si="7"/>
        <v>215.81122088245974</v>
      </c>
      <c r="P65" s="9"/>
    </row>
    <row r="66" spans="1:119">
      <c r="A66" s="12"/>
      <c r="B66" s="25">
        <v>369.9</v>
      </c>
      <c r="C66" s="20" t="s">
        <v>69</v>
      </c>
      <c r="D66" s="46">
        <v>787786</v>
      </c>
      <c r="E66" s="46">
        <v>294645</v>
      </c>
      <c r="F66" s="46">
        <v>0</v>
      </c>
      <c r="G66" s="46">
        <v>3899</v>
      </c>
      <c r="H66" s="46">
        <v>0</v>
      </c>
      <c r="I66" s="46">
        <v>568555</v>
      </c>
      <c r="J66" s="46">
        <v>3146017</v>
      </c>
      <c r="K66" s="46">
        <v>25586</v>
      </c>
      <c r="L66" s="46">
        <v>0</v>
      </c>
      <c r="M66" s="46">
        <v>0</v>
      </c>
      <c r="N66" s="46">
        <f t="shared" si="13"/>
        <v>4826488</v>
      </c>
      <c r="O66" s="47">
        <f t="shared" si="7"/>
        <v>46.114998757906406</v>
      </c>
      <c r="P66" s="9"/>
    </row>
    <row r="67" spans="1:119" ht="15.75">
      <c r="A67" s="29" t="s">
        <v>41</v>
      </c>
      <c r="B67" s="30"/>
      <c r="C67" s="31"/>
      <c r="D67" s="32">
        <f t="shared" ref="D67:M67" si="14">SUM(D68:D69)</f>
        <v>10776753</v>
      </c>
      <c r="E67" s="32">
        <f t="shared" si="14"/>
        <v>6322282</v>
      </c>
      <c r="F67" s="32">
        <f t="shared" si="14"/>
        <v>0</v>
      </c>
      <c r="G67" s="32">
        <f t="shared" si="14"/>
        <v>10348981</v>
      </c>
      <c r="H67" s="32">
        <f t="shared" si="14"/>
        <v>0</v>
      </c>
      <c r="I67" s="32">
        <f t="shared" si="14"/>
        <v>1627685</v>
      </c>
      <c r="J67" s="32">
        <f t="shared" si="14"/>
        <v>41199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>SUM(D67:M67)</f>
        <v>29116900</v>
      </c>
      <c r="O67" s="45">
        <f t="shared" si="7"/>
        <v>278.19934646767689</v>
      </c>
      <c r="P67" s="9"/>
    </row>
    <row r="68" spans="1:119">
      <c r="A68" s="12"/>
      <c r="B68" s="25">
        <v>381</v>
      </c>
      <c r="C68" s="20" t="s">
        <v>70</v>
      </c>
      <c r="D68" s="46">
        <v>10776753</v>
      </c>
      <c r="E68" s="46">
        <v>6322282</v>
      </c>
      <c r="F68" s="46">
        <v>0</v>
      </c>
      <c r="G68" s="46">
        <v>10348981</v>
      </c>
      <c r="H68" s="46">
        <v>0</v>
      </c>
      <c r="I68" s="46">
        <v>1621065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29069081</v>
      </c>
      <c r="O68" s="47">
        <f t="shared" si="7"/>
        <v>277.7424566700426</v>
      </c>
      <c r="P68" s="9"/>
    </row>
    <row r="69" spans="1:119" ht="15.75" thickBot="1">
      <c r="A69" s="12"/>
      <c r="B69" s="25">
        <v>389.8</v>
      </c>
      <c r="C69" s="20" t="s">
        <v>115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6620</v>
      </c>
      <c r="J69" s="46">
        <v>41199</v>
      </c>
      <c r="K69" s="46">
        <v>0</v>
      </c>
      <c r="L69" s="46">
        <v>0</v>
      </c>
      <c r="M69" s="46">
        <v>0</v>
      </c>
      <c r="N69" s="46">
        <f>SUM(D69:M69)</f>
        <v>47819</v>
      </c>
      <c r="O69" s="47">
        <f>(N69/O$72)</f>
        <v>0.45688979763428944</v>
      </c>
      <c r="P69" s="9"/>
    </row>
    <row r="70" spans="1:119" ht="16.5" thickBot="1">
      <c r="A70" s="14" t="s">
        <v>57</v>
      </c>
      <c r="B70" s="23"/>
      <c r="C70" s="22"/>
      <c r="D70" s="15">
        <f t="shared" ref="D70:M70" si="15">SUM(D5,D16,D24,D39,D54,D58,D67)</f>
        <v>126569967</v>
      </c>
      <c r="E70" s="15">
        <f t="shared" si="15"/>
        <v>28366675</v>
      </c>
      <c r="F70" s="15">
        <f t="shared" si="15"/>
        <v>0</v>
      </c>
      <c r="G70" s="15">
        <f t="shared" si="15"/>
        <v>14023355</v>
      </c>
      <c r="H70" s="15">
        <f t="shared" si="15"/>
        <v>0</v>
      </c>
      <c r="I70" s="15">
        <f t="shared" si="15"/>
        <v>57090992</v>
      </c>
      <c r="J70" s="15">
        <f t="shared" si="15"/>
        <v>19448380</v>
      </c>
      <c r="K70" s="15">
        <f t="shared" si="15"/>
        <v>57323664</v>
      </c>
      <c r="L70" s="15">
        <f t="shared" si="15"/>
        <v>0</v>
      </c>
      <c r="M70" s="15">
        <f t="shared" si="15"/>
        <v>0</v>
      </c>
      <c r="N70" s="15">
        <f>SUM(D70:M70)</f>
        <v>302823033</v>
      </c>
      <c r="O70" s="38">
        <f>(N70/O$72)</f>
        <v>2893.3426936232827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124</v>
      </c>
      <c r="M72" s="118"/>
      <c r="N72" s="118"/>
      <c r="O72" s="43">
        <v>104662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91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59051292</v>
      </c>
      <c r="E5" s="27">
        <f t="shared" si="0"/>
        <v>11713122</v>
      </c>
      <c r="F5" s="27">
        <f t="shared" si="0"/>
        <v>0</v>
      </c>
      <c r="G5" s="27">
        <f t="shared" si="0"/>
        <v>2417729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2152520</v>
      </c>
      <c r="L5" s="27">
        <f t="shared" si="0"/>
        <v>0</v>
      </c>
      <c r="M5" s="27">
        <f t="shared" si="0"/>
        <v>0</v>
      </c>
      <c r="N5" s="28">
        <f>SUM(D5:M5)</f>
        <v>75334663</v>
      </c>
      <c r="O5" s="33">
        <f t="shared" ref="O5:O36" si="1">(N5/O$72)</f>
        <v>730.06486156470169</v>
      </c>
      <c r="P5" s="6"/>
    </row>
    <row r="6" spans="1:133">
      <c r="A6" s="12"/>
      <c r="B6" s="25">
        <v>311</v>
      </c>
      <c r="C6" s="20" t="s">
        <v>2</v>
      </c>
      <c r="D6" s="46">
        <v>41847697</v>
      </c>
      <c r="E6" s="46">
        <v>11431881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53279578</v>
      </c>
      <c r="O6" s="47">
        <f t="shared" si="1"/>
        <v>516.33001579625738</v>
      </c>
      <c r="P6" s="9"/>
    </row>
    <row r="7" spans="1:133">
      <c r="A7" s="12"/>
      <c r="B7" s="25">
        <v>312.41000000000003</v>
      </c>
      <c r="C7" s="20" t="s">
        <v>10</v>
      </c>
      <c r="D7" s="46">
        <v>996348</v>
      </c>
      <c r="E7" s="46">
        <v>281241</v>
      </c>
      <c r="F7" s="46">
        <v>0</v>
      </c>
      <c r="G7" s="46">
        <v>592462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1870051</v>
      </c>
      <c r="O7" s="47">
        <f t="shared" si="1"/>
        <v>18.122580895250461</v>
      </c>
      <c r="P7" s="9"/>
    </row>
    <row r="8" spans="1:133">
      <c r="A8" s="12"/>
      <c r="B8" s="25">
        <v>312.51</v>
      </c>
      <c r="C8" s="20" t="s">
        <v>81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1276432</v>
      </c>
      <c r="L8" s="46">
        <v>0</v>
      </c>
      <c r="M8" s="46">
        <v>0</v>
      </c>
      <c r="N8" s="46">
        <f>SUM(D8:M8)</f>
        <v>1276432</v>
      </c>
      <c r="O8" s="47">
        <f t="shared" si="1"/>
        <v>12.36984562307998</v>
      </c>
      <c r="P8" s="9"/>
    </row>
    <row r="9" spans="1:133">
      <c r="A9" s="12"/>
      <c r="B9" s="25">
        <v>312.52</v>
      </c>
      <c r="C9" s="20" t="s">
        <v>99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876088</v>
      </c>
      <c r="L9" s="46">
        <v>0</v>
      </c>
      <c r="M9" s="46">
        <v>0</v>
      </c>
      <c r="N9" s="46">
        <f>SUM(D9:M9)</f>
        <v>876088</v>
      </c>
      <c r="O9" s="47">
        <f t="shared" si="1"/>
        <v>8.4901297618932254</v>
      </c>
      <c r="P9" s="9"/>
    </row>
    <row r="10" spans="1:133">
      <c r="A10" s="12"/>
      <c r="B10" s="25">
        <v>314.10000000000002</v>
      </c>
      <c r="C10" s="20" t="s">
        <v>11</v>
      </c>
      <c r="D10" s="46">
        <v>7072676</v>
      </c>
      <c r="E10" s="46">
        <v>0</v>
      </c>
      <c r="F10" s="46">
        <v>0</v>
      </c>
      <c r="G10" s="46">
        <v>1768175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8840851</v>
      </c>
      <c r="O10" s="47">
        <f t="shared" si="1"/>
        <v>85.676293015728419</v>
      </c>
      <c r="P10" s="9"/>
    </row>
    <row r="11" spans="1:133">
      <c r="A11" s="12"/>
      <c r="B11" s="25">
        <v>314.3</v>
      </c>
      <c r="C11" s="20" t="s">
        <v>12</v>
      </c>
      <c r="D11" s="46">
        <v>1245685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1245685</v>
      </c>
      <c r="O11" s="47">
        <f t="shared" si="1"/>
        <v>12.071877816433922</v>
      </c>
      <c r="P11" s="9"/>
    </row>
    <row r="12" spans="1:133">
      <c r="A12" s="12"/>
      <c r="B12" s="25">
        <v>314.39999999999998</v>
      </c>
      <c r="C12" s="20" t="s">
        <v>13</v>
      </c>
      <c r="D12" s="46">
        <v>228201</v>
      </c>
      <c r="E12" s="46">
        <v>0</v>
      </c>
      <c r="F12" s="46">
        <v>0</v>
      </c>
      <c r="G12" s="46">
        <v>57050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285251</v>
      </c>
      <c r="O12" s="47">
        <f t="shared" si="1"/>
        <v>2.764354727732607</v>
      </c>
      <c r="P12" s="9"/>
    </row>
    <row r="13" spans="1:133">
      <c r="A13" s="12"/>
      <c r="B13" s="25">
        <v>314.7</v>
      </c>
      <c r="C13" s="20" t="s">
        <v>14</v>
      </c>
      <c r="D13" s="46">
        <v>167</v>
      </c>
      <c r="E13" s="46">
        <v>0</v>
      </c>
      <c r="F13" s="46">
        <v>0</v>
      </c>
      <c r="G13" s="46">
        <v>42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209</v>
      </c>
      <c r="O13" s="47">
        <f t="shared" si="1"/>
        <v>2.0254096851408578E-3</v>
      </c>
      <c r="P13" s="9"/>
    </row>
    <row r="14" spans="1:133">
      <c r="A14" s="12"/>
      <c r="B14" s="25">
        <v>315</v>
      </c>
      <c r="C14" s="20" t="s">
        <v>100</v>
      </c>
      <c r="D14" s="46">
        <v>5567796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5567796</v>
      </c>
      <c r="O14" s="47">
        <f t="shared" si="1"/>
        <v>53.957262886547987</v>
      </c>
      <c r="P14" s="9"/>
    </row>
    <row r="15" spans="1:133">
      <c r="A15" s="12"/>
      <c r="B15" s="25">
        <v>316</v>
      </c>
      <c r="C15" s="20" t="s">
        <v>101</v>
      </c>
      <c r="D15" s="46">
        <v>2092722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2092722</v>
      </c>
      <c r="O15" s="47">
        <f t="shared" si="1"/>
        <v>20.280475632092568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25174623</v>
      </c>
      <c r="E16" s="32">
        <f t="shared" si="3"/>
        <v>148237</v>
      </c>
      <c r="F16" s="32">
        <f t="shared" si="3"/>
        <v>0</v>
      </c>
      <c r="G16" s="32">
        <f t="shared" si="3"/>
        <v>52679</v>
      </c>
      <c r="H16" s="32">
        <f t="shared" si="3"/>
        <v>0</v>
      </c>
      <c r="I16" s="32">
        <f t="shared" si="3"/>
        <v>187623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25563162</v>
      </c>
      <c r="O16" s="45">
        <f t="shared" si="1"/>
        <v>247.73146362499878</v>
      </c>
      <c r="P16" s="10"/>
    </row>
    <row r="17" spans="1:16">
      <c r="A17" s="12"/>
      <c r="B17" s="25">
        <v>322</v>
      </c>
      <c r="C17" s="20" t="s">
        <v>0</v>
      </c>
      <c r="D17" s="46">
        <v>4831248</v>
      </c>
      <c r="E17" s="46">
        <v>148237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4979485</v>
      </c>
      <c r="O17" s="47">
        <f t="shared" si="1"/>
        <v>48.255967205806819</v>
      </c>
      <c r="P17" s="9"/>
    </row>
    <row r="18" spans="1:16">
      <c r="A18" s="12"/>
      <c r="B18" s="25">
        <v>323.10000000000002</v>
      </c>
      <c r="C18" s="20" t="s">
        <v>18</v>
      </c>
      <c r="D18" s="46">
        <v>7291113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7291113</v>
      </c>
      <c r="O18" s="47">
        <f t="shared" si="1"/>
        <v>70.657851127542671</v>
      </c>
      <c r="P18" s="9"/>
    </row>
    <row r="19" spans="1:16">
      <c r="A19" s="12"/>
      <c r="B19" s="25">
        <v>323.39999999999998</v>
      </c>
      <c r="C19" s="20" t="s">
        <v>19</v>
      </c>
      <c r="D19" s="46">
        <v>111699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111699</v>
      </c>
      <c r="O19" s="47">
        <f t="shared" si="1"/>
        <v>1.0824700307203288</v>
      </c>
      <c r="P19" s="9"/>
    </row>
    <row r="20" spans="1:16">
      <c r="A20" s="12"/>
      <c r="B20" s="25">
        <v>324.61</v>
      </c>
      <c r="C20" s="20" t="s">
        <v>20</v>
      </c>
      <c r="D20" s="46">
        <v>0</v>
      </c>
      <c r="E20" s="46">
        <v>0</v>
      </c>
      <c r="F20" s="46">
        <v>0</v>
      </c>
      <c r="G20" s="46">
        <v>52679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52679</v>
      </c>
      <c r="O20" s="47">
        <f t="shared" si="1"/>
        <v>0.51050984116524045</v>
      </c>
      <c r="P20" s="9"/>
    </row>
    <row r="21" spans="1:16">
      <c r="A21" s="12"/>
      <c r="B21" s="25">
        <v>325.2</v>
      </c>
      <c r="C21" s="20" t="s">
        <v>21</v>
      </c>
      <c r="D21" s="46">
        <v>12500957</v>
      </c>
      <c r="E21" s="46">
        <v>0</v>
      </c>
      <c r="F21" s="46">
        <v>0</v>
      </c>
      <c r="G21" s="46">
        <v>0</v>
      </c>
      <c r="H21" s="46">
        <v>0</v>
      </c>
      <c r="I21" s="46">
        <v>187623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12688580</v>
      </c>
      <c r="O21" s="47">
        <f t="shared" si="1"/>
        <v>122.96446326643344</v>
      </c>
      <c r="P21" s="9"/>
    </row>
    <row r="22" spans="1:16">
      <c r="A22" s="12"/>
      <c r="B22" s="25">
        <v>329</v>
      </c>
      <c r="C22" s="20" t="s">
        <v>86</v>
      </c>
      <c r="D22" s="46">
        <v>205529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205529</v>
      </c>
      <c r="O22" s="47">
        <f t="shared" si="1"/>
        <v>1.9917723788388297</v>
      </c>
      <c r="P22" s="9"/>
    </row>
    <row r="23" spans="1:16">
      <c r="A23" s="12"/>
      <c r="B23" s="25">
        <v>367</v>
      </c>
      <c r="C23" s="20" t="s">
        <v>67</v>
      </c>
      <c r="D23" s="46">
        <v>234077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234077</v>
      </c>
      <c r="O23" s="47">
        <f t="shared" si="1"/>
        <v>2.2684297744914672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SUM(D25:D36)</f>
        <v>11299353</v>
      </c>
      <c r="E24" s="32">
        <f t="shared" si="5"/>
        <v>4562185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1775349</v>
      </c>
      <c r="J24" s="32">
        <f t="shared" si="5"/>
        <v>24052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17660939</v>
      </c>
      <c r="O24" s="45">
        <f t="shared" si="1"/>
        <v>171.15137272383683</v>
      </c>
      <c r="P24" s="10"/>
    </row>
    <row r="25" spans="1:16">
      <c r="A25" s="12"/>
      <c r="B25" s="25">
        <v>331.2</v>
      </c>
      <c r="C25" s="20" t="s">
        <v>22</v>
      </c>
      <c r="D25" s="46">
        <v>465308</v>
      </c>
      <c r="E25" s="46">
        <v>221596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686904</v>
      </c>
      <c r="O25" s="47">
        <f t="shared" si="1"/>
        <v>6.6567560495789282</v>
      </c>
      <c r="P25" s="9"/>
    </row>
    <row r="26" spans="1:16">
      <c r="A26" s="12"/>
      <c r="B26" s="25">
        <v>331.62</v>
      </c>
      <c r="C26" s="20" t="s">
        <v>24</v>
      </c>
      <c r="D26" s="46">
        <v>0</v>
      </c>
      <c r="E26" s="46">
        <v>4009201</v>
      </c>
      <c r="F26" s="46">
        <v>0</v>
      </c>
      <c r="G26" s="46">
        <v>0</v>
      </c>
      <c r="H26" s="46">
        <v>0</v>
      </c>
      <c r="I26" s="46">
        <v>1470601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5479802</v>
      </c>
      <c r="O26" s="47">
        <f t="shared" si="1"/>
        <v>53.104516954326527</v>
      </c>
      <c r="P26" s="9"/>
    </row>
    <row r="27" spans="1:16">
      <c r="A27" s="12"/>
      <c r="B27" s="25">
        <v>334.62</v>
      </c>
      <c r="C27" s="20" t="s">
        <v>25</v>
      </c>
      <c r="D27" s="46">
        <v>0</v>
      </c>
      <c r="E27" s="46">
        <v>228569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228569</v>
      </c>
      <c r="O27" s="47">
        <f t="shared" si="1"/>
        <v>2.2150519919758889</v>
      </c>
      <c r="P27" s="9"/>
    </row>
    <row r="28" spans="1:16">
      <c r="A28" s="12"/>
      <c r="B28" s="25">
        <v>335.12</v>
      </c>
      <c r="C28" s="20" t="s">
        <v>104</v>
      </c>
      <c r="D28" s="46">
        <v>2584719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2584719</v>
      </c>
      <c r="O28" s="47">
        <f t="shared" si="1"/>
        <v>25.048396631423891</v>
      </c>
      <c r="P28" s="9"/>
    </row>
    <row r="29" spans="1:16">
      <c r="A29" s="12"/>
      <c r="B29" s="25">
        <v>335.14</v>
      </c>
      <c r="C29" s="20" t="s">
        <v>105</v>
      </c>
      <c r="D29" s="46">
        <v>30682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30682</v>
      </c>
      <c r="O29" s="47">
        <f t="shared" si="1"/>
        <v>0.29733789454302301</v>
      </c>
      <c r="P29" s="9"/>
    </row>
    <row r="30" spans="1:16">
      <c r="A30" s="12"/>
      <c r="B30" s="25">
        <v>335.15</v>
      </c>
      <c r="C30" s="20" t="s">
        <v>106</v>
      </c>
      <c r="D30" s="46">
        <v>73643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73643</v>
      </c>
      <c r="O30" s="47">
        <f t="shared" si="1"/>
        <v>0.71367103082692918</v>
      </c>
      <c r="P30" s="9"/>
    </row>
    <row r="31" spans="1:16">
      <c r="A31" s="12"/>
      <c r="B31" s="25">
        <v>335.16</v>
      </c>
      <c r="C31" s="20" t="s">
        <v>107</v>
      </c>
      <c r="D31" s="46">
        <v>2171040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2171040</v>
      </c>
      <c r="O31" s="47">
        <f t="shared" si="1"/>
        <v>21.039451879560804</v>
      </c>
      <c r="P31" s="9"/>
    </row>
    <row r="32" spans="1:16">
      <c r="A32" s="12"/>
      <c r="B32" s="25">
        <v>335.18</v>
      </c>
      <c r="C32" s="20" t="s">
        <v>108</v>
      </c>
      <c r="D32" s="46">
        <v>5860154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5860154</v>
      </c>
      <c r="O32" s="47">
        <f t="shared" si="1"/>
        <v>56.790491234530812</v>
      </c>
      <c r="P32" s="9"/>
    </row>
    <row r="33" spans="1:16">
      <c r="A33" s="12"/>
      <c r="B33" s="25">
        <v>335.49</v>
      </c>
      <c r="C33" s="20" t="s">
        <v>31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24052</v>
      </c>
      <c r="K33" s="46">
        <v>0</v>
      </c>
      <c r="L33" s="46">
        <v>0</v>
      </c>
      <c r="M33" s="46">
        <v>0</v>
      </c>
      <c r="N33" s="46">
        <f t="shared" si="6"/>
        <v>24052</v>
      </c>
      <c r="O33" s="47">
        <f t="shared" si="1"/>
        <v>0.23308686003353071</v>
      </c>
      <c r="P33" s="9"/>
    </row>
    <row r="34" spans="1:16">
      <c r="A34" s="12"/>
      <c r="B34" s="25">
        <v>337.3</v>
      </c>
      <c r="C34" s="20" t="s">
        <v>32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181700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181700</v>
      </c>
      <c r="O34" s="47">
        <f t="shared" si="1"/>
        <v>1.7608466018664781</v>
      </c>
      <c r="P34" s="9"/>
    </row>
    <row r="35" spans="1:16">
      <c r="A35" s="12"/>
      <c r="B35" s="25">
        <v>337.7</v>
      </c>
      <c r="C35" s="20" t="s">
        <v>33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123048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123048</v>
      </c>
      <c r="O35" s="47">
        <f t="shared" si="1"/>
        <v>1.1924526839101066</v>
      </c>
      <c r="P35" s="9"/>
    </row>
    <row r="36" spans="1:16">
      <c r="A36" s="12"/>
      <c r="B36" s="25">
        <v>338</v>
      </c>
      <c r="C36" s="20" t="s">
        <v>34</v>
      </c>
      <c r="D36" s="46">
        <v>113807</v>
      </c>
      <c r="E36" s="46">
        <v>102819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216626</v>
      </c>
      <c r="O36" s="47">
        <f t="shared" si="1"/>
        <v>2.0993129112599211</v>
      </c>
      <c r="P36" s="9"/>
    </row>
    <row r="37" spans="1:16" ht="15.75">
      <c r="A37" s="29" t="s">
        <v>39</v>
      </c>
      <c r="B37" s="30"/>
      <c r="C37" s="31"/>
      <c r="D37" s="32">
        <f t="shared" ref="D37:M37" si="7">SUM(D38:D52)</f>
        <v>11320206</v>
      </c>
      <c r="E37" s="32">
        <f t="shared" si="7"/>
        <v>3620755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50709916</v>
      </c>
      <c r="J37" s="32">
        <f t="shared" si="7"/>
        <v>15946134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81597011</v>
      </c>
      <c r="O37" s="45">
        <f t="shared" ref="O37:O68" si="8">(N37/O$72)</f>
        <v>790.75299692796716</v>
      </c>
      <c r="P37" s="10"/>
    </row>
    <row r="38" spans="1:16">
      <c r="A38" s="12"/>
      <c r="B38" s="25">
        <v>341.2</v>
      </c>
      <c r="C38" s="20" t="s">
        <v>109</v>
      </c>
      <c r="D38" s="46">
        <v>7276052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15943132</v>
      </c>
      <c r="K38" s="46">
        <v>0</v>
      </c>
      <c r="L38" s="46">
        <v>0</v>
      </c>
      <c r="M38" s="46">
        <v>0</v>
      </c>
      <c r="N38" s="46">
        <f t="shared" ref="N38:N52" si="9">SUM(D38:M38)</f>
        <v>23219184</v>
      </c>
      <c r="O38" s="47">
        <f t="shared" si="8"/>
        <v>225.01607729506051</v>
      </c>
      <c r="P38" s="9"/>
    </row>
    <row r="39" spans="1:16">
      <c r="A39" s="12"/>
      <c r="B39" s="25">
        <v>341.3</v>
      </c>
      <c r="C39" s="20" t="s">
        <v>110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3002</v>
      </c>
      <c r="K39" s="46">
        <v>0</v>
      </c>
      <c r="L39" s="46">
        <v>0</v>
      </c>
      <c r="M39" s="46">
        <v>0</v>
      </c>
      <c r="N39" s="46">
        <f t="shared" si="9"/>
        <v>3002</v>
      </c>
      <c r="O39" s="47">
        <f t="shared" si="8"/>
        <v>2.9092248204750506E-2</v>
      </c>
      <c r="P39" s="9"/>
    </row>
    <row r="40" spans="1:16">
      <c r="A40" s="12"/>
      <c r="B40" s="25">
        <v>341.9</v>
      </c>
      <c r="C40" s="20" t="s">
        <v>111</v>
      </c>
      <c r="D40" s="46">
        <v>1072737</v>
      </c>
      <c r="E40" s="46">
        <v>0</v>
      </c>
      <c r="F40" s="46">
        <v>0</v>
      </c>
      <c r="G40" s="46">
        <v>0</v>
      </c>
      <c r="H40" s="46">
        <v>0</v>
      </c>
      <c r="I40" s="46">
        <v>360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1073097</v>
      </c>
      <c r="O40" s="47">
        <f t="shared" si="8"/>
        <v>10.399335200457413</v>
      </c>
      <c r="P40" s="9"/>
    </row>
    <row r="41" spans="1:16">
      <c r="A41" s="12"/>
      <c r="B41" s="25">
        <v>342.1</v>
      </c>
      <c r="C41" s="20" t="s">
        <v>45</v>
      </c>
      <c r="D41" s="46">
        <v>151000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151000</v>
      </c>
      <c r="O41" s="47">
        <f t="shared" si="8"/>
        <v>1.4633342701256917</v>
      </c>
      <c r="P41" s="9"/>
    </row>
    <row r="42" spans="1:16">
      <c r="A42" s="12"/>
      <c r="B42" s="25">
        <v>342.2</v>
      </c>
      <c r="C42" s="20" t="s">
        <v>46</v>
      </c>
      <c r="D42" s="46">
        <v>448255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448255</v>
      </c>
      <c r="O42" s="47">
        <f t="shared" si="8"/>
        <v>4.3440192268555755</v>
      </c>
      <c r="P42" s="9"/>
    </row>
    <row r="43" spans="1:16">
      <c r="A43" s="12"/>
      <c r="B43" s="25">
        <v>342.4</v>
      </c>
      <c r="C43" s="20" t="s">
        <v>47</v>
      </c>
      <c r="D43" s="46">
        <v>0</v>
      </c>
      <c r="E43" s="46">
        <v>3497688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3497688</v>
      </c>
      <c r="O43" s="47">
        <f t="shared" si="8"/>
        <v>33.895938520578746</v>
      </c>
      <c r="P43" s="9"/>
    </row>
    <row r="44" spans="1:16">
      <c r="A44" s="12"/>
      <c r="B44" s="25">
        <v>342.9</v>
      </c>
      <c r="C44" s="20" t="s">
        <v>48</v>
      </c>
      <c r="D44" s="46">
        <v>358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358</v>
      </c>
      <c r="O44" s="47">
        <f t="shared" si="8"/>
        <v>3.4693620444039576E-3</v>
      </c>
      <c r="P44" s="9"/>
    </row>
    <row r="45" spans="1:16">
      <c r="A45" s="12"/>
      <c r="B45" s="25">
        <v>343.3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24258356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24258356</v>
      </c>
      <c r="O45" s="47">
        <f t="shared" si="8"/>
        <v>235.08664683251121</v>
      </c>
      <c r="P45" s="9"/>
    </row>
    <row r="46" spans="1:16">
      <c r="A46" s="12"/>
      <c r="B46" s="25">
        <v>343.4</v>
      </c>
      <c r="C46" s="20" t="s">
        <v>50</v>
      </c>
      <c r="D46" s="46">
        <v>2021</v>
      </c>
      <c r="E46" s="46">
        <v>0</v>
      </c>
      <c r="F46" s="46">
        <v>0</v>
      </c>
      <c r="G46" s="46">
        <v>0</v>
      </c>
      <c r="H46" s="46">
        <v>0</v>
      </c>
      <c r="I46" s="46">
        <v>5708478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5710499</v>
      </c>
      <c r="O46" s="47">
        <f t="shared" si="8"/>
        <v>55.340191299460216</v>
      </c>
      <c r="P46" s="9"/>
    </row>
    <row r="47" spans="1:16">
      <c r="A47" s="12"/>
      <c r="B47" s="25">
        <v>343.5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17915581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17915581</v>
      </c>
      <c r="O47" s="47">
        <f t="shared" si="8"/>
        <v>173.61909699677292</v>
      </c>
      <c r="P47" s="9"/>
    </row>
    <row r="48" spans="1:16">
      <c r="A48" s="12"/>
      <c r="B48" s="25">
        <v>343.8</v>
      </c>
      <c r="C48" s="20" t="s">
        <v>52</v>
      </c>
      <c r="D48" s="46">
        <v>101505</v>
      </c>
      <c r="E48" s="46">
        <v>2550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104055</v>
      </c>
      <c r="O48" s="47">
        <f t="shared" si="8"/>
        <v>1.0083923674035022</v>
      </c>
      <c r="P48" s="9"/>
    </row>
    <row r="49" spans="1:16">
      <c r="A49" s="12"/>
      <c r="B49" s="25">
        <v>344.5</v>
      </c>
      <c r="C49" s="20" t="s">
        <v>112</v>
      </c>
      <c r="D49" s="46">
        <v>813641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813641</v>
      </c>
      <c r="O49" s="47">
        <f t="shared" si="8"/>
        <v>7.8849586680750852</v>
      </c>
      <c r="P49" s="9"/>
    </row>
    <row r="50" spans="1:16">
      <c r="A50" s="12"/>
      <c r="B50" s="25">
        <v>347.2</v>
      </c>
      <c r="C50" s="20" t="s">
        <v>54</v>
      </c>
      <c r="D50" s="46">
        <v>762584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762584</v>
      </c>
      <c r="O50" s="47">
        <f t="shared" si="8"/>
        <v>7.3901675566194074</v>
      </c>
      <c r="P50" s="9"/>
    </row>
    <row r="51" spans="1:16">
      <c r="A51" s="12"/>
      <c r="B51" s="25">
        <v>347.5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2827141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2827141</v>
      </c>
      <c r="O51" s="47">
        <f t="shared" si="8"/>
        <v>27.397697428989524</v>
      </c>
      <c r="P51" s="9"/>
    </row>
    <row r="52" spans="1:16">
      <c r="A52" s="12"/>
      <c r="B52" s="25">
        <v>347.9</v>
      </c>
      <c r="C52" s="20" t="s">
        <v>56</v>
      </c>
      <c r="D52" s="46">
        <v>692053</v>
      </c>
      <c r="E52" s="46">
        <v>120517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812570</v>
      </c>
      <c r="O52" s="47">
        <f t="shared" si="8"/>
        <v>7.8745796548081675</v>
      </c>
      <c r="P52" s="9"/>
    </row>
    <row r="53" spans="1:16" ht="15.75">
      <c r="A53" s="29" t="s">
        <v>40</v>
      </c>
      <c r="B53" s="30"/>
      <c r="C53" s="31"/>
      <c r="D53" s="32">
        <f t="shared" ref="D53:M53" si="10">SUM(D54:D56)</f>
        <v>1200681</v>
      </c>
      <c r="E53" s="32">
        <f t="shared" si="10"/>
        <v>217900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8" si="11">SUM(D53:M53)</f>
        <v>1418581</v>
      </c>
      <c r="O53" s="45">
        <f t="shared" si="8"/>
        <v>13.74740524668327</v>
      </c>
      <c r="P53" s="10"/>
    </row>
    <row r="54" spans="1:16">
      <c r="A54" s="13"/>
      <c r="B54" s="39">
        <v>351.5</v>
      </c>
      <c r="C54" s="21" t="s">
        <v>88</v>
      </c>
      <c r="D54" s="46">
        <v>288373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288373</v>
      </c>
      <c r="O54" s="47">
        <f t="shared" si="8"/>
        <v>2.794609890589113</v>
      </c>
      <c r="P54" s="9"/>
    </row>
    <row r="55" spans="1:16">
      <c r="A55" s="13"/>
      <c r="B55" s="39">
        <v>354</v>
      </c>
      <c r="C55" s="21" t="s">
        <v>60</v>
      </c>
      <c r="D55" s="46">
        <v>912308</v>
      </c>
      <c r="E55" s="46">
        <v>171449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1083757</v>
      </c>
      <c r="O55" s="47">
        <f t="shared" si="8"/>
        <v>10.502640785355029</v>
      </c>
      <c r="P55" s="9"/>
    </row>
    <row r="56" spans="1:16">
      <c r="A56" s="13"/>
      <c r="B56" s="39">
        <v>355</v>
      </c>
      <c r="C56" s="21" t="s">
        <v>96</v>
      </c>
      <c r="D56" s="46">
        <v>0</v>
      </c>
      <c r="E56" s="46">
        <v>46451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46451</v>
      </c>
      <c r="O56" s="47">
        <f t="shared" si="8"/>
        <v>0.45015457073912918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SUM(D58:D65)</f>
        <v>4600272</v>
      </c>
      <c r="E57" s="32">
        <f t="shared" si="12"/>
        <v>275329</v>
      </c>
      <c r="F57" s="32">
        <f t="shared" si="12"/>
        <v>0</v>
      </c>
      <c r="G57" s="32">
        <f t="shared" si="12"/>
        <v>157829</v>
      </c>
      <c r="H57" s="32">
        <f t="shared" si="12"/>
        <v>0</v>
      </c>
      <c r="I57" s="32">
        <f t="shared" si="12"/>
        <v>1779854</v>
      </c>
      <c r="J57" s="32">
        <f t="shared" si="12"/>
        <v>2632271</v>
      </c>
      <c r="K57" s="32">
        <f t="shared" si="12"/>
        <v>64555517</v>
      </c>
      <c r="L57" s="32">
        <f t="shared" si="12"/>
        <v>0</v>
      </c>
      <c r="M57" s="32">
        <f t="shared" si="12"/>
        <v>0</v>
      </c>
      <c r="N57" s="32">
        <f t="shared" si="11"/>
        <v>74001072</v>
      </c>
      <c r="O57" s="45">
        <f t="shared" si="8"/>
        <v>717.14109062012426</v>
      </c>
      <c r="P57" s="10"/>
    </row>
    <row r="58" spans="1:16">
      <c r="A58" s="12"/>
      <c r="B58" s="25">
        <v>361.1</v>
      </c>
      <c r="C58" s="20" t="s">
        <v>61</v>
      </c>
      <c r="D58" s="46">
        <v>203746</v>
      </c>
      <c r="E58" s="46">
        <v>89115</v>
      </c>
      <c r="F58" s="46">
        <v>0</v>
      </c>
      <c r="G58" s="46">
        <v>72376</v>
      </c>
      <c r="H58" s="46">
        <v>0</v>
      </c>
      <c r="I58" s="46">
        <v>92380</v>
      </c>
      <c r="J58" s="46">
        <v>60764</v>
      </c>
      <c r="K58" s="46">
        <v>7301908</v>
      </c>
      <c r="L58" s="46">
        <v>0</v>
      </c>
      <c r="M58" s="46">
        <v>0</v>
      </c>
      <c r="N58" s="46">
        <f t="shared" si="11"/>
        <v>7820289</v>
      </c>
      <c r="O58" s="47">
        <f t="shared" si="8"/>
        <v>75.78607215885414</v>
      </c>
      <c r="P58" s="9"/>
    </row>
    <row r="59" spans="1:16">
      <c r="A59" s="12"/>
      <c r="B59" s="25">
        <v>361.3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38708007</v>
      </c>
      <c r="L59" s="46">
        <v>0</v>
      </c>
      <c r="M59" s="46">
        <v>0</v>
      </c>
      <c r="N59" s="46">
        <f t="shared" ref="N59:N65" si="13">SUM(D59:M59)</f>
        <v>38708007</v>
      </c>
      <c r="O59" s="47">
        <f t="shared" si="8"/>
        <v>375.11757067129247</v>
      </c>
      <c r="P59" s="9"/>
    </row>
    <row r="60" spans="1:16">
      <c r="A60" s="12"/>
      <c r="B60" s="25">
        <v>362</v>
      </c>
      <c r="C60" s="20" t="s">
        <v>63</v>
      </c>
      <c r="D60" s="46">
        <v>1221331</v>
      </c>
      <c r="E60" s="46">
        <v>123522</v>
      </c>
      <c r="F60" s="46">
        <v>0</v>
      </c>
      <c r="G60" s="46">
        <v>0</v>
      </c>
      <c r="H60" s="46">
        <v>0</v>
      </c>
      <c r="I60" s="46">
        <v>1031064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2375917</v>
      </c>
      <c r="O60" s="47">
        <f t="shared" si="8"/>
        <v>23.02490575545843</v>
      </c>
      <c r="P60" s="9"/>
    </row>
    <row r="61" spans="1:16">
      <c r="A61" s="12"/>
      <c r="B61" s="25">
        <v>364</v>
      </c>
      <c r="C61" s="20" t="s">
        <v>113</v>
      </c>
      <c r="D61" s="46">
        <v>165385</v>
      </c>
      <c r="E61" s="46">
        <v>47288</v>
      </c>
      <c r="F61" s="46">
        <v>0</v>
      </c>
      <c r="G61" s="46">
        <v>0</v>
      </c>
      <c r="H61" s="46">
        <v>0</v>
      </c>
      <c r="I61" s="46">
        <v>73659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286332</v>
      </c>
      <c r="O61" s="47">
        <f t="shared" si="8"/>
        <v>2.774830650553838</v>
      </c>
      <c r="P61" s="9"/>
    </row>
    <row r="62" spans="1:16">
      <c r="A62" s="12"/>
      <c r="B62" s="25">
        <v>365</v>
      </c>
      <c r="C62" s="20" t="s">
        <v>114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8719</v>
      </c>
      <c r="K62" s="46">
        <v>0</v>
      </c>
      <c r="L62" s="46">
        <v>0</v>
      </c>
      <c r="M62" s="46">
        <v>0</v>
      </c>
      <c r="N62" s="46">
        <f t="shared" si="13"/>
        <v>8719</v>
      </c>
      <c r="O62" s="47">
        <f t="shared" si="8"/>
        <v>8.449544040546958E-2</v>
      </c>
      <c r="P62" s="9"/>
    </row>
    <row r="63" spans="1:16">
      <c r="A63" s="12"/>
      <c r="B63" s="25">
        <v>366</v>
      </c>
      <c r="C63" s="20" t="s">
        <v>66</v>
      </c>
      <c r="D63" s="46">
        <v>8610</v>
      </c>
      <c r="E63" s="46">
        <v>34890</v>
      </c>
      <c r="F63" s="46">
        <v>0</v>
      </c>
      <c r="G63" s="46">
        <v>6380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49880</v>
      </c>
      <c r="O63" s="47">
        <f t="shared" si="8"/>
        <v>0.48338485691304306</v>
      </c>
      <c r="P63" s="9"/>
    </row>
    <row r="64" spans="1:16">
      <c r="A64" s="12"/>
      <c r="B64" s="25">
        <v>368</v>
      </c>
      <c r="C64" s="20" t="s">
        <v>68</v>
      </c>
      <c r="D64" s="46">
        <v>2152520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18422134</v>
      </c>
      <c r="L64" s="46">
        <v>0</v>
      </c>
      <c r="M64" s="46">
        <v>0</v>
      </c>
      <c r="N64" s="46">
        <f t="shared" si="13"/>
        <v>20574654</v>
      </c>
      <c r="O64" s="47">
        <f t="shared" si="8"/>
        <v>199.38805492833538</v>
      </c>
      <c r="P64" s="9"/>
    </row>
    <row r="65" spans="1:119">
      <c r="A65" s="12"/>
      <c r="B65" s="25">
        <v>369.9</v>
      </c>
      <c r="C65" s="20" t="s">
        <v>69</v>
      </c>
      <c r="D65" s="46">
        <v>848680</v>
      </c>
      <c r="E65" s="46">
        <v>-19486</v>
      </c>
      <c r="F65" s="46">
        <v>0</v>
      </c>
      <c r="G65" s="46">
        <v>79073</v>
      </c>
      <c r="H65" s="46">
        <v>0</v>
      </c>
      <c r="I65" s="46">
        <v>582751</v>
      </c>
      <c r="J65" s="46">
        <v>2562788</v>
      </c>
      <c r="K65" s="46">
        <v>123468</v>
      </c>
      <c r="L65" s="46">
        <v>0</v>
      </c>
      <c r="M65" s="46">
        <v>0</v>
      </c>
      <c r="N65" s="46">
        <f t="shared" si="13"/>
        <v>4177274</v>
      </c>
      <c r="O65" s="47">
        <f t="shared" si="8"/>
        <v>40.481776158311447</v>
      </c>
      <c r="P65" s="9"/>
    </row>
    <row r="66" spans="1:119" ht="15.75">
      <c r="A66" s="29" t="s">
        <v>41</v>
      </c>
      <c r="B66" s="30"/>
      <c r="C66" s="31"/>
      <c r="D66" s="32">
        <f t="shared" ref="D66:M66" si="14">SUM(D67:D69)</f>
        <v>9648288</v>
      </c>
      <c r="E66" s="32">
        <f t="shared" si="14"/>
        <v>22177158</v>
      </c>
      <c r="F66" s="32">
        <f t="shared" si="14"/>
        <v>0</v>
      </c>
      <c r="G66" s="32">
        <f t="shared" si="14"/>
        <v>6407828</v>
      </c>
      <c r="H66" s="32">
        <f t="shared" si="14"/>
        <v>0</v>
      </c>
      <c r="I66" s="32">
        <f t="shared" si="14"/>
        <v>1852851</v>
      </c>
      <c r="J66" s="32">
        <f t="shared" si="14"/>
        <v>12966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40099091</v>
      </c>
      <c r="O66" s="45">
        <f t="shared" si="8"/>
        <v>388.59850371648139</v>
      </c>
      <c r="P66" s="9"/>
    </row>
    <row r="67" spans="1:119">
      <c r="A67" s="12"/>
      <c r="B67" s="25">
        <v>381</v>
      </c>
      <c r="C67" s="20" t="s">
        <v>70</v>
      </c>
      <c r="D67" s="46">
        <v>9648288</v>
      </c>
      <c r="E67" s="46">
        <v>8077158</v>
      </c>
      <c r="F67" s="46">
        <v>0</v>
      </c>
      <c r="G67" s="46">
        <v>6407828</v>
      </c>
      <c r="H67" s="46">
        <v>0</v>
      </c>
      <c r="I67" s="46">
        <v>1609105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25742379</v>
      </c>
      <c r="O67" s="47">
        <f t="shared" si="8"/>
        <v>249.46824758452937</v>
      </c>
      <c r="P67" s="9"/>
    </row>
    <row r="68" spans="1:119">
      <c r="A68" s="12"/>
      <c r="B68" s="25">
        <v>384</v>
      </c>
      <c r="C68" s="20" t="s">
        <v>89</v>
      </c>
      <c r="D68" s="46">
        <v>0</v>
      </c>
      <c r="E68" s="46">
        <v>14100000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14100000</v>
      </c>
      <c r="O68" s="47">
        <f t="shared" si="8"/>
        <v>136.64247158127318</v>
      </c>
      <c r="P68" s="9"/>
    </row>
    <row r="69" spans="1:119" ht="15.75" thickBot="1">
      <c r="A69" s="12"/>
      <c r="B69" s="25">
        <v>389.8</v>
      </c>
      <c r="C69" s="20" t="s">
        <v>115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243746</v>
      </c>
      <c r="J69" s="46">
        <v>12966</v>
      </c>
      <c r="K69" s="46">
        <v>0</v>
      </c>
      <c r="L69" s="46">
        <v>0</v>
      </c>
      <c r="M69" s="46">
        <v>0</v>
      </c>
      <c r="N69" s="46">
        <f>SUM(D69:M69)</f>
        <v>256712</v>
      </c>
      <c r="O69" s="47">
        <f>(N69/O$72)</f>
        <v>2.4877845506788514</v>
      </c>
      <c r="P69" s="9"/>
    </row>
    <row r="70" spans="1:119" ht="16.5" thickBot="1">
      <c r="A70" s="14" t="s">
        <v>57</v>
      </c>
      <c r="B70" s="23"/>
      <c r="C70" s="22"/>
      <c r="D70" s="15">
        <f t="shared" ref="D70:M70" si="15">SUM(D5,D16,D24,D37,D53,D57,D66)</f>
        <v>122294715</v>
      </c>
      <c r="E70" s="15">
        <f t="shared" si="15"/>
        <v>42714686</v>
      </c>
      <c r="F70" s="15">
        <f t="shared" si="15"/>
        <v>0</v>
      </c>
      <c r="G70" s="15">
        <f t="shared" si="15"/>
        <v>9036065</v>
      </c>
      <c r="H70" s="15">
        <f t="shared" si="15"/>
        <v>0</v>
      </c>
      <c r="I70" s="15">
        <f t="shared" si="15"/>
        <v>56305593</v>
      </c>
      <c r="J70" s="15">
        <f t="shared" si="15"/>
        <v>18615423</v>
      </c>
      <c r="K70" s="15">
        <f t="shared" si="15"/>
        <v>66708037</v>
      </c>
      <c r="L70" s="15">
        <f t="shared" si="15"/>
        <v>0</v>
      </c>
      <c r="M70" s="15">
        <f t="shared" si="15"/>
        <v>0</v>
      </c>
      <c r="N70" s="15">
        <f>SUM(D70:M70)</f>
        <v>315674519</v>
      </c>
      <c r="O70" s="38">
        <f>(N70/O$72)</f>
        <v>3059.1876944247933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116</v>
      </c>
      <c r="M72" s="118"/>
      <c r="N72" s="118"/>
      <c r="O72" s="43">
        <v>103189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91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56378024</v>
      </c>
      <c r="E5" s="27">
        <f t="shared" si="0"/>
        <v>11813323</v>
      </c>
      <c r="F5" s="27">
        <f t="shared" si="0"/>
        <v>0</v>
      </c>
      <c r="G5" s="27">
        <f t="shared" si="0"/>
        <v>2303140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2152540</v>
      </c>
      <c r="L5" s="27">
        <f t="shared" si="0"/>
        <v>0</v>
      </c>
      <c r="M5" s="27">
        <f t="shared" si="0"/>
        <v>0</v>
      </c>
      <c r="N5" s="28">
        <f>SUM(D5:M5)</f>
        <v>72647027</v>
      </c>
      <c r="O5" s="33">
        <f t="shared" ref="O5:O36" si="1">(N5/O$70)</f>
        <v>710.56081338823742</v>
      </c>
      <c r="P5" s="6"/>
    </row>
    <row r="6" spans="1:133">
      <c r="A6" s="12"/>
      <c r="B6" s="25">
        <v>311</v>
      </c>
      <c r="C6" s="20" t="s">
        <v>2</v>
      </c>
      <c r="D6" s="46">
        <v>39512139</v>
      </c>
      <c r="E6" s="46">
        <v>11552772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51064911</v>
      </c>
      <c r="O6" s="47">
        <f t="shared" si="1"/>
        <v>499.46606480892808</v>
      </c>
      <c r="P6" s="9"/>
    </row>
    <row r="7" spans="1:133">
      <c r="A7" s="12"/>
      <c r="B7" s="25">
        <v>312.41000000000003</v>
      </c>
      <c r="C7" s="20" t="s">
        <v>10</v>
      </c>
      <c r="D7" s="46">
        <v>995419</v>
      </c>
      <c r="E7" s="46">
        <v>260551</v>
      </c>
      <c r="F7" s="46">
        <v>0</v>
      </c>
      <c r="G7" s="46">
        <v>592013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1847983</v>
      </c>
      <c r="O7" s="47">
        <f t="shared" si="1"/>
        <v>18.07512788661861</v>
      </c>
      <c r="P7" s="9"/>
    </row>
    <row r="8" spans="1:133">
      <c r="A8" s="12"/>
      <c r="B8" s="25">
        <v>312.51</v>
      </c>
      <c r="C8" s="20" t="s">
        <v>85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1375211</v>
      </c>
      <c r="L8" s="46">
        <v>0</v>
      </c>
      <c r="M8" s="46">
        <v>0</v>
      </c>
      <c r="N8" s="46">
        <f>SUM(D8:M8)</f>
        <v>1375211</v>
      </c>
      <c r="O8" s="47">
        <f t="shared" si="1"/>
        <v>13.450943377771692</v>
      </c>
      <c r="P8" s="9"/>
    </row>
    <row r="9" spans="1:133">
      <c r="A9" s="12"/>
      <c r="B9" s="25">
        <v>312.52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777329</v>
      </c>
      <c r="L9" s="46">
        <v>0</v>
      </c>
      <c r="M9" s="46">
        <v>0</v>
      </c>
      <c r="N9" s="46">
        <f>SUM(D9:M9)</f>
        <v>777329</v>
      </c>
      <c r="O9" s="47">
        <f t="shared" si="1"/>
        <v>7.603057541642622</v>
      </c>
      <c r="P9" s="9"/>
    </row>
    <row r="10" spans="1:133">
      <c r="A10" s="12"/>
      <c r="B10" s="25">
        <v>314.10000000000002</v>
      </c>
      <c r="C10" s="20" t="s">
        <v>11</v>
      </c>
      <c r="D10" s="46">
        <v>6582187</v>
      </c>
      <c r="E10" s="46">
        <v>0</v>
      </c>
      <c r="F10" s="46">
        <v>0</v>
      </c>
      <c r="G10" s="46">
        <v>1645547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8227734</v>
      </c>
      <c r="O10" s="47">
        <f t="shared" si="1"/>
        <v>80.475493696143346</v>
      </c>
      <c r="P10" s="9"/>
    </row>
    <row r="11" spans="1:133">
      <c r="A11" s="12"/>
      <c r="B11" s="25">
        <v>314.3</v>
      </c>
      <c r="C11" s="20" t="s">
        <v>12</v>
      </c>
      <c r="D11" s="46">
        <v>1274556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1274556</v>
      </c>
      <c r="O11" s="47">
        <f t="shared" si="1"/>
        <v>12.466436487054843</v>
      </c>
      <c r="P11" s="9"/>
    </row>
    <row r="12" spans="1:133">
      <c r="A12" s="12"/>
      <c r="B12" s="25">
        <v>314.39999999999998</v>
      </c>
      <c r="C12" s="20" t="s">
        <v>13</v>
      </c>
      <c r="D12" s="46">
        <v>262321</v>
      </c>
      <c r="E12" s="46">
        <v>0</v>
      </c>
      <c r="F12" s="46">
        <v>0</v>
      </c>
      <c r="G12" s="46">
        <v>65580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327901</v>
      </c>
      <c r="O12" s="47">
        <f t="shared" si="1"/>
        <v>3.207200774655464</v>
      </c>
      <c r="P12" s="9"/>
    </row>
    <row r="13" spans="1:133">
      <c r="A13" s="12"/>
      <c r="B13" s="25">
        <v>315</v>
      </c>
      <c r="C13" s="20" t="s">
        <v>15</v>
      </c>
      <c r="D13" s="46">
        <v>5789149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5789149</v>
      </c>
      <c r="O13" s="47">
        <f t="shared" si="1"/>
        <v>56.623685677676818</v>
      </c>
      <c r="P13" s="9"/>
    </row>
    <row r="14" spans="1:133">
      <c r="A14" s="12"/>
      <c r="B14" s="25">
        <v>316</v>
      </c>
      <c r="C14" s="20" t="s">
        <v>16</v>
      </c>
      <c r="D14" s="46">
        <v>1962253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1962253</v>
      </c>
      <c r="O14" s="47">
        <f t="shared" si="1"/>
        <v>19.192803137745869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24821570</v>
      </c>
      <c r="E15" s="32">
        <f t="shared" si="3"/>
        <v>165011</v>
      </c>
      <c r="F15" s="32">
        <f t="shared" si="3"/>
        <v>0</v>
      </c>
      <c r="G15" s="32">
        <f t="shared" si="3"/>
        <v>198732</v>
      </c>
      <c r="H15" s="32">
        <f t="shared" si="3"/>
        <v>0</v>
      </c>
      <c r="I15" s="32">
        <f t="shared" si="3"/>
        <v>425207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25610520</v>
      </c>
      <c r="O15" s="45">
        <f t="shared" si="1"/>
        <v>250.4965815393343</v>
      </c>
      <c r="P15" s="10"/>
    </row>
    <row r="16" spans="1:133">
      <c r="A16" s="12"/>
      <c r="B16" s="25">
        <v>322</v>
      </c>
      <c r="C16" s="20" t="s">
        <v>0</v>
      </c>
      <c r="D16" s="46">
        <v>5484361</v>
      </c>
      <c r="E16" s="46">
        <v>165011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5649372</v>
      </c>
      <c r="O16" s="47">
        <f t="shared" si="1"/>
        <v>55.256526374475492</v>
      </c>
      <c r="P16" s="9"/>
    </row>
    <row r="17" spans="1:16">
      <c r="A17" s="12"/>
      <c r="B17" s="25">
        <v>323.10000000000002</v>
      </c>
      <c r="C17" s="20" t="s">
        <v>18</v>
      </c>
      <c r="D17" s="46">
        <v>7474946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7474946</v>
      </c>
      <c r="O17" s="47">
        <f t="shared" si="1"/>
        <v>73.112471757352864</v>
      </c>
      <c r="P17" s="9"/>
    </row>
    <row r="18" spans="1:16">
      <c r="A18" s="12"/>
      <c r="B18" s="25">
        <v>323.39999999999998</v>
      </c>
      <c r="C18" s="20" t="s">
        <v>19</v>
      </c>
      <c r="D18" s="46">
        <v>122844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122844</v>
      </c>
      <c r="O18" s="47">
        <f t="shared" si="1"/>
        <v>1.2015375737243126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0</v>
      </c>
      <c r="F19" s="46">
        <v>0</v>
      </c>
      <c r="G19" s="46">
        <v>198732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198732</v>
      </c>
      <c r="O19" s="47">
        <f t="shared" si="1"/>
        <v>1.9437983548352391</v>
      </c>
      <c r="P19" s="9"/>
    </row>
    <row r="20" spans="1:16">
      <c r="A20" s="12"/>
      <c r="B20" s="25">
        <v>325.2</v>
      </c>
      <c r="C20" s="20" t="s">
        <v>21</v>
      </c>
      <c r="D20" s="46">
        <v>11287747</v>
      </c>
      <c r="E20" s="46">
        <v>0</v>
      </c>
      <c r="F20" s="46">
        <v>0</v>
      </c>
      <c r="G20" s="46">
        <v>0</v>
      </c>
      <c r="H20" s="46">
        <v>0</v>
      </c>
      <c r="I20" s="46">
        <v>425207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11712954</v>
      </c>
      <c r="O20" s="47">
        <f t="shared" si="1"/>
        <v>114.56444214047477</v>
      </c>
      <c r="P20" s="9"/>
    </row>
    <row r="21" spans="1:16">
      <c r="A21" s="12"/>
      <c r="B21" s="25">
        <v>329</v>
      </c>
      <c r="C21" s="20" t="s">
        <v>86</v>
      </c>
      <c r="D21" s="46">
        <v>279442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279442</v>
      </c>
      <c r="O21" s="47">
        <f t="shared" si="1"/>
        <v>2.7332231340290889</v>
      </c>
      <c r="P21" s="9"/>
    </row>
    <row r="22" spans="1:16">
      <c r="A22" s="12"/>
      <c r="B22" s="25">
        <v>367</v>
      </c>
      <c r="C22" s="20" t="s">
        <v>67</v>
      </c>
      <c r="D22" s="46">
        <v>172230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172230</v>
      </c>
      <c r="O22" s="47">
        <f t="shared" si="1"/>
        <v>1.6845822044425318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SUM(D24:D35)</f>
        <v>10694177</v>
      </c>
      <c r="E23" s="32">
        <f t="shared" si="5"/>
        <v>2449281</v>
      </c>
      <c r="F23" s="32">
        <f t="shared" si="5"/>
        <v>0</v>
      </c>
      <c r="G23" s="32">
        <f t="shared" si="5"/>
        <v>2506194</v>
      </c>
      <c r="H23" s="32">
        <f t="shared" si="5"/>
        <v>0</v>
      </c>
      <c r="I23" s="32">
        <f t="shared" si="5"/>
        <v>220000</v>
      </c>
      <c r="J23" s="32">
        <f t="shared" si="5"/>
        <v>34734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15904386</v>
      </c>
      <c r="O23" s="45">
        <f t="shared" si="1"/>
        <v>155.5608525122507</v>
      </c>
      <c r="P23" s="10"/>
    </row>
    <row r="24" spans="1:16">
      <c r="A24" s="12"/>
      <c r="B24" s="25">
        <v>331.2</v>
      </c>
      <c r="C24" s="20" t="s">
        <v>22</v>
      </c>
      <c r="D24" s="46">
        <v>416005</v>
      </c>
      <c r="E24" s="46">
        <v>46400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462405</v>
      </c>
      <c r="O24" s="47">
        <f t="shared" si="1"/>
        <v>4.5227848472696328</v>
      </c>
      <c r="P24" s="9"/>
    </row>
    <row r="25" spans="1:16">
      <c r="A25" s="12"/>
      <c r="B25" s="25">
        <v>331.62</v>
      </c>
      <c r="C25" s="20" t="s">
        <v>24</v>
      </c>
      <c r="D25" s="46">
        <v>0</v>
      </c>
      <c r="E25" s="46">
        <v>1853972</v>
      </c>
      <c r="F25" s="46">
        <v>0</v>
      </c>
      <c r="G25" s="46">
        <v>2454419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4308391</v>
      </c>
      <c r="O25" s="47">
        <f t="shared" si="1"/>
        <v>42.140386740871875</v>
      </c>
      <c r="P25" s="9"/>
    </row>
    <row r="26" spans="1:16">
      <c r="A26" s="12"/>
      <c r="B26" s="25">
        <v>334.62</v>
      </c>
      <c r="C26" s="20" t="s">
        <v>25</v>
      </c>
      <c r="D26" s="46">
        <v>0</v>
      </c>
      <c r="E26" s="46">
        <v>137735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137735</v>
      </c>
      <c r="O26" s="47">
        <f t="shared" si="1"/>
        <v>1.3471864943905947</v>
      </c>
      <c r="P26" s="9"/>
    </row>
    <row r="27" spans="1:16">
      <c r="A27" s="12"/>
      <c r="B27" s="25">
        <v>334.7</v>
      </c>
      <c r="C27" s="20" t="s">
        <v>87</v>
      </c>
      <c r="D27" s="46">
        <v>0</v>
      </c>
      <c r="E27" s="46">
        <v>0</v>
      </c>
      <c r="F27" s="46">
        <v>0</v>
      </c>
      <c r="G27" s="46">
        <v>51775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51775</v>
      </c>
      <c r="O27" s="47">
        <f t="shared" si="1"/>
        <v>0.50641144768630364</v>
      </c>
      <c r="P27" s="9"/>
    </row>
    <row r="28" spans="1:16">
      <c r="A28" s="12"/>
      <c r="B28" s="25">
        <v>335.12</v>
      </c>
      <c r="C28" s="20" t="s">
        <v>26</v>
      </c>
      <c r="D28" s="46">
        <v>2416890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2416890</v>
      </c>
      <c r="O28" s="47">
        <f t="shared" si="1"/>
        <v>23.639609151106722</v>
      </c>
      <c r="P28" s="9"/>
    </row>
    <row r="29" spans="1:16">
      <c r="A29" s="12"/>
      <c r="B29" s="25">
        <v>335.14</v>
      </c>
      <c r="C29" s="20" t="s">
        <v>27</v>
      </c>
      <c r="D29" s="46">
        <v>27697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27697</v>
      </c>
      <c r="O29" s="47">
        <f t="shared" si="1"/>
        <v>0.27090444937841723</v>
      </c>
      <c r="P29" s="9"/>
    </row>
    <row r="30" spans="1:16">
      <c r="A30" s="12"/>
      <c r="B30" s="25">
        <v>335.15</v>
      </c>
      <c r="C30" s="20" t="s">
        <v>28</v>
      </c>
      <c r="D30" s="46">
        <v>63868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63868</v>
      </c>
      <c r="O30" s="47">
        <f t="shared" si="1"/>
        <v>0.62469312102035424</v>
      </c>
      <c r="P30" s="9"/>
    </row>
    <row r="31" spans="1:16">
      <c r="A31" s="12"/>
      <c r="B31" s="25">
        <v>335.16</v>
      </c>
      <c r="C31" s="20" t="s">
        <v>29</v>
      </c>
      <c r="D31" s="46">
        <v>2067263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2067263</v>
      </c>
      <c r="O31" s="47">
        <f t="shared" si="1"/>
        <v>20.219906297988047</v>
      </c>
      <c r="P31" s="9"/>
    </row>
    <row r="32" spans="1:16">
      <c r="A32" s="12"/>
      <c r="B32" s="25">
        <v>335.18</v>
      </c>
      <c r="C32" s="20" t="s">
        <v>30</v>
      </c>
      <c r="D32" s="46">
        <v>5477424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5477424</v>
      </c>
      <c r="O32" s="47">
        <f t="shared" si="1"/>
        <v>53.574702412973522</v>
      </c>
      <c r="P32" s="9"/>
    </row>
    <row r="33" spans="1:16">
      <c r="A33" s="12"/>
      <c r="B33" s="25">
        <v>335.49</v>
      </c>
      <c r="C33" s="20" t="s">
        <v>31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34734</v>
      </c>
      <c r="K33" s="46">
        <v>0</v>
      </c>
      <c r="L33" s="46">
        <v>0</v>
      </c>
      <c r="M33" s="46">
        <v>0</v>
      </c>
      <c r="N33" s="46">
        <f t="shared" si="6"/>
        <v>34734</v>
      </c>
      <c r="O33" s="47">
        <f t="shared" si="1"/>
        <v>0.33973336984907909</v>
      </c>
      <c r="P33" s="9"/>
    </row>
    <row r="34" spans="1:16">
      <c r="A34" s="12"/>
      <c r="B34" s="25">
        <v>337.7</v>
      </c>
      <c r="C34" s="20" t="s">
        <v>33</v>
      </c>
      <c r="D34" s="46">
        <v>0</v>
      </c>
      <c r="E34" s="46">
        <v>149062</v>
      </c>
      <c r="F34" s="46">
        <v>0</v>
      </c>
      <c r="G34" s="46">
        <v>0</v>
      </c>
      <c r="H34" s="46">
        <v>0</v>
      </c>
      <c r="I34" s="46">
        <v>220000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369062</v>
      </c>
      <c r="O34" s="47">
        <f t="shared" si="1"/>
        <v>3.6097966529406587</v>
      </c>
      <c r="P34" s="9"/>
    </row>
    <row r="35" spans="1:16">
      <c r="A35" s="12"/>
      <c r="B35" s="25">
        <v>338</v>
      </c>
      <c r="C35" s="20" t="s">
        <v>34</v>
      </c>
      <c r="D35" s="46">
        <v>225030</v>
      </c>
      <c r="E35" s="46">
        <v>262112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487142</v>
      </c>
      <c r="O35" s="47">
        <f t="shared" si="1"/>
        <v>4.7647375267754963</v>
      </c>
      <c r="P35" s="9"/>
    </row>
    <row r="36" spans="1:16" ht="15.75">
      <c r="A36" s="29" t="s">
        <v>39</v>
      </c>
      <c r="B36" s="30"/>
      <c r="C36" s="31"/>
      <c r="D36" s="32">
        <f t="shared" ref="D36:M36" si="7">SUM(D37:D50)</f>
        <v>11175200</v>
      </c>
      <c r="E36" s="32">
        <f t="shared" si="7"/>
        <v>2955939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51181739</v>
      </c>
      <c r="J36" s="32">
        <f t="shared" si="7"/>
        <v>15213771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80526649</v>
      </c>
      <c r="O36" s="45">
        <f t="shared" si="1"/>
        <v>787.63142245131507</v>
      </c>
      <c r="P36" s="10"/>
    </row>
    <row r="37" spans="1:16">
      <c r="A37" s="12"/>
      <c r="B37" s="25">
        <v>341.2</v>
      </c>
      <c r="C37" s="20" t="s">
        <v>42</v>
      </c>
      <c r="D37" s="46">
        <v>7343474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15210990</v>
      </c>
      <c r="K37" s="46">
        <v>0</v>
      </c>
      <c r="L37" s="46">
        <v>0</v>
      </c>
      <c r="M37" s="46">
        <v>0</v>
      </c>
      <c r="N37" s="46">
        <f t="shared" ref="N37:N50" si="8">SUM(D37:M37)</f>
        <v>22554464</v>
      </c>
      <c r="O37" s="47">
        <f t="shared" ref="O37:O68" si="9">(N37/O$70)</f>
        <v>220.60528761040308</v>
      </c>
      <c r="P37" s="9"/>
    </row>
    <row r="38" spans="1:16">
      <c r="A38" s="12"/>
      <c r="B38" s="25">
        <v>341.3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2781</v>
      </c>
      <c r="K38" s="46">
        <v>0</v>
      </c>
      <c r="L38" s="46">
        <v>0</v>
      </c>
      <c r="M38" s="46">
        <v>0</v>
      </c>
      <c r="N38" s="46">
        <f t="shared" si="8"/>
        <v>2781</v>
      </c>
      <c r="O38" s="47">
        <f t="shared" si="9"/>
        <v>2.7200970275530863E-2</v>
      </c>
      <c r="P38" s="9"/>
    </row>
    <row r="39" spans="1:16">
      <c r="A39" s="12"/>
      <c r="B39" s="25">
        <v>341.9</v>
      </c>
      <c r="C39" s="20" t="s">
        <v>44</v>
      </c>
      <c r="D39" s="46">
        <v>1031193</v>
      </c>
      <c r="E39" s="46">
        <v>0</v>
      </c>
      <c r="F39" s="46">
        <v>0</v>
      </c>
      <c r="G39" s="46">
        <v>0</v>
      </c>
      <c r="H39" s="46">
        <v>0</v>
      </c>
      <c r="I39" s="46">
        <v>360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1031553</v>
      </c>
      <c r="O39" s="47">
        <f t="shared" si="9"/>
        <v>10.089623333561557</v>
      </c>
      <c r="P39" s="9"/>
    </row>
    <row r="40" spans="1:16">
      <c r="A40" s="12"/>
      <c r="B40" s="25">
        <v>342.1</v>
      </c>
      <c r="C40" s="20" t="s">
        <v>45</v>
      </c>
      <c r="D40" s="46">
        <v>151000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151000</v>
      </c>
      <c r="O40" s="47">
        <f t="shared" si="9"/>
        <v>1.4769315036336428</v>
      </c>
      <c r="P40" s="9"/>
    </row>
    <row r="41" spans="1:16">
      <c r="A41" s="12"/>
      <c r="B41" s="25">
        <v>342.2</v>
      </c>
      <c r="C41" s="20" t="s">
        <v>46</v>
      </c>
      <c r="D41" s="46">
        <v>351810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351810</v>
      </c>
      <c r="O41" s="47">
        <f t="shared" si="9"/>
        <v>3.441054783399681</v>
      </c>
      <c r="P41" s="9"/>
    </row>
    <row r="42" spans="1:16">
      <c r="A42" s="12"/>
      <c r="B42" s="25">
        <v>342.4</v>
      </c>
      <c r="C42" s="20" t="s">
        <v>47</v>
      </c>
      <c r="D42" s="46">
        <v>0</v>
      </c>
      <c r="E42" s="46">
        <v>2873645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2873645</v>
      </c>
      <c r="O42" s="47">
        <f t="shared" si="9"/>
        <v>28.107131329531782</v>
      </c>
      <c r="P42" s="9"/>
    </row>
    <row r="43" spans="1:16">
      <c r="A43" s="12"/>
      <c r="B43" s="25">
        <v>343.3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24900051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24900051</v>
      </c>
      <c r="O43" s="47">
        <f t="shared" si="9"/>
        <v>243.54748188069132</v>
      </c>
      <c r="P43" s="9"/>
    </row>
    <row r="44" spans="1:16">
      <c r="A44" s="12"/>
      <c r="B44" s="25">
        <v>343.4</v>
      </c>
      <c r="C44" s="20" t="s">
        <v>50</v>
      </c>
      <c r="D44" s="46">
        <v>1537</v>
      </c>
      <c r="E44" s="46">
        <v>0</v>
      </c>
      <c r="F44" s="46">
        <v>0</v>
      </c>
      <c r="G44" s="46">
        <v>0</v>
      </c>
      <c r="H44" s="46">
        <v>0</v>
      </c>
      <c r="I44" s="46">
        <v>5734397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5735934</v>
      </c>
      <c r="O44" s="47">
        <f t="shared" si="9"/>
        <v>56.10318958518765</v>
      </c>
      <c r="P44" s="9"/>
    </row>
    <row r="45" spans="1:16">
      <c r="A45" s="12"/>
      <c r="B45" s="25">
        <v>343.5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18346380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18346380</v>
      </c>
      <c r="O45" s="47">
        <f t="shared" si="9"/>
        <v>179.44600397108735</v>
      </c>
      <c r="P45" s="9"/>
    </row>
    <row r="46" spans="1:16">
      <c r="A46" s="12"/>
      <c r="B46" s="25">
        <v>343.8</v>
      </c>
      <c r="C46" s="20" t="s">
        <v>52</v>
      </c>
      <c r="D46" s="46">
        <v>89637</v>
      </c>
      <c r="E46" s="46">
        <v>850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90487</v>
      </c>
      <c r="O46" s="47">
        <f t="shared" si="9"/>
        <v>0.88505364880329429</v>
      </c>
      <c r="P46" s="9"/>
    </row>
    <row r="47" spans="1:16">
      <c r="A47" s="12"/>
      <c r="B47" s="25">
        <v>344.5</v>
      </c>
      <c r="C47" s="20" t="s">
        <v>53</v>
      </c>
      <c r="D47" s="46">
        <v>519767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519767</v>
      </c>
      <c r="O47" s="47">
        <f t="shared" si="9"/>
        <v>5.0838427605903815</v>
      </c>
      <c r="P47" s="9"/>
    </row>
    <row r="48" spans="1:16">
      <c r="A48" s="12"/>
      <c r="B48" s="25">
        <v>347.2</v>
      </c>
      <c r="C48" s="20" t="s">
        <v>54</v>
      </c>
      <c r="D48" s="46">
        <v>1120792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1120792</v>
      </c>
      <c r="O48" s="47">
        <f t="shared" si="9"/>
        <v>10.962470290202369</v>
      </c>
      <c r="P48" s="9"/>
    </row>
    <row r="49" spans="1:16">
      <c r="A49" s="12"/>
      <c r="B49" s="25">
        <v>347.5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2200551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2200551</v>
      </c>
      <c r="O49" s="47">
        <f t="shared" si="9"/>
        <v>21.523596670546464</v>
      </c>
      <c r="P49" s="9"/>
    </row>
    <row r="50" spans="1:16">
      <c r="A50" s="12"/>
      <c r="B50" s="25">
        <v>347.9</v>
      </c>
      <c r="C50" s="20" t="s">
        <v>56</v>
      </c>
      <c r="D50" s="46">
        <v>565990</v>
      </c>
      <c r="E50" s="46">
        <v>81444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647434</v>
      </c>
      <c r="O50" s="47">
        <f t="shared" si="9"/>
        <v>6.3325541134009526</v>
      </c>
      <c r="P50" s="9"/>
    </row>
    <row r="51" spans="1:16" ht="15.75">
      <c r="A51" s="29" t="s">
        <v>40</v>
      </c>
      <c r="B51" s="30"/>
      <c r="C51" s="31"/>
      <c r="D51" s="32">
        <f t="shared" ref="D51:M51" si="10">SUM(D52:D55)</f>
        <v>1085139</v>
      </c>
      <c r="E51" s="32">
        <f t="shared" si="10"/>
        <v>93094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7" si="11">SUM(D51:M51)</f>
        <v>1178233</v>
      </c>
      <c r="O51" s="45">
        <f t="shared" si="9"/>
        <v>11.524300902786608</v>
      </c>
      <c r="P51" s="10"/>
    </row>
    <row r="52" spans="1:16">
      <c r="A52" s="13"/>
      <c r="B52" s="39">
        <v>351.5</v>
      </c>
      <c r="C52" s="21" t="s">
        <v>88</v>
      </c>
      <c r="D52" s="46">
        <v>321943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321943</v>
      </c>
      <c r="O52" s="47">
        <f t="shared" si="9"/>
        <v>3.148925556783615</v>
      </c>
      <c r="P52" s="9"/>
    </row>
    <row r="53" spans="1:16">
      <c r="A53" s="13"/>
      <c r="B53" s="39">
        <v>354</v>
      </c>
      <c r="C53" s="21" t="s">
        <v>60</v>
      </c>
      <c r="D53" s="46">
        <v>763196</v>
      </c>
      <c r="E53" s="46">
        <v>61537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824733</v>
      </c>
      <c r="O53" s="47">
        <f t="shared" si="9"/>
        <v>8.0667162237502321</v>
      </c>
      <c r="P53" s="9"/>
    </row>
    <row r="54" spans="1:16">
      <c r="A54" s="13"/>
      <c r="B54" s="39">
        <v>355</v>
      </c>
      <c r="C54" s="21" t="s">
        <v>96</v>
      </c>
      <c r="D54" s="46">
        <v>0</v>
      </c>
      <c r="E54" s="46">
        <v>19913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19913</v>
      </c>
      <c r="O54" s="47">
        <f t="shared" si="9"/>
        <v>0.19476911941626973</v>
      </c>
      <c r="P54" s="9"/>
    </row>
    <row r="55" spans="1:16">
      <c r="A55" s="13"/>
      <c r="B55" s="39">
        <v>359</v>
      </c>
      <c r="C55" s="21" t="s">
        <v>93</v>
      </c>
      <c r="D55" s="46">
        <v>0</v>
      </c>
      <c r="E55" s="46">
        <v>11644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11644</v>
      </c>
      <c r="O55" s="47">
        <f t="shared" si="9"/>
        <v>0.11389000283649096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SUM(D57:D64)</f>
        <v>5154126</v>
      </c>
      <c r="E56" s="32">
        <f t="shared" si="12"/>
        <v>584195</v>
      </c>
      <c r="F56" s="32">
        <f t="shared" si="12"/>
        <v>0</v>
      </c>
      <c r="G56" s="32">
        <f t="shared" si="12"/>
        <v>318595</v>
      </c>
      <c r="H56" s="32">
        <f t="shared" si="12"/>
        <v>0</v>
      </c>
      <c r="I56" s="32">
        <f t="shared" si="12"/>
        <v>2429939</v>
      </c>
      <c r="J56" s="32">
        <f t="shared" si="12"/>
        <v>3044681</v>
      </c>
      <c r="K56" s="32">
        <f t="shared" si="12"/>
        <v>60247841</v>
      </c>
      <c r="L56" s="32">
        <f t="shared" si="12"/>
        <v>0</v>
      </c>
      <c r="M56" s="32">
        <f t="shared" si="12"/>
        <v>0</v>
      </c>
      <c r="N56" s="32">
        <f t="shared" si="11"/>
        <v>71779377</v>
      </c>
      <c r="O56" s="45">
        <f t="shared" si="9"/>
        <v>702.07432584434514</v>
      </c>
      <c r="P56" s="10"/>
    </row>
    <row r="57" spans="1:16">
      <c r="A57" s="12"/>
      <c r="B57" s="25">
        <v>361.1</v>
      </c>
      <c r="C57" s="20" t="s">
        <v>61</v>
      </c>
      <c r="D57" s="46">
        <v>782000</v>
      </c>
      <c r="E57" s="46">
        <v>150250</v>
      </c>
      <c r="F57" s="46">
        <v>0</v>
      </c>
      <c r="G57" s="46">
        <v>317055</v>
      </c>
      <c r="H57" s="46">
        <v>0</v>
      </c>
      <c r="I57" s="46">
        <v>425541</v>
      </c>
      <c r="J57" s="46">
        <v>246285</v>
      </c>
      <c r="K57" s="46">
        <v>7034918</v>
      </c>
      <c r="L57" s="46">
        <v>0</v>
      </c>
      <c r="M57" s="46">
        <v>0</v>
      </c>
      <c r="N57" s="46">
        <f t="shared" si="11"/>
        <v>8956049</v>
      </c>
      <c r="O57" s="47">
        <f t="shared" si="9"/>
        <v>87.599145140308494</v>
      </c>
      <c r="P57" s="9"/>
    </row>
    <row r="58" spans="1:16">
      <c r="A58" s="12"/>
      <c r="B58" s="25">
        <v>361.3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39581412</v>
      </c>
      <c r="L58" s="46">
        <v>0</v>
      </c>
      <c r="M58" s="46">
        <v>0</v>
      </c>
      <c r="N58" s="46">
        <f t="shared" ref="N58:N64" si="13">SUM(D58:M58)</f>
        <v>39581412</v>
      </c>
      <c r="O58" s="47">
        <f t="shared" si="9"/>
        <v>387.14592278875966</v>
      </c>
      <c r="P58" s="9"/>
    </row>
    <row r="59" spans="1:16">
      <c r="A59" s="12"/>
      <c r="B59" s="25">
        <v>362</v>
      </c>
      <c r="C59" s="20" t="s">
        <v>63</v>
      </c>
      <c r="D59" s="46">
        <v>1260429</v>
      </c>
      <c r="E59" s="46">
        <v>83192</v>
      </c>
      <c r="F59" s="46">
        <v>0</v>
      </c>
      <c r="G59" s="46">
        <v>0</v>
      </c>
      <c r="H59" s="46">
        <v>0</v>
      </c>
      <c r="I59" s="46">
        <v>1078250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2421871</v>
      </c>
      <c r="O59" s="47">
        <f t="shared" si="9"/>
        <v>23.688328328719962</v>
      </c>
      <c r="P59" s="9"/>
    </row>
    <row r="60" spans="1:16">
      <c r="A60" s="12"/>
      <c r="B60" s="25">
        <v>364</v>
      </c>
      <c r="C60" s="20" t="s">
        <v>64</v>
      </c>
      <c r="D60" s="46">
        <v>166623</v>
      </c>
      <c r="E60" s="46">
        <v>52333</v>
      </c>
      <c r="F60" s="46">
        <v>0</v>
      </c>
      <c r="G60" s="46">
        <v>0</v>
      </c>
      <c r="H60" s="46">
        <v>0</v>
      </c>
      <c r="I60" s="46">
        <v>84125</v>
      </c>
      <c r="J60" s="46">
        <v>5700</v>
      </c>
      <c r="K60" s="46">
        <v>0</v>
      </c>
      <c r="L60" s="46">
        <v>0</v>
      </c>
      <c r="M60" s="46">
        <v>0</v>
      </c>
      <c r="N60" s="46">
        <f t="shared" si="13"/>
        <v>308781</v>
      </c>
      <c r="O60" s="47">
        <f t="shared" si="9"/>
        <v>3.0201879908841049</v>
      </c>
      <c r="P60" s="9"/>
    </row>
    <row r="61" spans="1:16">
      <c r="A61" s="12"/>
      <c r="B61" s="25">
        <v>365</v>
      </c>
      <c r="C61" s="20" t="s">
        <v>65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887</v>
      </c>
      <c r="K61" s="46">
        <v>0</v>
      </c>
      <c r="L61" s="46">
        <v>0</v>
      </c>
      <c r="M61" s="46">
        <v>0</v>
      </c>
      <c r="N61" s="46">
        <f t="shared" si="13"/>
        <v>887</v>
      </c>
      <c r="O61" s="47">
        <f t="shared" si="9"/>
        <v>8.6757499584307358E-3</v>
      </c>
      <c r="P61" s="9"/>
    </row>
    <row r="62" spans="1:16">
      <c r="A62" s="12"/>
      <c r="B62" s="25">
        <v>366</v>
      </c>
      <c r="C62" s="20" t="s">
        <v>66</v>
      </c>
      <c r="D62" s="46">
        <v>15117</v>
      </c>
      <c r="E62" s="46">
        <v>27916</v>
      </c>
      <c r="F62" s="46">
        <v>0</v>
      </c>
      <c r="G62" s="46">
        <v>500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43533</v>
      </c>
      <c r="O62" s="47">
        <f t="shared" si="9"/>
        <v>0.4257964181965786</v>
      </c>
      <c r="P62" s="9"/>
    </row>
    <row r="63" spans="1:16">
      <c r="A63" s="12"/>
      <c r="B63" s="25">
        <v>368</v>
      </c>
      <c r="C63" s="20" t="s">
        <v>68</v>
      </c>
      <c r="D63" s="46">
        <v>2152540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13519995</v>
      </c>
      <c r="L63" s="46">
        <v>0</v>
      </c>
      <c r="M63" s="46">
        <v>0</v>
      </c>
      <c r="N63" s="46">
        <f t="shared" si="13"/>
        <v>15672535</v>
      </c>
      <c r="O63" s="47">
        <f t="shared" si="9"/>
        <v>153.29311710795292</v>
      </c>
      <c r="P63" s="9"/>
    </row>
    <row r="64" spans="1:16">
      <c r="A64" s="12"/>
      <c r="B64" s="25">
        <v>369.9</v>
      </c>
      <c r="C64" s="20" t="s">
        <v>69</v>
      </c>
      <c r="D64" s="46">
        <v>777417</v>
      </c>
      <c r="E64" s="46">
        <v>270504</v>
      </c>
      <c r="F64" s="46">
        <v>0</v>
      </c>
      <c r="G64" s="46">
        <v>1040</v>
      </c>
      <c r="H64" s="46">
        <v>0</v>
      </c>
      <c r="I64" s="46">
        <v>842023</v>
      </c>
      <c r="J64" s="46">
        <v>2791809</v>
      </c>
      <c r="K64" s="46">
        <v>111516</v>
      </c>
      <c r="L64" s="46">
        <v>0</v>
      </c>
      <c r="M64" s="46">
        <v>0</v>
      </c>
      <c r="N64" s="46">
        <f t="shared" si="13"/>
        <v>4794309</v>
      </c>
      <c r="O64" s="47">
        <f t="shared" si="9"/>
        <v>46.89315231956494</v>
      </c>
      <c r="P64" s="9"/>
    </row>
    <row r="65" spans="1:119" ht="15.75">
      <c r="A65" s="29" t="s">
        <v>41</v>
      </c>
      <c r="B65" s="30"/>
      <c r="C65" s="31"/>
      <c r="D65" s="32">
        <f t="shared" ref="D65:M65" si="14">SUM(D66:D67)</f>
        <v>15319089</v>
      </c>
      <c r="E65" s="32">
        <f t="shared" si="14"/>
        <v>6345333</v>
      </c>
      <c r="F65" s="32">
        <f t="shared" si="14"/>
        <v>0</v>
      </c>
      <c r="G65" s="32">
        <f t="shared" si="14"/>
        <v>4296324</v>
      </c>
      <c r="H65" s="32">
        <f t="shared" si="14"/>
        <v>0</v>
      </c>
      <c r="I65" s="32">
        <f t="shared" si="14"/>
        <v>2297348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28258094</v>
      </c>
      <c r="O65" s="45">
        <f t="shared" si="9"/>
        <v>276.39251166384651</v>
      </c>
      <c r="P65" s="9"/>
    </row>
    <row r="66" spans="1:119">
      <c r="A66" s="12"/>
      <c r="B66" s="25">
        <v>381</v>
      </c>
      <c r="C66" s="20" t="s">
        <v>70</v>
      </c>
      <c r="D66" s="46">
        <v>15319089</v>
      </c>
      <c r="E66" s="46">
        <v>6345333</v>
      </c>
      <c r="F66" s="46">
        <v>0</v>
      </c>
      <c r="G66" s="46">
        <v>4296324</v>
      </c>
      <c r="H66" s="46">
        <v>0</v>
      </c>
      <c r="I66" s="46">
        <v>1941657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27902403</v>
      </c>
      <c r="O66" s="47">
        <f t="shared" si="9"/>
        <v>272.91349680650239</v>
      </c>
      <c r="P66" s="9"/>
    </row>
    <row r="67" spans="1:119" ht="15.75" thickBot="1">
      <c r="A67" s="12"/>
      <c r="B67" s="25">
        <v>389.8</v>
      </c>
      <c r="C67" s="20" t="s">
        <v>72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355691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355691</v>
      </c>
      <c r="O67" s="47">
        <f t="shared" si="9"/>
        <v>3.4790148573440662</v>
      </c>
      <c r="P67" s="9"/>
    </row>
    <row r="68" spans="1:119" ht="16.5" thickBot="1">
      <c r="A68" s="14" t="s">
        <v>57</v>
      </c>
      <c r="B68" s="23"/>
      <c r="C68" s="22"/>
      <c r="D68" s="15">
        <f t="shared" ref="D68:M68" si="15">SUM(D5,D15,D23,D36,D51,D56,D65)</f>
        <v>124627325</v>
      </c>
      <c r="E68" s="15">
        <f t="shared" si="15"/>
        <v>24406176</v>
      </c>
      <c r="F68" s="15">
        <f t="shared" si="15"/>
        <v>0</v>
      </c>
      <c r="G68" s="15">
        <f t="shared" si="15"/>
        <v>9622985</v>
      </c>
      <c r="H68" s="15">
        <f t="shared" si="15"/>
        <v>0</v>
      </c>
      <c r="I68" s="15">
        <f t="shared" si="15"/>
        <v>56554233</v>
      </c>
      <c r="J68" s="15">
        <f t="shared" si="15"/>
        <v>18293186</v>
      </c>
      <c r="K68" s="15">
        <f t="shared" si="15"/>
        <v>62400381</v>
      </c>
      <c r="L68" s="15">
        <f t="shared" si="15"/>
        <v>0</v>
      </c>
      <c r="M68" s="15">
        <f t="shared" si="15"/>
        <v>0</v>
      </c>
      <c r="N68" s="15">
        <f>SUM(D68:M68)</f>
        <v>295904286</v>
      </c>
      <c r="O68" s="38">
        <f t="shared" si="9"/>
        <v>2894.2408083021155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97</v>
      </c>
      <c r="M70" s="118"/>
      <c r="N70" s="118"/>
      <c r="O70" s="43">
        <v>102239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91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55250079</v>
      </c>
      <c r="E5" s="27">
        <f t="shared" si="0"/>
        <v>12725520</v>
      </c>
      <c r="F5" s="27">
        <f t="shared" si="0"/>
        <v>0</v>
      </c>
      <c r="G5" s="27">
        <f t="shared" si="0"/>
        <v>2274929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1934985</v>
      </c>
      <c r="L5" s="27">
        <f t="shared" si="0"/>
        <v>0</v>
      </c>
      <c r="M5" s="27">
        <f t="shared" si="0"/>
        <v>0</v>
      </c>
      <c r="N5" s="28">
        <f>SUM(D5:M5)</f>
        <v>72185513</v>
      </c>
      <c r="O5" s="33">
        <f t="shared" ref="O5:O36" si="1">(N5/O$72)</f>
        <v>719.55973444711367</v>
      </c>
      <c r="P5" s="6"/>
    </row>
    <row r="6" spans="1:133">
      <c r="A6" s="12"/>
      <c r="B6" s="25">
        <v>311</v>
      </c>
      <c r="C6" s="20" t="s">
        <v>2</v>
      </c>
      <c r="D6" s="46">
        <v>38726128</v>
      </c>
      <c r="E6" s="46">
        <v>12464262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51190390</v>
      </c>
      <c r="O6" s="47">
        <f t="shared" si="1"/>
        <v>510.27611917981636</v>
      </c>
      <c r="P6" s="9"/>
    </row>
    <row r="7" spans="1:133">
      <c r="A7" s="12"/>
      <c r="B7" s="25">
        <v>312.41000000000003</v>
      </c>
      <c r="C7" s="20" t="s">
        <v>10</v>
      </c>
      <c r="D7" s="46">
        <v>1007886</v>
      </c>
      <c r="E7" s="46">
        <v>261258</v>
      </c>
      <c r="F7" s="46">
        <v>0</v>
      </c>
      <c r="G7" s="46">
        <v>598621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1867765</v>
      </c>
      <c r="O7" s="47">
        <f t="shared" si="1"/>
        <v>18.618257757752769</v>
      </c>
      <c r="P7" s="9"/>
    </row>
    <row r="8" spans="1:133">
      <c r="A8" s="12"/>
      <c r="B8" s="25">
        <v>312.51</v>
      </c>
      <c r="C8" s="20" t="s">
        <v>85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1185734</v>
      </c>
      <c r="L8" s="46">
        <v>0</v>
      </c>
      <c r="M8" s="46">
        <v>0</v>
      </c>
      <c r="N8" s="46">
        <f>SUM(D8:M8)</f>
        <v>1185734</v>
      </c>
      <c r="O8" s="47">
        <f t="shared" si="1"/>
        <v>11.81963536319142</v>
      </c>
      <c r="P8" s="9"/>
    </row>
    <row r="9" spans="1:133">
      <c r="A9" s="12"/>
      <c r="B9" s="25">
        <v>312.52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749251</v>
      </c>
      <c r="L9" s="46">
        <v>0</v>
      </c>
      <c r="M9" s="46">
        <v>0</v>
      </c>
      <c r="N9" s="46">
        <f>SUM(D9:M9)</f>
        <v>749251</v>
      </c>
      <c r="O9" s="47">
        <f t="shared" si="1"/>
        <v>7.4686848951843618</v>
      </c>
      <c r="P9" s="9"/>
    </row>
    <row r="10" spans="1:133">
      <c r="A10" s="12"/>
      <c r="B10" s="25">
        <v>314.10000000000002</v>
      </c>
      <c r="C10" s="20" t="s">
        <v>11</v>
      </c>
      <c r="D10" s="46">
        <v>6459854</v>
      </c>
      <c r="E10" s="46">
        <v>0</v>
      </c>
      <c r="F10" s="46">
        <v>0</v>
      </c>
      <c r="G10" s="46">
        <v>1614962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8074816</v>
      </c>
      <c r="O10" s="47">
        <f t="shared" si="1"/>
        <v>80.491392458058797</v>
      </c>
      <c r="P10" s="9"/>
    </row>
    <row r="11" spans="1:133">
      <c r="A11" s="12"/>
      <c r="B11" s="25">
        <v>314.3</v>
      </c>
      <c r="C11" s="20" t="s">
        <v>12</v>
      </c>
      <c r="D11" s="46">
        <v>1222252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1222252</v>
      </c>
      <c r="O11" s="47">
        <f t="shared" si="1"/>
        <v>12.183654143282928</v>
      </c>
      <c r="P11" s="9"/>
    </row>
    <row r="12" spans="1:133">
      <c r="A12" s="12"/>
      <c r="B12" s="25">
        <v>314.39999999999998</v>
      </c>
      <c r="C12" s="20" t="s">
        <v>13</v>
      </c>
      <c r="D12" s="46">
        <v>245357</v>
      </c>
      <c r="E12" s="46">
        <v>0</v>
      </c>
      <c r="F12" s="46">
        <v>0</v>
      </c>
      <c r="G12" s="46">
        <v>61339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306696</v>
      </c>
      <c r="O12" s="47">
        <f t="shared" si="1"/>
        <v>3.0572075080493226</v>
      </c>
      <c r="P12" s="9"/>
    </row>
    <row r="13" spans="1:133">
      <c r="A13" s="12"/>
      <c r="B13" s="25">
        <v>314.7</v>
      </c>
      <c r="C13" s="20" t="s">
        <v>14</v>
      </c>
      <c r="D13" s="46">
        <v>30</v>
      </c>
      <c r="E13" s="46">
        <v>0</v>
      </c>
      <c r="F13" s="46">
        <v>0</v>
      </c>
      <c r="G13" s="46">
        <v>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</v>
      </c>
      <c r="O13" s="47">
        <f t="shared" si="1"/>
        <v>3.6882345318434194E-4</v>
      </c>
      <c r="P13" s="9"/>
    </row>
    <row r="14" spans="1:133">
      <c r="A14" s="12"/>
      <c r="B14" s="25">
        <v>315</v>
      </c>
      <c r="C14" s="20" t="s">
        <v>15</v>
      </c>
      <c r="D14" s="46">
        <v>5693164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5693164</v>
      </c>
      <c r="O14" s="47">
        <f t="shared" si="1"/>
        <v>56.750605568237326</v>
      </c>
      <c r="P14" s="9"/>
    </row>
    <row r="15" spans="1:133">
      <c r="A15" s="12"/>
      <c r="B15" s="25">
        <v>316</v>
      </c>
      <c r="C15" s="20" t="s">
        <v>16</v>
      </c>
      <c r="D15" s="46">
        <v>1895408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1895408</v>
      </c>
      <c r="O15" s="47">
        <f t="shared" si="1"/>
        <v>18.893808750087221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23299161</v>
      </c>
      <c r="E16" s="32">
        <f t="shared" si="3"/>
        <v>122892</v>
      </c>
      <c r="F16" s="32">
        <f t="shared" si="3"/>
        <v>0</v>
      </c>
      <c r="G16" s="32">
        <f t="shared" si="3"/>
        <v>33990</v>
      </c>
      <c r="H16" s="32">
        <f t="shared" si="3"/>
        <v>0</v>
      </c>
      <c r="I16" s="32">
        <f t="shared" si="3"/>
        <v>139761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23595804</v>
      </c>
      <c r="O16" s="45">
        <f t="shared" si="1"/>
        <v>235.20772734975429</v>
      </c>
      <c r="P16" s="10"/>
    </row>
    <row r="17" spans="1:16">
      <c r="A17" s="12"/>
      <c r="B17" s="25">
        <v>322</v>
      </c>
      <c r="C17" s="20" t="s">
        <v>0</v>
      </c>
      <c r="D17" s="46">
        <v>3982066</v>
      </c>
      <c r="E17" s="46">
        <v>122892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4104958</v>
      </c>
      <c r="O17" s="47">
        <f t="shared" si="1"/>
        <v>40.919048236126756</v>
      </c>
      <c r="P17" s="9"/>
    </row>
    <row r="18" spans="1:16">
      <c r="A18" s="12"/>
      <c r="B18" s="25">
        <v>323.10000000000002</v>
      </c>
      <c r="C18" s="20" t="s">
        <v>18</v>
      </c>
      <c r="D18" s="46">
        <v>7734548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7734548</v>
      </c>
      <c r="O18" s="47">
        <f t="shared" si="1"/>
        <v>77.099532491352591</v>
      </c>
      <c r="P18" s="9"/>
    </row>
    <row r="19" spans="1:16">
      <c r="A19" s="12"/>
      <c r="B19" s="25">
        <v>323.39999999999998</v>
      </c>
      <c r="C19" s="20" t="s">
        <v>19</v>
      </c>
      <c r="D19" s="46">
        <v>136122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136122</v>
      </c>
      <c r="O19" s="47">
        <f t="shared" si="1"/>
        <v>1.3568915160637567</v>
      </c>
      <c r="P19" s="9"/>
    </row>
    <row r="20" spans="1:16">
      <c r="A20" s="12"/>
      <c r="B20" s="25">
        <v>324.61</v>
      </c>
      <c r="C20" s="20" t="s">
        <v>20</v>
      </c>
      <c r="D20" s="46">
        <v>0</v>
      </c>
      <c r="E20" s="46">
        <v>0</v>
      </c>
      <c r="F20" s="46">
        <v>0</v>
      </c>
      <c r="G20" s="46">
        <v>33990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33990</v>
      </c>
      <c r="O20" s="47">
        <f t="shared" si="1"/>
        <v>0.33881916685772384</v>
      </c>
      <c r="P20" s="9"/>
    </row>
    <row r="21" spans="1:16">
      <c r="A21" s="12"/>
      <c r="B21" s="25">
        <v>325.2</v>
      </c>
      <c r="C21" s="20" t="s">
        <v>21</v>
      </c>
      <c r="D21" s="46">
        <v>11129801</v>
      </c>
      <c r="E21" s="46">
        <v>0</v>
      </c>
      <c r="F21" s="46">
        <v>0</v>
      </c>
      <c r="G21" s="46">
        <v>0</v>
      </c>
      <c r="H21" s="46">
        <v>0</v>
      </c>
      <c r="I21" s="46">
        <v>139761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11269562</v>
      </c>
      <c r="O21" s="47">
        <f t="shared" si="1"/>
        <v>112.33726412743349</v>
      </c>
      <c r="P21" s="9"/>
    </row>
    <row r="22" spans="1:16">
      <c r="A22" s="12"/>
      <c r="B22" s="25">
        <v>329</v>
      </c>
      <c r="C22" s="20" t="s">
        <v>86</v>
      </c>
      <c r="D22" s="46">
        <v>151579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151579</v>
      </c>
      <c r="O22" s="47">
        <f t="shared" si="1"/>
        <v>1.5109700056818749</v>
      </c>
      <c r="P22" s="9"/>
    </row>
    <row r="23" spans="1:16">
      <c r="A23" s="12"/>
      <c r="B23" s="25">
        <v>367</v>
      </c>
      <c r="C23" s="20" t="s">
        <v>67</v>
      </c>
      <c r="D23" s="46">
        <v>165045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165045</v>
      </c>
      <c r="O23" s="47">
        <f t="shared" si="1"/>
        <v>1.6452018062381004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SUM(D25:D37)</f>
        <v>10378809</v>
      </c>
      <c r="E24" s="32">
        <f t="shared" si="5"/>
        <v>2655926</v>
      </c>
      <c r="F24" s="32">
        <f t="shared" si="5"/>
        <v>0</v>
      </c>
      <c r="G24" s="32">
        <f t="shared" si="5"/>
        <v>1757194</v>
      </c>
      <c r="H24" s="32">
        <f t="shared" si="5"/>
        <v>0</v>
      </c>
      <c r="I24" s="32">
        <f t="shared" si="5"/>
        <v>1014450</v>
      </c>
      <c r="J24" s="32">
        <f t="shared" si="5"/>
        <v>22547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15828926</v>
      </c>
      <c r="O24" s="45">
        <f t="shared" si="1"/>
        <v>157.78592290593008</v>
      </c>
      <c r="P24" s="10"/>
    </row>
    <row r="25" spans="1:16">
      <c r="A25" s="12"/>
      <c r="B25" s="25">
        <v>331.2</v>
      </c>
      <c r="C25" s="20" t="s">
        <v>22</v>
      </c>
      <c r="D25" s="46">
        <v>588404</v>
      </c>
      <c r="E25" s="46">
        <v>9780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598184</v>
      </c>
      <c r="O25" s="47">
        <f t="shared" si="1"/>
        <v>5.9628186086384432</v>
      </c>
      <c r="P25" s="9"/>
    </row>
    <row r="26" spans="1:16">
      <c r="A26" s="12"/>
      <c r="B26" s="25">
        <v>331.62</v>
      </c>
      <c r="C26" s="20" t="s">
        <v>24</v>
      </c>
      <c r="D26" s="46">
        <v>0</v>
      </c>
      <c r="E26" s="46">
        <v>2108454</v>
      </c>
      <c r="F26" s="46">
        <v>0</v>
      </c>
      <c r="G26" s="46">
        <v>1755893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3864347</v>
      </c>
      <c r="O26" s="47">
        <f t="shared" si="1"/>
        <v>38.520589320068979</v>
      </c>
      <c r="P26" s="9"/>
    </row>
    <row r="27" spans="1:16">
      <c r="A27" s="12"/>
      <c r="B27" s="25">
        <v>334.62</v>
      </c>
      <c r="C27" s="20" t="s">
        <v>25</v>
      </c>
      <c r="D27" s="46">
        <v>0</v>
      </c>
      <c r="E27" s="46">
        <v>98208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98208</v>
      </c>
      <c r="O27" s="47">
        <f t="shared" si="1"/>
        <v>0.97895712676561764</v>
      </c>
      <c r="P27" s="9"/>
    </row>
    <row r="28" spans="1:16">
      <c r="A28" s="12"/>
      <c r="B28" s="25">
        <v>334.7</v>
      </c>
      <c r="C28" s="20" t="s">
        <v>87</v>
      </c>
      <c r="D28" s="46">
        <v>0</v>
      </c>
      <c r="E28" s="46">
        <v>0</v>
      </c>
      <c r="F28" s="46">
        <v>0</v>
      </c>
      <c r="G28" s="46">
        <v>1301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1301</v>
      </c>
      <c r="O28" s="47">
        <f t="shared" si="1"/>
        <v>1.2968630070076457E-2</v>
      </c>
      <c r="P28" s="9"/>
    </row>
    <row r="29" spans="1:16">
      <c r="A29" s="12"/>
      <c r="B29" s="25">
        <v>335.12</v>
      </c>
      <c r="C29" s="20" t="s">
        <v>26</v>
      </c>
      <c r="D29" s="46">
        <v>2325640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2325640</v>
      </c>
      <c r="O29" s="47">
        <f t="shared" si="1"/>
        <v>23.182447990909001</v>
      </c>
      <c r="P29" s="9"/>
    </row>
    <row r="30" spans="1:16">
      <c r="A30" s="12"/>
      <c r="B30" s="25">
        <v>335.14</v>
      </c>
      <c r="C30" s="20" t="s">
        <v>27</v>
      </c>
      <c r="D30" s="46">
        <v>28925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28925</v>
      </c>
      <c r="O30" s="47">
        <f t="shared" si="1"/>
        <v>0.28833022657721868</v>
      </c>
      <c r="P30" s="9"/>
    </row>
    <row r="31" spans="1:16">
      <c r="A31" s="12"/>
      <c r="B31" s="25">
        <v>335.15</v>
      </c>
      <c r="C31" s="20" t="s">
        <v>28</v>
      </c>
      <c r="D31" s="46">
        <v>66421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66421</v>
      </c>
      <c r="O31" s="47">
        <f t="shared" si="1"/>
        <v>0.66209790767451826</v>
      </c>
      <c r="P31" s="9"/>
    </row>
    <row r="32" spans="1:16">
      <c r="A32" s="12"/>
      <c r="B32" s="25">
        <v>335.16</v>
      </c>
      <c r="C32" s="20" t="s">
        <v>29</v>
      </c>
      <c r="D32" s="46">
        <v>1897796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1897796</v>
      </c>
      <c r="O32" s="47">
        <f t="shared" si="1"/>
        <v>18.917612815119767</v>
      </c>
      <c r="P32" s="9"/>
    </row>
    <row r="33" spans="1:16">
      <c r="A33" s="12"/>
      <c r="B33" s="25">
        <v>335.18</v>
      </c>
      <c r="C33" s="20" t="s">
        <v>30</v>
      </c>
      <c r="D33" s="46">
        <v>5243453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5243453</v>
      </c>
      <c r="O33" s="47">
        <f t="shared" si="1"/>
        <v>52.267795731616147</v>
      </c>
      <c r="P33" s="9"/>
    </row>
    <row r="34" spans="1:16">
      <c r="A34" s="12"/>
      <c r="B34" s="25">
        <v>335.49</v>
      </c>
      <c r="C34" s="20" t="s">
        <v>31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22547</v>
      </c>
      <c r="K34" s="46">
        <v>0</v>
      </c>
      <c r="L34" s="46">
        <v>0</v>
      </c>
      <c r="M34" s="46">
        <v>0</v>
      </c>
      <c r="N34" s="46">
        <f t="shared" si="6"/>
        <v>22547</v>
      </c>
      <c r="O34" s="47">
        <f t="shared" si="1"/>
        <v>0.22475303780938805</v>
      </c>
      <c r="P34" s="9"/>
    </row>
    <row r="35" spans="1:16">
      <c r="A35" s="12"/>
      <c r="B35" s="25">
        <v>337.3</v>
      </c>
      <c r="C35" s="20" t="s">
        <v>32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1014450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1014450</v>
      </c>
      <c r="O35" s="47">
        <f t="shared" si="1"/>
        <v>10.112241948185289</v>
      </c>
      <c r="P35" s="9"/>
    </row>
    <row r="36" spans="1:16">
      <c r="A36" s="12"/>
      <c r="B36" s="25">
        <v>337.7</v>
      </c>
      <c r="C36" s="20" t="s">
        <v>33</v>
      </c>
      <c r="D36" s="46">
        <v>0</v>
      </c>
      <c r="E36" s="46">
        <v>255756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255756</v>
      </c>
      <c r="O36" s="47">
        <f t="shared" si="1"/>
        <v>2.5494273268274203</v>
      </c>
      <c r="P36" s="9"/>
    </row>
    <row r="37" spans="1:16">
      <c r="A37" s="12"/>
      <c r="B37" s="25">
        <v>338</v>
      </c>
      <c r="C37" s="20" t="s">
        <v>34</v>
      </c>
      <c r="D37" s="46">
        <v>228170</v>
      </c>
      <c r="E37" s="46">
        <v>183728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411898</v>
      </c>
      <c r="O37" s="47">
        <f t="shared" ref="O37:O68" si="7">(N37/O$72)</f>
        <v>4.1058822356682185</v>
      </c>
      <c r="P37" s="9"/>
    </row>
    <row r="38" spans="1:16" ht="15.75">
      <c r="A38" s="29" t="s">
        <v>39</v>
      </c>
      <c r="B38" s="30"/>
      <c r="C38" s="31"/>
      <c r="D38" s="32">
        <f t="shared" ref="D38:M38" si="8">SUM(D39:D52)</f>
        <v>11270236</v>
      </c>
      <c r="E38" s="32">
        <f t="shared" si="8"/>
        <v>3209093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50712079</v>
      </c>
      <c r="J38" s="32">
        <f t="shared" si="8"/>
        <v>17287424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82478832</v>
      </c>
      <c r="O38" s="45">
        <f t="shared" si="7"/>
        <v>822.16561169868123</v>
      </c>
      <c r="P38" s="10"/>
    </row>
    <row r="39" spans="1:16">
      <c r="A39" s="12"/>
      <c r="B39" s="25">
        <v>341.2</v>
      </c>
      <c r="C39" s="20" t="s">
        <v>42</v>
      </c>
      <c r="D39" s="46">
        <v>7649553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17284881</v>
      </c>
      <c r="K39" s="46">
        <v>0</v>
      </c>
      <c r="L39" s="46">
        <v>0</v>
      </c>
      <c r="M39" s="46">
        <v>0</v>
      </c>
      <c r="N39" s="46">
        <f t="shared" ref="N39:N52" si="9">SUM(D39:M39)</f>
        <v>24934434</v>
      </c>
      <c r="O39" s="47">
        <f t="shared" si="7"/>
        <v>248.55146083992065</v>
      </c>
      <c r="P39" s="9"/>
    </row>
    <row r="40" spans="1:16">
      <c r="A40" s="12"/>
      <c r="B40" s="25">
        <v>341.3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2543</v>
      </c>
      <c r="K40" s="46">
        <v>0</v>
      </c>
      <c r="L40" s="46">
        <v>0</v>
      </c>
      <c r="M40" s="46">
        <v>0</v>
      </c>
      <c r="N40" s="46">
        <f t="shared" si="9"/>
        <v>2543</v>
      </c>
      <c r="O40" s="47">
        <f t="shared" si="7"/>
        <v>2.5349136255345447E-2</v>
      </c>
      <c r="P40" s="9"/>
    </row>
    <row r="41" spans="1:16">
      <c r="A41" s="12"/>
      <c r="B41" s="25">
        <v>341.9</v>
      </c>
      <c r="C41" s="20" t="s">
        <v>44</v>
      </c>
      <c r="D41" s="46">
        <v>999140</v>
      </c>
      <c r="E41" s="46">
        <v>0</v>
      </c>
      <c r="F41" s="46">
        <v>0</v>
      </c>
      <c r="G41" s="46">
        <v>0</v>
      </c>
      <c r="H41" s="46">
        <v>0</v>
      </c>
      <c r="I41" s="46">
        <v>360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999500</v>
      </c>
      <c r="O41" s="47">
        <f t="shared" si="7"/>
        <v>9.9632173366959407</v>
      </c>
      <c r="P41" s="9"/>
    </row>
    <row r="42" spans="1:16">
      <c r="A42" s="12"/>
      <c r="B42" s="25">
        <v>342.1</v>
      </c>
      <c r="C42" s="20" t="s">
        <v>45</v>
      </c>
      <c r="D42" s="46">
        <v>88083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88083</v>
      </c>
      <c r="O42" s="47">
        <f t="shared" si="7"/>
        <v>0.8780290872117944</v>
      </c>
      <c r="P42" s="9"/>
    </row>
    <row r="43" spans="1:16">
      <c r="A43" s="12"/>
      <c r="B43" s="25">
        <v>342.2</v>
      </c>
      <c r="C43" s="20" t="s">
        <v>46</v>
      </c>
      <c r="D43" s="46">
        <v>223027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223027</v>
      </c>
      <c r="O43" s="47">
        <f t="shared" si="7"/>
        <v>2.2231780619822765</v>
      </c>
      <c r="P43" s="9"/>
    </row>
    <row r="44" spans="1:16">
      <c r="A44" s="12"/>
      <c r="B44" s="25">
        <v>342.4</v>
      </c>
      <c r="C44" s="20" t="s">
        <v>47</v>
      </c>
      <c r="D44" s="46">
        <v>0</v>
      </c>
      <c r="E44" s="46">
        <v>3131515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3131515</v>
      </c>
      <c r="O44" s="47">
        <f t="shared" si="7"/>
        <v>31.215572324285528</v>
      </c>
      <c r="P44" s="9"/>
    </row>
    <row r="45" spans="1:16">
      <c r="A45" s="12"/>
      <c r="B45" s="25">
        <v>343.3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25003883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25003883</v>
      </c>
      <c r="O45" s="47">
        <f t="shared" si="7"/>
        <v>249.24374246154767</v>
      </c>
      <c r="P45" s="9"/>
    </row>
    <row r="46" spans="1:16">
      <c r="A46" s="12"/>
      <c r="B46" s="25">
        <v>343.4</v>
      </c>
      <c r="C46" s="20" t="s">
        <v>50</v>
      </c>
      <c r="D46" s="46">
        <v>2165</v>
      </c>
      <c r="E46" s="46">
        <v>0</v>
      </c>
      <c r="F46" s="46">
        <v>0</v>
      </c>
      <c r="G46" s="46">
        <v>0</v>
      </c>
      <c r="H46" s="46">
        <v>0</v>
      </c>
      <c r="I46" s="46">
        <v>5419414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5421579</v>
      </c>
      <c r="O46" s="47">
        <f t="shared" si="7"/>
        <v>54.043391580857069</v>
      </c>
      <c r="P46" s="9"/>
    </row>
    <row r="47" spans="1:16">
      <c r="A47" s="12"/>
      <c r="B47" s="25">
        <v>343.5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17768113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17768113</v>
      </c>
      <c r="O47" s="47">
        <f t="shared" si="7"/>
        <v>177.11612954674587</v>
      </c>
      <c r="P47" s="9"/>
    </row>
    <row r="48" spans="1:16">
      <c r="A48" s="12"/>
      <c r="B48" s="25">
        <v>343.8</v>
      </c>
      <c r="C48" s="20" t="s">
        <v>52</v>
      </c>
      <c r="D48" s="46">
        <v>72252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72252</v>
      </c>
      <c r="O48" s="47">
        <f t="shared" si="7"/>
        <v>0.72022249025608309</v>
      </c>
      <c r="P48" s="9"/>
    </row>
    <row r="49" spans="1:16">
      <c r="A49" s="12"/>
      <c r="B49" s="25">
        <v>344.5</v>
      </c>
      <c r="C49" s="20" t="s">
        <v>53</v>
      </c>
      <c r="D49" s="46">
        <v>611102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611102</v>
      </c>
      <c r="O49" s="47">
        <f t="shared" si="7"/>
        <v>6.0915878348069654</v>
      </c>
      <c r="P49" s="9"/>
    </row>
    <row r="50" spans="1:16">
      <c r="A50" s="12"/>
      <c r="B50" s="25">
        <v>347.2</v>
      </c>
      <c r="C50" s="20" t="s">
        <v>54</v>
      </c>
      <c r="D50" s="46">
        <v>1107458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1107458</v>
      </c>
      <c r="O50" s="47">
        <f t="shared" si="7"/>
        <v>11.03936442747635</v>
      </c>
      <c r="P50" s="9"/>
    </row>
    <row r="51" spans="1:16">
      <c r="A51" s="12"/>
      <c r="B51" s="25">
        <v>347.5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2520309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2520309</v>
      </c>
      <c r="O51" s="47">
        <f t="shared" si="7"/>
        <v>25.122947796529072</v>
      </c>
      <c r="P51" s="9"/>
    </row>
    <row r="52" spans="1:16">
      <c r="A52" s="12"/>
      <c r="B52" s="25">
        <v>347.9</v>
      </c>
      <c r="C52" s="20" t="s">
        <v>56</v>
      </c>
      <c r="D52" s="46">
        <v>517456</v>
      </c>
      <c r="E52" s="46">
        <v>77578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595034</v>
      </c>
      <c r="O52" s="47">
        <f t="shared" si="7"/>
        <v>5.931418774110587</v>
      </c>
      <c r="P52" s="9"/>
    </row>
    <row r="53" spans="1:16" ht="15.75">
      <c r="A53" s="29" t="s">
        <v>40</v>
      </c>
      <c r="B53" s="30"/>
      <c r="C53" s="31"/>
      <c r="D53" s="32">
        <f t="shared" ref="D53:M53" si="10">SUM(D54:D56)</f>
        <v>1204590</v>
      </c>
      <c r="E53" s="32">
        <f t="shared" si="10"/>
        <v>320476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8" si="11">SUM(D53:M53)</f>
        <v>1525066</v>
      </c>
      <c r="O53" s="45">
        <f t="shared" si="7"/>
        <v>15.202165093352207</v>
      </c>
      <c r="P53" s="10"/>
    </row>
    <row r="54" spans="1:16">
      <c r="A54" s="13"/>
      <c r="B54" s="39">
        <v>351.5</v>
      </c>
      <c r="C54" s="21" t="s">
        <v>88</v>
      </c>
      <c r="D54" s="46">
        <v>434907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434907</v>
      </c>
      <c r="O54" s="47">
        <f t="shared" si="7"/>
        <v>4.335240582541692</v>
      </c>
      <c r="P54" s="9"/>
    </row>
    <row r="55" spans="1:16">
      <c r="A55" s="13"/>
      <c r="B55" s="39">
        <v>354</v>
      </c>
      <c r="C55" s="21" t="s">
        <v>60</v>
      </c>
      <c r="D55" s="46">
        <v>769683</v>
      </c>
      <c r="E55" s="46">
        <v>12084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781767</v>
      </c>
      <c r="O55" s="47">
        <f t="shared" si="7"/>
        <v>7.7928109331233362</v>
      </c>
      <c r="P55" s="9"/>
    </row>
    <row r="56" spans="1:16">
      <c r="A56" s="13"/>
      <c r="B56" s="39">
        <v>359</v>
      </c>
      <c r="C56" s="21" t="s">
        <v>93</v>
      </c>
      <c r="D56" s="46">
        <v>0</v>
      </c>
      <c r="E56" s="46">
        <v>308392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308392</v>
      </c>
      <c r="O56" s="47">
        <f t="shared" si="7"/>
        <v>3.0741135776871777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SUM(D58:D65)</f>
        <v>4647563</v>
      </c>
      <c r="E57" s="32">
        <f t="shared" si="12"/>
        <v>607776</v>
      </c>
      <c r="F57" s="32">
        <f t="shared" si="12"/>
        <v>0</v>
      </c>
      <c r="G57" s="32">
        <f t="shared" si="12"/>
        <v>342027</v>
      </c>
      <c r="H57" s="32">
        <f t="shared" si="12"/>
        <v>0</v>
      </c>
      <c r="I57" s="32">
        <f t="shared" si="12"/>
        <v>2205192</v>
      </c>
      <c r="J57" s="32">
        <f t="shared" si="12"/>
        <v>2720313</v>
      </c>
      <c r="K57" s="32">
        <f t="shared" si="12"/>
        <v>21252804</v>
      </c>
      <c r="L57" s="32">
        <f t="shared" si="12"/>
        <v>0</v>
      </c>
      <c r="M57" s="32">
        <f t="shared" si="12"/>
        <v>0</v>
      </c>
      <c r="N57" s="32">
        <f t="shared" si="11"/>
        <v>31775675</v>
      </c>
      <c r="O57" s="45">
        <f t="shared" si="7"/>
        <v>316.74632920982066</v>
      </c>
      <c r="P57" s="10"/>
    </row>
    <row r="58" spans="1:16">
      <c r="A58" s="12"/>
      <c r="B58" s="25">
        <v>361.1</v>
      </c>
      <c r="C58" s="20" t="s">
        <v>61</v>
      </c>
      <c r="D58" s="46">
        <v>653376</v>
      </c>
      <c r="E58" s="46">
        <v>380422</v>
      </c>
      <c r="F58" s="46">
        <v>0</v>
      </c>
      <c r="G58" s="46">
        <v>331013</v>
      </c>
      <c r="H58" s="46">
        <v>0</v>
      </c>
      <c r="I58" s="46">
        <v>407549</v>
      </c>
      <c r="J58" s="46">
        <v>242878</v>
      </c>
      <c r="K58" s="46">
        <v>6792121</v>
      </c>
      <c r="L58" s="46">
        <v>0</v>
      </c>
      <c r="M58" s="46">
        <v>0</v>
      </c>
      <c r="N58" s="46">
        <f t="shared" si="11"/>
        <v>8807359</v>
      </c>
      <c r="O58" s="47">
        <f t="shared" si="7"/>
        <v>87.793528643626829</v>
      </c>
      <c r="P58" s="9"/>
    </row>
    <row r="59" spans="1:16">
      <c r="A59" s="12"/>
      <c r="B59" s="25">
        <v>361.3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-3247636</v>
      </c>
      <c r="L59" s="46">
        <v>0</v>
      </c>
      <c r="M59" s="46">
        <v>0</v>
      </c>
      <c r="N59" s="46">
        <f t="shared" ref="N59:N65" si="13">SUM(D59:M59)</f>
        <v>-3247636</v>
      </c>
      <c r="O59" s="47">
        <f t="shared" si="7"/>
        <v>-32.373089843399555</v>
      </c>
      <c r="P59" s="9"/>
    </row>
    <row r="60" spans="1:16">
      <c r="A60" s="12"/>
      <c r="B60" s="25">
        <v>362</v>
      </c>
      <c r="C60" s="20" t="s">
        <v>63</v>
      </c>
      <c r="D60" s="46">
        <v>1259387</v>
      </c>
      <c r="E60" s="46">
        <v>64265</v>
      </c>
      <c r="F60" s="46">
        <v>0</v>
      </c>
      <c r="G60" s="46">
        <v>0</v>
      </c>
      <c r="H60" s="46">
        <v>0</v>
      </c>
      <c r="I60" s="46">
        <v>1039201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2362853</v>
      </c>
      <c r="O60" s="47">
        <f t="shared" si="7"/>
        <v>23.553394670999513</v>
      </c>
      <c r="P60" s="9"/>
    </row>
    <row r="61" spans="1:16">
      <c r="A61" s="12"/>
      <c r="B61" s="25">
        <v>364</v>
      </c>
      <c r="C61" s="20" t="s">
        <v>64</v>
      </c>
      <c r="D61" s="46">
        <v>53150</v>
      </c>
      <c r="E61" s="46">
        <v>42975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96125</v>
      </c>
      <c r="O61" s="47">
        <f t="shared" si="7"/>
        <v>0.95819336317148296</v>
      </c>
      <c r="P61" s="9"/>
    </row>
    <row r="62" spans="1:16">
      <c r="A62" s="12"/>
      <c r="B62" s="25">
        <v>365</v>
      </c>
      <c r="C62" s="20" t="s">
        <v>65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2374</v>
      </c>
      <c r="K62" s="46">
        <v>0</v>
      </c>
      <c r="L62" s="46">
        <v>0</v>
      </c>
      <c r="M62" s="46">
        <v>0</v>
      </c>
      <c r="N62" s="46">
        <f t="shared" si="13"/>
        <v>2374</v>
      </c>
      <c r="O62" s="47">
        <f t="shared" si="7"/>
        <v>2.3664510212422371E-2</v>
      </c>
      <c r="P62" s="9"/>
    </row>
    <row r="63" spans="1:16">
      <c r="A63" s="12"/>
      <c r="B63" s="25">
        <v>366</v>
      </c>
      <c r="C63" s="20" t="s">
        <v>66</v>
      </c>
      <c r="D63" s="46">
        <v>28794</v>
      </c>
      <c r="E63" s="46">
        <v>20745</v>
      </c>
      <c r="F63" s="46">
        <v>0</v>
      </c>
      <c r="G63" s="46">
        <v>10000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59539</v>
      </c>
      <c r="O63" s="47">
        <f t="shared" si="7"/>
        <v>0.59349674538223074</v>
      </c>
      <c r="P63" s="9"/>
    </row>
    <row r="64" spans="1:16">
      <c r="A64" s="12"/>
      <c r="B64" s="25">
        <v>368</v>
      </c>
      <c r="C64" s="20" t="s">
        <v>68</v>
      </c>
      <c r="D64" s="46">
        <v>1934985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17629814</v>
      </c>
      <c r="L64" s="46">
        <v>0</v>
      </c>
      <c r="M64" s="46">
        <v>0</v>
      </c>
      <c r="N64" s="46">
        <f t="shared" si="13"/>
        <v>19564799</v>
      </c>
      <c r="O64" s="47">
        <f t="shared" si="7"/>
        <v>195.02585751452867</v>
      </c>
      <c r="P64" s="9"/>
    </row>
    <row r="65" spans="1:119">
      <c r="A65" s="12"/>
      <c r="B65" s="25">
        <v>369.9</v>
      </c>
      <c r="C65" s="20" t="s">
        <v>69</v>
      </c>
      <c r="D65" s="46">
        <v>717871</v>
      </c>
      <c r="E65" s="46">
        <v>99369</v>
      </c>
      <c r="F65" s="46">
        <v>0</v>
      </c>
      <c r="G65" s="46">
        <v>1014</v>
      </c>
      <c r="H65" s="46">
        <v>0</v>
      </c>
      <c r="I65" s="46">
        <v>758442</v>
      </c>
      <c r="J65" s="46">
        <v>2475061</v>
      </c>
      <c r="K65" s="46">
        <v>78505</v>
      </c>
      <c r="L65" s="46">
        <v>0</v>
      </c>
      <c r="M65" s="46">
        <v>0</v>
      </c>
      <c r="N65" s="46">
        <f t="shared" si="13"/>
        <v>4130262</v>
      </c>
      <c r="O65" s="47">
        <f t="shared" si="7"/>
        <v>41.171283605299095</v>
      </c>
      <c r="P65" s="9"/>
    </row>
    <row r="66" spans="1:119" ht="15.75">
      <c r="A66" s="29" t="s">
        <v>41</v>
      </c>
      <c r="B66" s="30"/>
      <c r="C66" s="31"/>
      <c r="D66" s="32">
        <f t="shared" ref="D66:M66" si="14">SUM(D67:D69)</f>
        <v>8120582</v>
      </c>
      <c r="E66" s="32">
        <f t="shared" si="14"/>
        <v>8425567</v>
      </c>
      <c r="F66" s="32">
        <f t="shared" si="14"/>
        <v>0</v>
      </c>
      <c r="G66" s="32">
        <f t="shared" si="14"/>
        <v>21505113</v>
      </c>
      <c r="H66" s="32">
        <f t="shared" si="14"/>
        <v>0</v>
      </c>
      <c r="I66" s="32">
        <f t="shared" si="14"/>
        <v>5098689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43149951</v>
      </c>
      <c r="O66" s="45">
        <f t="shared" si="7"/>
        <v>430.12740358257162</v>
      </c>
      <c r="P66" s="9"/>
    </row>
    <row r="67" spans="1:119">
      <c r="A67" s="12"/>
      <c r="B67" s="25">
        <v>381</v>
      </c>
      <c r="C67" s="20" t="s">
        <v>70</v>
      </c>
      <c r="D67" s="46">
        <v>8120582</v>
      </c>
      <c r="E67" s="46">
        <v>8425567</v>
      </c>
      <c r="F67" s="46">
        <v>0</v>
      </c>
      <c r="G67" s="46">
        <v>18506675</v>
      </c>
      <c r="H67" s="46">
        <v>0</v>
      </c>
      <c r="I67" s="46">
        <v>4469526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39522350</v>
      </c>
      <c r="O67" s="47">
        <f t="shared" si="7"/>
        <v>393.96674608000478</v>
      </c>
      <c r="P67" s="9"/>
    </row>
    <row r="68" spans="1:119">
      <c r="A68" s="12"/>
      <c r="B68" s="25">
        <v>384</v>
      </c>
      <c r="C68" s="20" t="s">
        <v>89</v>
      </c>
      <c r="D68" s="46">
        <v>0</v>
      </c>
      <c r="E68" s="46">
        <v>0</v>
      </c>
      <c r="F68" s="46">
        <v>0</v>
      </c>
      <c r="G68" s="46">
        <v>2998438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2998438</v>
      </c>
      <c r="O68" s="47">
        <f t="shared" si="7"/>
        <v>29.889033981598701</v>
      </c>
      <c r="P68" s="9"/>
    </row>
    <row r="69" spans="1:119" ht="15.75" thickBot="1">
      <c r="A69" s="12"/>
      <c r="B69" s="25">
        <v>389.8</v>
      </c>
      <c r="C69" s="20" t="s">
        <v>72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629163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629163</v>
      </c>
      <c r="O69" s="47">
        <f>(N69/O$72)</f>
        <v>6.2716235209681122</v>
      </c>
      <c r="P69" s="9"/>
    </row>
    <row r="70" spans="1:119" ht="16.5" thickBot="1">
      <c r="A70" s="14" t="s">
        <v>57</v>
      </c>
      <c r="B70" s="23"/>
      <c r="C70" s="22"/>
      <c r="D70" s="15">
        <f t="shared" ref="D70:M70" si="15">SUM(D5,D16,D24,D38,D53,D57,D66)</f>
        <v>114171020</v>
      </c>
      <c r="E70" s="15">
        <f t="shared" si="15"/>
        <v>28067250</v>
      </c>
      <c r="F70" s="15">
        <f t="shared" si="15"/>
        <v>0</v>
      </c>
      <c r="G70" s="15">
        <f t="shared" si="15"/>
        <v>25913253</v>
      </c>
      <c r="H70" s="15">
        <f t="shared" si="15"/>
        <v>0</v>
      </c>
      <c r="I70" s="15">
        <f t="shared" si="15"/>
        <v>59170171</v>
      </c>
      <c r="J70" s="15">
        <f t="shared" si="15"/>
        <v>20030284</v>
      </c>
      <c r="K70" s="15">
        <f t="shared" si="15"/>
        <v>23187789</v>
      </c>
      <c r="L70" s="15">
        <f t="shared" si="15"/>
        <v>0</v>
      </c>
      <c r="M70" s="15">
        <f t="shared" si="15"/>
        <v>0</v>
      </c>
      <c r="N70" s="15">
        <f>SUM(D70:M70)</f>
        <v>270539767</v>
      </c>
      <c r="O70" s="38">
        <f>(N70/O$72)</f>
        <v>2696.7948942872235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94</v>
      </c>
      <c r="M72" s="118"/>
      <c r="N72" s="118"/>
      <c r="O72" s="43">
        <v>100319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91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59654534</v>
      </c>
      <c r="E5" s="27">
        <f t="shared" si="0"/>
        <v>15670969</v>
      </c>
      <c r="F5" s="27">
        <f t="shared" si="0"/>
        <v>1054514</v>
      </c>
      <c r="G5" s="27">
        <f t="shared" si="0"/>
        <v>2260449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1884144</v>
      </c>
      <c r="L5" s="27">
        <f t="shared" si="0"/>
        <v>0</v>
      </c>
      <c r="M5" s="27">
        <f t="shared" si="0"/>
        <v>0</v>
      </c>
      <c r="N5" s="28">
        <f>SUM(D5:M5)</f>
        <v>80524610</v>
      </c>
      <c r="O5" s="33">
        <f t="shared" ref="O5:O36" si="1">(N5/O$72)</f>
        <v>806.49616906204619</v>
      </c>
      <c r="P5" s="6"/>
    </row>
    <row r="6" spans="1:133">
      <c r="A6" s="12"/>
      <c r="B6" s="25">
        <v>311</v>
      </c>
      <c r="C6" s="20" t="s">
        <v>2</v>
      </c>
      <c r="D6" s="46">
        <v>42760263</v>
      </c>
      <c r="E6" s="46">
        <v>15670969</v>
      </c>
      <c r="F6" s="46">
        <v>1054514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59485746</v>
      </c>
      <c r="O6" s="47">
        <f t="shared" si="1"/>
        <v>595.78092042666128</v>
      </c>
      <c r="P6" s="9"/>
    </row>
    <row r="7" spans="1:133">
      <c r="A7" s="12"/>
      <c r="B7" s="25">
        <v>312.41000000000003</v>
      </c>
      <c r="C7" s="20" t="s">
        <v>10</v>
      </c>
      <c r="D7" s="46">
        <v>1270697</v>
      </c>
      <c r="E7" s="46">
        <v>0</v>
      </c>
      <c r="F7" s="46">
        <v>0</v>
      </c>
      <c r="G7" s="46">
        <v>598022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1868719</v>
      </c>
      <c r="O7" s="47">
        <f t="shared" si="1"/>
        <v>18.716200110170764</v>
      </c>
      <c r="P7" s="9"/>
    </row>
    <row r="8" spans="1:133">
      <c r="A8" s="12"/>
      <c r="B8" s="25">
        <v>312.51</v>
      </c>
      <c r="C8" s="20" t="s">
        <v>85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1086659</v>
      </c>
      <c r="L8" s="46">
        <v>0</v>
      </c>
      <c r="M8" s="46">
        <v>0</v>
      </c>
      <c r="N8" s="46">
        <f>SUM(D8:M8)</f>
        <v>1086659</v>
      </c>
      <c r="O8" s="47">
        <f t="shared" si="1"/>
        <v>10.883459362011116</v>
      </c>
      <c r="P8" s="9"/>
    </row>
    <row r="9" spans="1:133">
      <c r="A9" s="12"/>
      <c r="B9" s="25">
        <v>312.52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797485</v>
      </c>
      <c r="L9" s="46">
        <v>0</v>
      </c>
      <c r="M9" s="46">
        <v>0</v>
      </c>
      <c r="N9" s="46">
        <f>SUM(D9:M9)</f>
        <v>797485</v>
      </c>
      <c r="O9" s="47">
        <f t="shared" si="1"/>
        <v>7.9872302068205716</v>
      </c>
      <c r="P9" s="9"/>
    </row>
    <row r="10" spans="1:133">
      <c r="A10" s="12"/>
      <c r="B10" s="25">
        <v>314.10000000000002</v>
      </c>
      <c r="C10" s="20" t="s">
        <v>11</v>
      </c>
      <c r="D10" s="46">
        <v>6432259</v>
      </c>
      <c r="E10" s="46">
        <v>0</v>
      </c>
      <c r="F10" s="46">
        <v>0</v>
      </c>
      <c r="G10" s="46">
        <v>1608065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8040324</v>
      </c>
      <c r="O10" s="47">
        <f t="shared" si="1"/>
        <v>80.528058490660527</v>
      </c>
      <c r="P10" s="9"/>
    </row>
    <row r="11" spans="1:133">
      <c r="A11" s="12"/>
      <c r="B11" s="25">
        <v>314.3</v>
      </c>
      <c r="C11" s="20" t="s">
        <v>12</v>
      </c>
      <c r="D11" s="46">
        <v>1053942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1053942</v>
      </c>
      <c r="O11" s="47">
        <f t="shared" si="1"/>
        <v>10.55578146126496</v>
      </c>
      <c r="P11" s="9"/>
    </row>
    <row r="12" spans="1:133">
      <c r="A12" s="12"/>
      <c r="B12" s="25">
        <v>314.39999999999998</v>
      </c>
      <c r="C12" s="20" t="s">
        <v>13</v>
      </c>
      <c r="D12" s="46">
        <v>217376</v>
      </c>
      <c r="E12" s="46">
        <v>0</v>
      </c>
      <c r="F12" s="46">
        <v>0</v>
      </c>
      <c r="G12" s="46">
        <v>54344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271720</v>
      </c>
      <c r="O12" s="47">
        <f t="shared" si="1"/>
        <v>2.7214181982072212</v>
      </c>
      <c r="P12" s="9"/>
    </row>
    <row r="13" spans="1:133">
      <c r="A13" s="12"/>
      <c r="B13" s="25">
        <v>314.7</v>
      </c>
      <c r="C13" s="20" t="s">
        <v>14</v>
      </c>
      <c r="D13" s="46">
        <v>73</v>
      </c>
      <c r="E13" s="46">
        <v>0</v>
      </c>
      <c r="F13" s="46">
        <v>0</v>
      </c>
      <c r="G13" s="46">
        <v>18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91</v>
      </c>
      <c r="O13" s="47">
        <f t="shared" si="1"/>
        <v>9.1141268966898697E-4</v>
      </c>
      <c r="P13" s="9"/>
    </row>
    <row r="14" spans="1:133">
      <c r="A14" s="12"/>
      <c r="B14" s="25">
        <v>315</v>
      </c>
      <c r="C14" s="20" t="s">
        <v>15</v>
      </c>
      <c r="D14" s="46">
        <v>6033573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6033573</v>
      </c>
      <c r="O14" s="47">
        <f t="shared" si="1"/>
        <v>60.429395563122839</v>
      </c>
      <c r="P14" s="9"/>
    </row>
    <row r="15" spans="1:133">
      <c r="A15" s="12"/>
      <c r="B15" s="25">
        <v>316</v>
      </c>
      <c r="C15" s="20" t="s">
        <v>16</v>
      </c>
      <c r="D15" s="46">
        <v>1886351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1886351</v>
      </c>
      <c r="O15" s="47">
        <f t="shared" si="1"/>
        <v>18.892793830437178</v>
      </c>
      <c r="P15" s="9"/>
    </row>
    <row r="16" spans="1:133" ht="15.75">
      <c r="A16" s="29" t="s">
        <v>17</v>
      </c>
      <c r="B16" s="30"/>
      <c r="C16" s="31"/>
      <c r="D16" s="32">
        <f>SUM(D17:D23)</f>
        <v>22308900</v>
      </c>
      <c r="E16" s="32">
        <f t="shared" ref="E16:M16" si="3">SUM(E17:E23)</f>
        <v>0</v>
      </c>
      <c r="F16" s="32">
        <f t="shared" si="3"/>
        <v>0</v>
      </c>
      <c r="G16" s="32">
        <f t="shared" si="3"/>
        <v>13075</v>
      </c>
      <c r="H16" s="32">
        <f t="shared" si="3"/>
        <v>0</v>
      </c>
      <c r="I16" s="32">
        <f t="shared" si="3"/>
        <v>35478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22357453</v>
      </c>
      <c r="O16" s="45">
        <f t="shared" si="1"/>
        <v>223.9216084931644</v>
      </c>
      <c r="P16" s="10"/>
    </row>
    <row r="17" spans="1:16">
      <c r="A17" s="12"/>
      <c r="B17" s="25">
        <v>322</v>
      </c>
      <c r="C17" s="20" t="s">
        <v>0</v>
      </c>
      <c r="D17" s="46">
        <v>3013481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3013481</v>
      </c>
      <c r="O17" s="47">
        <f t="shared" si="1"/>
        <v>30.181591466773497</v>
      </c>
      <c r="P17" s="9"/>
    </row>
    <row r="18" spans="1:16">
      <c r="A18" s="12"/>
      <c r="B18" s="25">
        <v>323.10000000000002</v>
      </c>
      <c r="C18" s="20" t="s">
        <v>18</v>
      </c>
      <c r="D18" s="46">
        <v>7817129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7817129</v>
      </c>
      <c r="O18" s="47">
        <f t="shared" si="1"/>
        <v>78.292643597576244</v>
      </c>
      <c r="P18" s="9"/>
    </row>
    <row r="19" spans="1:16">
      <c r="A19" s="12"/>
      <c r="B19" s="25">
        <v>323.39999999999998</v>
      </c>
      <c r="C19" s="20" t="s">
        <v>19</v>
      </c>
      <c r="D19" s="46">
        <v>146956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146956</v>
      </c>
      <c r="O19" s="47">
        <f t="shared" si="1"/>
        <v>1.4718413540988533</v>
      </c>
      <c r="P19" s="9"/>
    </row>
    <row r="20" spans="1:16">
      <c r="A20" s="12"/>
      <c r="B20" s="25">
        <v>324.61</v>
      </c>
      <c r="C20" s="20" t="s">
        <v>20</v>
      </c>
      <c r="D20" s="46">
        <v>0</v>
      </c>
      <c r="E20" s="46">
        <v>0</v>
      </c>
      <c r="F20" s="46">
        <v>0</v>
      </c>
      <c r="G20" s="46">
        <v>13075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13075</v>
      </c>
      <c r="O20" s="47">
        <f t="shared" si="1"/>
        <v>0.13095297711452752</v>
      </c>
      <c r="P20" s="9"/>
    </row>
    <row r="21" spans="1:16">
      <c r="A21" s="12"/>
      <c r="B21" s="25">
        <v>325.2</v>
      </c>
      <c r="C21" s="20" t="s">
        <v>21</v>
      </c>
      <c r="D21" s="46">
        <v>11004057</v>
      </c>
      <c r="E21" s="46">
        <v>0</v>
      </c>
      <c r="F21" s="46">
        <v>0</v>
      </c>
      <c r="G21" s="46">
        <v>0</v>
      </c>
      <c r="H21" s="46">
        <v>0</v>
      </c>
      <c r="I21" s="46">
        <v>35478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11039535</v>
      </c>
      <c r="O21" s="47">
        <f t="shared" si="1"/>
        <v>110.56672842906505</v>
      </c>
      <c r="P21" s="9"/>
    </row>
    <row r="22" spans="1:16">
      <c r="A22" s="12"/>
      <c r="B22" s="25">
        <v>329</v>
      </c>
      <c r="C22" s="20" t="s">
        <v>86</v>
      </c>
      <c r="D22" s="46">
        <v>19583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19583</v>
      </c>
      <c r="O22" s="47">
        <f t="shared" si="1"/>
        <v>0.19613400771195352</v>
      </c>
      <c r="P22" s="9"/>
    </row>
    <row r="23" spans="1:16">
      <c r="A23" s="12"/>
      <c r="B23" s="25">
        <v>367</v>
      </c>
      <c r="C23" s="20" t="s">
        <v>67</v>
      </c>
      <c r="D23" s="46">
        <v>307694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307694</v>
      </c>
      <c r="O23" s="47">
        <f t="shared" si="1"/>
        <v>3.0817166608242776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SUM(D25:D37)</f>
        <v>15272729</v>
      </c>
      <c r="E24" s="32">
        <f t="shared" si="5"/>
        <v>232009</v>
      </c>
      <c r="F24" s="32">
        <f t="shared" si="5"/>
        <v>0</v>
      </c>
      <c r="G24" s="32">
        <f t="shared" si="5"/>
        <v>3480066</v>
      </c>
      <c r="H24" s="32">
        <f t="shared" si="5"/>
        <v>0</v>
      </c>
      <c r="I24" s="32">
        <f t="shared" si="5"/>
        <v>297535</v>
      </c>
      <c r="J24" s="32">
        <f t="shared" si="5"/>
        <v>33297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19315636</v>
      </c>
      <c r="O24" s="45">
        <f t="shared" si="1"/>
        <v>193.45621713656166</v>
      </c>
      <c r="P24" s="10"/>
    </row>
    <row r="25" spans="1:16">
      <c r="A25" s="12"/>
      <c r="B25" s="25">
        <v>331.2</v>
      </c>
      <c r="C25" s="20" t="s">
        <v>22</v>
      </c>
      <c r="D25" s="46">
        <v>176666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176666</v>
      </c>
      <c r="O25" s="47">
        <f t="shared" si="1"/>
        <v>1.7694025739896839</v>
      </c>
      <c r="P25" s="9"/>
    </row>
    <row r="26" spans="1:16">
      <c r="A26" s="12"/>
      <c r="B26" s="25">
        <v>331.62</v>
      </c>
      <c r="C26" s="20" t="s">
        <v>24</v>
      </c>
      <c r="D26" s="46">
        <v>3129580</v>
      </c>
      <c r="E26" s="46">
        <v>0</v>
      </c>
      <c r="F26" s="46">
        <v>0</v>
      </c>
      <c r="G26" s="46">
        <v>3296823</v>
      </c>
      <c r="H26" s="46">
        <v>0</v>
      </c>
      <c r="I26" s="46">
        <v>125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6426528</v>
      </c>
      <c r="O26" s="47">
        <f t="shared" si="1"/>
        <v>64.365045821022591</v>
      </c>
      <c r="P26" s="9"/>
    </row>
    <row r="27" spans="1:16">
      <c r="A27" s="12"/>
      <c r="B27" s="25">
        <v>334.62</v>
      </c>
      <c r="C27" s="20" t="s">
        <v>25</v>
      </c>
      <c r="D27" s="46">
        <v>0</v>
      </c>
      <c r="E27" s="46">
        <v>52271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52271</v>
      </c>
      <c r="O27" s="47">
        <f t="shared" si="1"/>
        <v>0.5235214582603035</v>
      </c>
      <c r="P27" s="9"/>
    </row>
    <row r="28" spans="1:16">
      <c r="A28" s="12"/>
      <c r="B28" s="25">
        <v>334.7</v>
      </c>
      <c r="C28" s="20" t="s">
        <v>87</v>
      </c>
      <c r="D28" s="46">
        <v>0</v>
      </c>
      <c r="E28" s="46">
        <v>0</v>
      </c>
      <c r="F28" s="46">
        <v>0</v>
      </c>
      <c r="G28" s="46">
        <v>135611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135611</v>
      </c>
      <c r="O28" s="47">
        <f t="shared" si="1"/>
        <v>1.3582152336120987</v>
      </c>
      <c r="P28" s="9"/>
    </row>
    <row r="29" spans="1:16">
      <c r="A29" s="12"/>
      <c r="B29" s="25">
        <v>335.12</v>
      </c>
      <c r="C29" s="20" t="s">
        <v>26</v>
      </c>
      <c r="D29" s="46">
        <v>2216883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2216883</v>
      </c>
      <c r="O29" s="47">
        <f t="shared" si="1"/>
        <v>22.203245029796186</v>
      </c>
      <c r="P29" s="9"/>
    </row>
    <row r="30" spans="1:16">
      <c r="A30" s="12"/>
      <c r="B30" s="25">
        <v>335.14</v>
      </c>
      <c r="C30" s="20" t="s">
        <v>27</v>
      </c>
      <c r="D30" s="46">
        <v>25922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25922</v>
      </c>
      <c r="O30" s="47">
        <f t="shared" si="1"/>
        <v>0.25962241474285142</v>
      </c>
      <c r="P30" s="9"/>
    </row>
    <row r="31" spans="1:16">
      <c r="A31" s="12"/>
      <c r="B31" s="25">
        <v>335.15</v>
      </c>
      <c r="C31" s="20" t="s">
        <v>28</v>
      </c>
      <c r="D31" s="46">
        <v>67659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67659</v>
      </c>
      <c r="O31" s="47">
        <f t="shared" si="1"/>
        <v>0.67764034253092298</v>
      </c>
      <c r="P31" s="9"/>
    </row>
    <row r="32" spans="1:16">
      <c r="A32" s="12"/>
      <c r="B32" s="25">
        <v>335.16</v>
      </c>
      <c r="C32" s="20" t="s">
        <v>29</v>
      </c>
      <c r="D32" s="46">
        <v>1881081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1881081</v>
      </c>
      <c r="O32" s="47">
        <f t="shared" si="1"/>
        <v>18.840012018628876</v>
      </c>
      <c r="P32" s="9"/>
    </row>
    <row r="33" spans="1:16">
      <c r="A33" s="12"/>
      <c r="B33" s="25">
        <v>335.18</v>
      </c>
      <c r="C33" s="20" t="s">
        <v>30</v>
      </c>
      <c r="D33" s="46">
        <v>5030580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5030580</v>
      </c>
      <c r="O33" s="47">
        <f t="shared" si="1"/>
        <v>50.38389503730783</v>
      </c>
      <c r="P33" s="9"/>
    </row>
    <row r="34" spans="1:16">
      <c r="A34" s="12"/>
      <c r="B34" s="25">
        <v>335.49</v>
      </c>
      <c r="C34" s="20" t="s">
        <v>31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33297</v>
      </c>
      <c r="K34" s="46">
        <v>0</v>
      </c>
      <c r="L34" s="46">
        <v>0</v>
      </c>
      <c r="M34" s="46">
        <v>0</v>
      </c>
      <c r="N34" s="46">
        <f t="shared" si="6"/>
        <v>33297</v>
      </c>
      <c r="O34" s="47">
        <f t="shared" si="1"/>
        <v>0.33348690470228853</v>
      </c>
      <c r="P34" s="9"/>
    </row>
    <row r="35" spans="1:16">
      <c r="A35" s="12"/>
      <c r="B35" s="25">
        <v>337.3</v>
      </c>
      <c r="C35" s="20" t="s">
        <v>32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297410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297410</v>
      </c>
      <c r="O35" s="47">
        <f t="shared" si="1"/>
        <v>2.9787170113676198</v>
      </c>
      <c r="P35" s="9"/>
    </row>
    <row r="36" spans="1:16">
      <c r="A36" s="12"/>
      <c r="B36" s="25">
        <v>337.7</v>
      </c>
      <c r="C36" s="20" t="s">
        <v>33</v>
      </c>
      <c r="D36" s="46">
        <v>83033</v>
      </c>
      <c r="E36" s="46">
        <v>0</v>
      </c>
      <c r="F36" s="46">
        <v>0</v>
      </c>
      <c r="G36" s="46">
        <v>47632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130665</v>
      </c>
      <c r="O36" s="47">
        <f t="shared" si="1"/>
        <v>1.3086784515999799</v>
      </c>
      <c r="P36" s="9"/>
    </row>
    <row r="37" spans="1:16">
      <c r="A37" s="12"/>
      <c r="B37" s="25">
        <v>338</v>
      </c>
      <c r="C37" s="20" t="s">
        <v>34</v>
      </c>
      <c r="D37" s="46">
        <v>2661325</v>
      </c>
      <c r="E37" s="46">
        <v>179738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2841063</v>
      </c>
      <c r="O37" s="47">
        <f t="shared" ref="O37:O68" si="7">(N37/O$72)</f>
        <v>28.454734839000452</v>
      </c>
      <c r="P37" s="9"/>
    </row>
    <row r="38" spans="1:16" ht="15.75">
      <c r="A38" s="29" t="s">
        <v>39</v>
      </c>
      <c r="B38" s="30"/>
      <c r="C38" s="31"/>
      <c r="D38" s="32">
        <f t="shared" ref="D38:M38" si="8">SUM(D39:D53)</f>
        <v>10574588</v>
      </c>
      <c r="E38" s="32">
        <f t="shared" si="8"/>
        <v>3377002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44344240</v>
      </c>
      <c r="J38" s="32">
        <f t="shared" si="8"/>
        <v>16599644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74895474</v>
      </c>
      <c r="O38" s="45">
        <f t="shared" si="7"/>
        <v>750.1174220041064</v>
      </c>
      <c r="P38" s="10"/>
    </row>
    <row r="39" spans="1:16">
      <c r="A39" s="12"/>
      <c r="B39" s="25">
        <v>341.2</v>
      </c>
      <c r="C39" s="20" t="s">
        <v>42</v>
      </c>
      <c r="D39" s="46">
        <v>6979669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16598219</v>
      </c>
      <c r="K39" s="46">
        <v>0</v>
      </c>
      <c r="L39" s="46">
        <v>0</v>
      </c>
      <c r="M39" s="46">
        <v>0</v>
      </c>
      <c r="N39" s="46">
        <f t="shared" ref="N39:N53" si="9">SUM(D39:M39)</f>
        <v>23577888</v>
      </c>
      <c r="O39" s="47">
        <f t="shared" si="7"/>
        <v>236.14490460213329</v>
      </c>
      <c r="P39" s="9"/>
    </row>
    <row r="40" spans="1:16">
      <c r="A40" s="12"/>
      <c r="B40" s="25">
        <v>341.3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1425</v>
      </c>
      <c r="K40" s="46">
        <v>0</v>
      </c>
      <c r="L40" s="46">
        <v>0</v>
      </c>
      <c r="M40" s="46">
        <v>0</v>
      </c>
      <c r="N40" s="46">
        <f t="shared" si="9"/>
        <v>1425</v>
      </c>
      <c r="O40" s="47">
        <f t="shared" si="7"/>
        <v>1.4272121788772598E-2</v>
      </c>
      <c r="P40" s="9"/>
    </row>
    <row r="41" spans="1:16">
      <c r="A41" s="12"/>
      <c r="B41" s="25">
        <v>341.9</v>
      </c>
      <c r="C41" s="20" t="s">
        <v>44</v>
      </c>
      <c r="D41" s="46">
        <v>956817</v>
      </c>
      <c r="E41" s="46">
        <v>0</v>
      </c>
      <c r="F41" s="46">
        <v>0</v>
      </c>
      <c r="G41" s="46">
        <v>0</v>
      </c>
      <c r="H41" s="46">
        <v>0</v>
      </c>
      <c r="I41" s="46">
        <v>360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957177</v>
      </c>
      <c r="O41" s="47">
        <f t="shared" si="7"/>
        <v>9.5866292753768345</v>
      </c>
      <c r="P41" s="9"/>
    </row>
    <row r="42" spans="1:16">
      <c r="A42" s="12"/>
      <c r="B42" s="25">
        <v>342.1</v>
      </c>
      <c r="C42" s="20" t="s">
        <v>45</v>
      </c>
      <c r="D42" s="46">
        <v>3000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3000</v>
      </c>
      <c r="O42" s="47">
        <f t="shared" si="7"/>
        <v>3.0046572186889678E-2</v>
      </c>
      <c r="P42" s="9"/>
    </row>
    <row r="43" spans="1:16">
      <c r="A43" s="12"/>
      <c r="B43" s="25">
        <v>342.2</v>
      </c>
      <c r="C43" s="20" t="s">
        <v>46</v>
      </c>
      <c r="D43" s="46">
        <v>179513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179513</v>
      </c>
      <c r="O43" s="47">
        <f t="shared" si="7"/>
        <v>1.7979167709950423</v>
      </c>
      <c r="P43" s="9"/>
    </row>
    <row r="44" spans="1:16">
      <c r="A44" s="12"/>
      <c r="B44" s="25">
        <v>342.4</v>
      </c>
      <c r="C44" s="20" t="s">
        <v>47</v>
      </c>
      <c r="D44" s="46">
        <v>0</v>
      </c>
      <c r="E44" s="46">
        <v>3373052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3373052</v>
      </c>
      <c r="O44" s="47">
        <f t="shared" si="7"/>
        <v>33.782883469377538</v>
      </c>
      <c r="P44" s="9"/>
    </row>
    <row r="45" spans="1:16">
      <c r="A45" s="12"/>
      <c r="B45" s="25">
        <v>342.9</v>
      </c>
      <c r="C45" s="20" t="s">
        <v>48</v>
      </c>
      <c r="D45" s="46">
        <v>258705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258705</v>
      </c>
      <c r="O45" s="47">
        <f t="shared" si="7"/>
        <v>2.5910661525364316</v>
      </c>
      <c r="P45" s="9"/>
    </row>
    <row r="46" spans="1:16">
      <c r="A46" s="12"/>
      <c r="B46" s="25">
        <v>343.3</v>
      </c>
      <c r="C46" s="20" t="s">
        <v>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21041717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21041717</v>
      </c>
      <c r="O46" s="47">
        <f t="shared" si="7"/>
        <v>210.74382292553457</v>
      </c>
      <c r="P46" s="9"/>
    </row>
    <row r="47" spans="1:16">
      <c r="A47" s="12"/>
      <c r="B47" s="25">
        <v>343.4</v>
      </c>
      <c r="C47" s="20" t="s">
        <v>50</v>
      </c>
      <c r="D47" s="46">
        <v>1905</v>
      </c>
      <c r="E47" s="46">
        <v>0</v>
      </c>
      <c r="F47" s="46">
        <v>0</v>
      </c>
      <c r="G47" s="46">
        <v>0</v>
      </c>
      <c r="H47" s="46">
        <v>0</v>
      </c>
      <c r="I47" s="46">
        <v>5287115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5289020</v>
      </c>
      <c r="O47" s="47">
        <f t="shared" si="7"/>
        <v>52.972307075967748</v>
      </c>
      <c r="P47" s="9"/>
    </row>
    <row r="48" spans="1:16">
      <c r="A48" s="12"/>
      <c r="B48" s="25">
        <v>343.5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15469533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15469533</v>
      </c>
      <c r="O48" s="47">
        <f t="shared" si="7"/>
        <v>154.9354799939907</v>
      </c>
      <c r="P48" s="9"/>
    </row>
    <row r="49" spans="1:16">
      <c r="A49" s="12"/>
      <c r="B49" s="25">
        <v>343.8</v>
      </c>
      <c r="C49" s="20" t="s">
        <v>52</v>
      </c>
      <c r="D49" s="46">
        <v>64821</v>
      </c>
      <c r="E49" s="46">
        <v>3950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68771</v>
      </c>
      <c r="O49" s="47">
        <f t="shared" si="7"/>
        <v>0.68877760528819676</v>
      </c>
      <c r="P49" s="9"/>
    </row>
    <row r="50" spans="1:16">
      <c r="A50" s="12"/>
      <c r="B50" s="25">
        <v>344.5</v>
      </c>
      <c r="C50" s="20" t="s">
        <v>53</v>
      </c>
      <c r="D50" s="46">
        <v>452867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452867</v>
      </c>
      <c r="O50" s="47">
        <f t="shared" si="7"/>
        <v>4.5357003355200565</v>
      </c>
      <c r="P50" s="9"/>
    </row>
    <row r="51" spans="1:16">
      <c r="A51" s="12"/>
      <c r="B51" s="25">
        <v>347.2</v>
      </c>
      <c r="C51" s="20" t="s">
        <v>54</v>
      </c>
      <c r="D51" s="46">
        <v>1109193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1109193</v>
      </c>
      <c r="O51" s="47">
        <f t="shared" si="7"/>
        <v>11.109149181230908</v>
      </c>
      <c r="P51" s="9"/>
    </row>
    <row r="52" spans="1:16">
      <c r="A52" s="12"/>
      <c r="B52" s="25">
        <v>347.5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2545515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2545515</v>
      </c>
      <c r="O52" s="47">
        <f t="shared" si="7"/>
        <v>25.494666733436826</v>
      </c>
      <c r="P52" s="9"/>
    </row>
    <row r="53" spans="1:16">
      <c r="A53" s="12"/>
      <c r="B53" s="25">
        <v>347.9</v>
      </c>
      <c r="C53" s="20" t="s">
        <v>56</v>
      </c>
      <c r="D53" s="46">
        <v>568098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568098</v>
      </c>
      <c r="O53" s="47">
        <f t="shared" si="7"/>
        <v>5.6897991887425512</v>
      </c>
      <c r="P53" s="9"/>
    </row>
    <row r="54" spans="1:16" ht="15.75">
      <c r="A54" s="29" t="s">
        <v>40</v>
      </c>
      <c r="B54" s="30"/>
      <c r="C54" s="31"/>
      <c r="D54" s="32">
        <f t="shared" ref="D54:M54" si="10">SUM(D55:D56)</f>
        <v>1353607</v>
      </c>
      <c r="E54" s="32">
        <f t="shared" si="10"/>
        <v>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>SUM(D54:M54)</f>
        <v>1353607</v>
      </c>
      <c r="O54" s="45">
        <f t="shared" si="7"/>
        <v>13.557083479393059</v>
      </c>
      <c r="P54" s="10"/>
    </row>
    <row r="55" spans="1:16">
      <c r="A55" s="13"/>
      <c r="B55" s="39">
        <v>351.5</v>
      </c>
      <c r="C55" s="21" t="s">
        <v>88</v>
      </c>
      <c r="D55" s="46">
        <v>607600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607600</v>
      </c>
      <c r="O55" s="47">
        <f t="shared" si="7"/>
        <v>6.0854324202513901</v>
      </c>
      <c r="P55" s="9"/>
    </row>
    <row r="56" spans="1:16">
      <c r="A56" s="13"/>
      <c r="B56" s="39">
        <v>354</v>
      </c>
      <c r="C56" s="21" t="s">
        <v>60</v>
      </c>
      <c r="D56" s="46">
        <v>746007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746007</v>
      </c>
      <c r="O56" s="47">
        <f t="shared" si="7"/>
        <v>7.4716510591416698</v>
      </c>
      <c r="P56" s="9"/>
    </row>
    <row r="57" spans="1:16" ht="15.75">
      <c r="A57" s="29" t="s">
        <v>3</v>
      </c>
      <c r="B57" s="30"/>
      <c r="C57" s="31"/>
      <c r="D57" s="32">
        <f t="shared" ref="D57:M57" si="11">SUM(D58:D65)</f>
        <v>6308424</v>
      </c>
      <c r="E57" s="32">
        <f t="shared" si="11"/>
        <v>956572</v>
      </c>
      <c r="F57" s="32">
        <f t="shared" si="11"/>
        <v>32220</v>
      </c>
      <c r="G57" s="32">
        <f t="shared" si="11"/>
        <v>509077</v>
      </c>
      <c r="H57" s="32">
        <f t="shared" si="11"/>
        <v>0</v>
      </c>
      <c r="I57" s="32">
        <f t="shared" si="11"/>
        <v>2847091</v>
      </c>
      <c r="J57" s="32">
        <f t="shared" si="11"/>
        <v>2952865</v>
      </c>
      <c r="K57" s="32">
        <f t="shared" si="11"/>
        <v>40310574</v>
      </c>
      <c r="L57" s="32">
        <f t="shared" si="11"/>
        <v>0</v>
      </c>
      <c r="M57" s="32">
        <f t="shared" si="11"/>
        <v>0</v>
      </c>
      <c r="N57" s="32">
        <f>SUM(D57:M57)</f>
        <v>53916823</v>
      </c>
      <c r="O57" s="45">
        <f t="shared" si="7"/>
        <v>540.00523811908454</v>
      </c>
      <c r="P57" s="10"/>
    </row>
    <row r="58" spans="1:16">
      <c r="A58" s="12"/>
      <c r="B58" s="25">
        <v>361.1</v>
      </c>
      <c r="C58" s="20" t="s">
        <v>61</v>
      </c>
      <c r="D58" s="46">
        <v>2406282</v>
      </c>
      <c r="E58" s="46">
        <v>64102</v>
      </c>
      <c r="F58" s="46">
        <v>32220</v>
      </c>
      <c r="G58" s="46">
        <v>509024</v>
      </c>
      <c r="H58" s="46">
        <v>0</v>
      </c>
      <c r="I58" s="46">
        <v>1129630</v>
      </c>
      <c r="J58" s="46">
        <v>573105</v>
      </c>
      <c r="K58" s="46">
        <v>5539601</v>
      </c>
      <c r="L58" s="46">
        <v>0</v>
      </c>
      <c r="M58" s="46">
        <v>0</v>
      </c>
      <c r="N58" s="46">
        <f>SUM(D58:M58)</f>
        <v>10253964</v>
      </c>
      <c r="O58" s="47">
        <f t="shared" si="7"/>
        <v>102.69882317592268</v>
      </c>
      <c r="P58" s="9"/>
    </row>
    <row r="59" spans="1:16">
      <c r="A59" s="12"/>
      <c r="B59" s="25">
        <v>361.3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18683043</v>
      </c>
      <c r="L59" s="46">
        <v>0</v>
      </c>
      <c r="M59" s="46">
        <v>0</v>
      </c>
      <c r="N59" s="46">
        <f t="shared" ref="N59:N65" si="12">SUM(D59:M59)</f>
        <v>18683043</v>
      </c>
      <c r="O59" s="47">
        <f t="shared" si="7"/>
        <v>187.12046672342132</v>
      </c>
      <c r="P59" s="9"/>
    </row>
    <row r="60" spans="1:16">
      <c r="A60" s="12"/>
      <c r="B60" s="25">
        <v>362</v>
      </c>
      <c r="C60" s="20" t="s">
        <v>63</v>
      </c>
      <c r="D60" s="46">
        <v>1263950</v>
      </c>
      <c r="E60" s="46">
        <v>57434</v>
      </c>
      <c r="F60" s="46">
        <v>0</v>
      </c>
      <c r="G60" s="46">
        <v>0</v>
      </c>
      <c r="H60" s="46">
        <v>0</v>
      </c>
      <c r="I60" s="46">
        <v>1001169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2322553</v>
      </c>
      <c r="O60" s="47">
        <f t="shared" si="7"/>
        <v>23.261585457459063</v>
      </c>
      <c r="P60" s="9"/>
    </row>
    <row r="61" spans="1:16">
      <c r="A61" s="12"/>
      <c r="B61" s="25">
        <v>364</v>
      </c>
      <c r="C61" s="20" t="s">
        <v>64</v>
      </c>
      <c r="D61" s="46">
        <v>82446</v>
      </c>
      <c r="E61" s="46">
        <v>21775</v>
      </c>
      <c r="F61" s="46">
        <v>0</v>
      </c>
      <c r="G61" s="46">
        <v>0</v>
      </c>
      <c r="H61" s="46">
        <v>0</v>
      </c>
      <c r="I61" s="46">
        <v>16109</v>
      </c>
      <c r="J61" s="46">
        <v>1485</v>
      </c>
      <c r="K61" s="46">
        <v>0</v>
      </c>
      <c r="L61" s="46">
        <v>0</v>
      </c>
      <c r="M61" s="46">
        <v>0</v>
      </c>
      <c r="N61" s="46">
        <f t="shared" si="12"/>
        <v>121815</v>
      </c>
      <c r="O61" s="47">
        <f t="shared" si="7"/>
        <v>1.2200410636486554</v>
      </c>
      <c r="P61" s="9"/>
    </row>
    <row r="62" spans="1:16">
      <c r="A62" s="12"/>
      <c r="B62" s="25">
        <v>365</v>
      </c>
      <c r="C62" s="20" t="s">
        <v>65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3001</v>
      </c>
      <c r="K62" s="46">
        <v>0</v>
      </c>
      <c r="L62" s="46">
        <v>0</v>
      </c>
      <c r="M62" s="46">
        <v>0</v>
      </c>
      <c r="N62" s="46">
        <f t="shared" si="12"/>
        <v>3001</v>
      </c>
      <c r="O62" s="47">
        <f t="shared" si="7"/>
        <v>3.0056587710951977E-2</v>
      </c>
      <c r="P62" s="9"/>
    </row>
    <row r="63" spans="1:16">
      <c r="A63" s="12"/>
      <c r="B63" s="25">
        <v>366</v>
      </c>
      <c r="C63" s="20" t="s">
        <v>66</v>
      </c>
      <c r="D63" s="46">
        <v>21686</v>
      </c>
      <c r="E63" s="46">
        <v>1629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23315</v>
      </c>
      <c r="O63" s="47">
        <f t="shared" si="7"/>
        <v>0.23351194351244428</v>
      </c>
      <c r="P63" s="9"/>
    </row>
    <row r="64" spans="1:16">
      <c r="A64" s="12"/>
      <c r="B64" s="25">
        <v>368</v>
      </c>
      <c r="C64" s="20" t="s">
        <v>68</v>
      </c>
      <c r="D64" s="46">
        <v>1884144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15870567</v>
      </c>
      <c r="L64" s="46">
        <v>0</v>
      </c>
      <c r="M64" s="46">
        <v>0</v>
      </c>
      <c r="N64" s="46">
        <f t="shared" si="12"/>
        <v>17754711</v>
      </c>
      <c r="O64" s="47">
        <f t="shared" si="7"/>
        <v>177.82273523962141</v>
      </c>
      <c r="P64" s="9"/>
    </row>
    <row r="65" spans="1:119">
      <c r="A65" s="12"/>
      <c r="B65" s="25">
        <v>369.9</v>
      </c>
      <c r="C65" s="20" t="s">
        <v>69</v>
      </c>
      <c r="D65" s="46">
        <v>649916</v>
      </c>
      <c r="E65" s="46">
        <v>811632</v>
      </c>
      <c r="F65" s="46">
        <v>0</v>
      </c>
      <c r="G65" s="46">
        <v>53</v>
      </c>
      <c r="H65" s="46">
        <v>0</v>
      </c>
      <c r="I65" s="46">
        <v>700183</v>
      </c>
      <c r="J65" s="46">
        <v>2375274</v>
      </c>
      <c r="K65" s="46">
        <v>217363</v>
      </c>
      <c r="L65" s="46">
        <v>0</v>
      </c>
      <c r="M65" s="46">
        <v>0</v>
      </c>
      <c r="N65" s="46">
        <f t="shared" si="12"/>
        <v>4754421</v>
      </c>
      <c r="O65" s="47">
        <f t="shared" si="7"/>
        <v>47.618017927788074</v>
      </c>
      <c r="P65" s="9"/>
    </row>
    <row r="66" spans="1:119" ht="15.75">
      <c r="A66" s="29" t="s">
        <v>41</v>
      </c>
      <c r="B66" s="30"/>
      <c r="C66" s="31"/>
      <c r="D66" s="32">
        <f t="shared" ref="D66:M66" si="13">SUM(D67:D69)</f>
        <v>2208325</v>
      </c>
      <c r="E66" s="32">
        <f t="shared" si="13"/>
        <v>14906755</v>
      </c>
      <c r="F66" s="32">
        <f t="shared" si="13"/>
        <v>0</v>
      </c>
      <c r="G66" s="32">
        <f t="shared" si="13"/>
        <v>4718975</v>
      </c>
      <c r="H66" s="32">
        <f t="shared" si="13"/>
        <v>0</v>
      </c>
      <c r="I66" s="32">
        <f t="shared" si="13"/>
        <v>1241526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>SUM(D66:M66)</f>
        <v>23075581</v>
      </c>
      <c r="O66" s="45">
        <f t="shared" si="7"/>
        <v>231.11403675697332</v>
      </c>
      <c r="P66" s="9"/>
    </row>
    <row r="67" spans="1:119">
      <c r="A67" s="12"/>
      <c r="B67" s="25">
        <v>381</v>
      </c>
      <c r="C67" s="20" t="s">
        <v>70</v>
      </c>
      <c r="D67" s="46">
        <v>2208325</v>
      </c>
      <c r="E67" s="46">
        <v>4906755</v>
      </c>
      <c r="F67" s="46">
        <v>0</v>
      </c>
      <c r="G67" s="46">
        <v>4718975</v>
      </c>
      <c r="H67" s="46">
        <v>0</v>
      </c>
      <c r="I67" s="46">
        <v>843313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12677368</v>
      </c>
      <c r="O67" s="47">
        <f t="shared" si="7"/>
        <v>126.97048425058841</v>
      </c>
      <c r="P67" s="9"/>
    </row>
    <row r="68" spans="1:119">
      <c r="A68" s="12"/>
      <c r="B68" s="25">
        <v>384</v>
      </c>
      <c r="C68" s="20" t="s">
        <v>89</v>
      </c>
      <c r="D68" s="46">
        <v>0</v>
      </c>
      <c r="E68" s="46">
        <v>10000000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10000000</v>
      </c>
      <c r="O68" s="47">
        <f t="shared" si="7"/>
        <v>100.15524062296559</v>
      </c>
      <c r="P68" s="9"/>
    </row>
    <row r="69" spans="1:119" ht="15.75" thickBot="1">
      <c r="A69" s="12"/>
      <c r="B69" s="25">
        <v>389.8</v>
      </c>
      <c r="C69" s="20" t="s">
        <v>72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398213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398213</v>
      </c>
      <c r="O69" s="47">
        <f>(N69/O$72)</f>
        <v>3.9883118834192999</v>
      </c>
      <c r="P69" s="9"/>
    </row>
    <row r="70" spans="1:119" ht="16.5" thickBot="1">
      <c r="A70" s="14" t="s">
        <v>57</v>
      </c>
      <c r="B70" s="23"/>
      <c r="C70" s="22"/>
      <c r="D70" s="15">
        <f t="shared" ref="D70:M70" si="14">SUM(D5,D16,D24,D38,D54,D57,D66)</f>
        <v>117681107</v>
      </c>
      <c r="E70" s="15">
        <f t="shared" si="14"/>
        <v>35143307</v>
      </c>
      <c r="F70" s="15">
        <f t="shared" si="14"/>
        <v>1086734</v>
      </c>
      <c r="G70" s="15">
        <f t="shared" si="14"/>
        <v>10981642</v>
      </c>
      <c r="H70" s="15">
        <f t="shared" si="14"/>
        <v>0</v>
      </c>
      <c r="I70" s="15">
        <f t="shared" si="14"/>
        <v>48765870</v>
      </c>
      <c r="J70" s="15">
        <f t="shared" si="14"/>
        <v>19585806</v>
      </c>
      <c r="K70" s="15">
        <f t="shared" si="14"/>
        <v>42194718</v>
      </c>
      <c r="L70" s="15">
        <f t="shared" si="14"/>
        <v>0</v>
      </c>
      <c r="M70" s="15">
        <f t="shared" si="14"/>
        <v>0</v>
      </c>
      <c r="N70" s="15">
        <f>SUM(D70:M70)</f>
        <v>275439184</v>
      </c>
      <c r="O70" s="38">
        <f>(N70/O$72)</f>
        <v>2758.6677750513295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90</v>
      </c>
      <c r="M72" s="118"/>
      <c r="N72" s="118"/>
      <c r="O72" s="43">
        <v>99845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91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A74:O74"/>
    <mergeCell ref="L72:N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57048964</v>
      </c>
      <c r="E5" s="27">
        <f t="shared" si="0"/>
        <v>15021444</v>
      </c>
      <c r="F5" s="27">
        <f t="shared" si="0"/>
        <v>37444</v>
      </c>
      <c r="G5" s="27">
        <f t="shared" si="0"/>
        <v>2184884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2408197</v>
      </c>
      <c r="L5" s="27">
        <f t="shared" si="0"/>
        <v>0</v>
      </c>
      <c r="M5" s="27">
        <f t="shared" si="0"/>
        <v>0</v>
      </c>
      <c r="N5" s="28">
        <f>SUM(D5:M5)</f>
        <v>76700933</v>
      </c>
      <c r="O5" s="33">
        <f t="shared" ref="O5:O36" si="1">(N5/O$71)</f>
        <v>774.51437428683948</v>
      </c>
      <c r="P5" s="6"/>
    </row>
    <row r="6" spans="1:133">
      <c r="A6" s="12"/>
      <c r="B6" s="25">
        <v>311</v>
      </c>
      <c r="C6" s="20" t="s">
        <v>2</v>
      </c>
      <c r="D6" s="46">
        <v>40607903</v>
      </c>
      <c r="E6" s="46">
        <v>15021444</v>
      </c>
      <c r="F6" s="46">
        <v>37444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55666791</v>
      </c>
      <c r="O6" s="47">
        <f t="shared" si="1"/>
        <v>562.11480243560095</v>
      </c>
      <c r="P6" s="9"/>
    </row>
    <row r="7" spans="1:133">
      <c r="A7" s="12"/>
      <c r="B7" s="25">
        <v>312.41000000000003</v>
      </c>
      <c r="C7" s="20" t="s">
        <v>10</v>
      </c>
      <c r="D7" s="46">
        <v>1322303</v>
      </c>
      <c r="E7" s="46">
        <v>0</v>
      </c>
      <c r="F7" s="46">
        <v>0</v>
      </c>
      <c r="G7" s="46">
        <v>619784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1942087</v>
      </c>
      <c r="O7" s="47">
        <f t="shared" si="1"/>
        <v>19.610899617291555</v>
      </c>
      <c r="P7" s="9"/>
    </row>
    <row r="8" spans="1:133">
      <c r="A8" s="12"/>
      <c r="B8" s="25">
        <v>312.51</v>
      </c>
      <c r="C8" s="20" t="s">
        <v>81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1531751</v>
      </c>
      <c r="L8" s="46">
        <v>0</v>
      </c>
      <c r="M8" s="46">
        <v>0</v>
      </c>
      <c r="N8" s="46">
        <f>SUM(D8:M8)</f>
        <v>1531751</v>
      </c>
      <c r="O8" s="47">
        <f t="shared" si="1"/>
        <v>15.467388999404227</v>
      </c>
      <c r="P8" s="9"/>
    </row>
    <row r="9" spans="1:133">
      <c r="A9" s="12"/>
      <c r="B9" s="25">
        <v>312.52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876446</v>
      </c>
      <c r="L9" s="46">
        <v>0</v>
      </c>
      <c r="M9" s="46">
        <v>0</v>
      </c>
      <c r="N9" s="46">
        <f>SUM(D9:M9)</f>
        <v>876446</v>
      </c>
      <c r="O9" s="47">
        <f t="shared" si="1"/>
        <v>8.8502186184124163</v>
      </c>
      <c r="P9" s="9"/>
    </row>
    <row r="10" spans="1:133">
      <c r="A10" s="12"/>
      <c r="B10" s="25">
        <v>314.10000000000002</v>
      </c>
      <c r="C10" s="20" t="s">
        <v>11</v>
      </c>
      <c r="D10" s="46">
        <v>6057815</v>
      </c>
      <c r="E10" s="46">
        <v>0</v>
      </c>
      <c r="F10" s="46">
        <v>0</v>
      </c>
      <c r="G10" s="46">
        <v>1514455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7572270</v>
      </c>
      <c r="O10" s="47">
        <f t="shared" si="1"/>
        <v>76.463632599892961</v>
      </c>
      <c r="P10" s="9"/>
    </row>
    <row r="11" spans="1:133">
      <c r="A11" s="12"/>
      <c r="B11" s="25">
        <v>314.3</v>
      </c>
      <c r="C11" s="20" t="s">
        <v>12</v>
      </c>
      <c r="D11" s="46">
        <v>1115424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1115424</v>
      </c>
      <c r="O11" s="47">
        <f t="shared" si="1"/>
        <v>11.263382173258879</v>
      </c>
      <c r="P11" s="9"/>
    </row>
    <row r="12" spans="1:133">
      <c r="A12" s="12"/>
      <c r="B12" s="25">
        <v>314.39999999999998</v>
      </c>
      <c r="C12" s="20" t="s">
        <v>13</v>
      </c>
      <c r="D12" s="46">
        <v>202492</v>
      </c>
      <c r="E12" s="46">
        <v>0</v>
      </c>
      <c r="F12" s="46">
        <v>0</v>
      </c>
      <c r="G12" s="46">
        <v>50623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253115</v>
      </c>
      <c r="O12" s="47">
        <f t="shared" si="1"/>
        <v>2.5559168341226486</v>
      </c>
      <c r="P12" s="9"/>
    </row>
    <row r="13" spans="1:133">
      <c r="A13" s="12"/>
      <c r="B13" s="25">
        <v>314.7</v>
      </c>
      <c r="C13" s="20" t="s">
        <v>14</v>
      </c>
      <c r="D13" s="46">
        <v>89</v>
      </c>
      <c r="E13" s="46">
        <v>0</v>
      </c>
      <c r="F13" s="46">
        <v>0</v>
      </c>
      <c r="G13" s="46">
        <v>22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111</v>
      </c>
      <c r="O13" s="47">
        <f t="shared" si="1"/>
        <v>1.1208611444901092E-3</v>
      </c>
      <c r="P13" s="9"/>
    </row>
    <row r="14" spans="1:133">
      <c r="A14" s="12"/>
      <c r="B14" s="25">
        <v>315</v>
      </c>
      <c r="C14" s="20" t="s">
        <v>15</v>
      </c>
      <c r="D14" s="46">
        <v>5889980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5889980</v>
      </c>
      <c r="O14" s="47">
        <f t="shared" si="1"/>
        <v>59.476123638052734</v>
      </c>
      <c r="P14" s="9"/>
    </row>
    <row r="15" spans="1:133">
      <c r="A15" s="12"/>
      <c r="B15" s="25">
        <v>316</v>
      </c>
      <c r="C15" s="20" t="s">
        <v>16</v>
      </c>
      <c r="D15" s="46">
        <v>1852958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1852958</v>
      </c>
      <c r="O15" s="47">
        <f t="shared" si="1"/>
        <v>18.710888509658592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SUM(D17:D21)</f>
        <v>22285445</v>
      </c>
      <c r="E16" s="32">
        <f t="shared" si="3"/>
        <v>0</v>
      </c>
      <c r="F16" s="32">
        <f t="shared" si="3"/>
        <v>0</v>
      </c>
      <c r="G16" s="32">
        <f t="shared" si="3"/>
        <v>127333</v>
      </c>
      <c r="H16" s="32">
        <f t="shared" si="3"/>
        <v>0</v>
      </c>
      <c r="I16" s="32">
        <f t="shared" si="3"/>
        <v>292985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22705763</v>
      </c>
      <c r="O16" s="45">
        <f t="shared" si="1"/>
        <v>229.27934687118176</v>
      </c>
      <c r="P16" s="10"/>
    </row>
    <row r="17" spans="1:16">
      <c r="A17" s="12"/>
      <c r="B17" s="25">
        <v>322</v>
      </c>
      <c r="C17" s="20" t="s">
        <v>0</v>
      </c>
      <c r="D17" s="46">
        <v>3929105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3929105</v>
      </c>
      <c r="O17" s="47">
        <f t="shared" si="1"/>
        <v>39.675505649746036</v>
      </c>
      <c r="P17" s="9"/>
    </row>
    <row r="18" spans="1:16">
      <c r="A18" s="12"/>
      <c r="B18" s="25">
        <v>323.10000000000002</v>
      </c>
      <c r="C18" s="20" t="s">
        <v>18</v>
      </c>
      <c r="D18" s="46">
        <v>8861010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8861010</v>
      </c>
      <c r="O18" s="47">
        <f t="shared" si="1"/>
        <v>89.477133422867581</v>
      </c>
      <c r="P18" s="9"/>
    </row>
    <row r="19" spans="1:16">
      <c r="A19" s="12"/>
      <c r="B19" s="25">
        <v>323.39999999999998</v>
      </c>
      <c r="C19" s="20" t="s">
        <v>19</v>
      </c>
      <c r="D19" s="46">
        <v>152534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152534</v>
      </c>
      <c r="O19" s="47">
        <f t="shared" si="1"/>
        <v>1.5402651694923812</v>
      </c>
      <c r="P19" s="9"/>
    </row>
    <row r="20" spans="1:16">
      <c r="A20" s="12"/>
      <c r="B20" s="25">
        <v>324.61</v>
      </c>
      <c r="C20" s="20" t="s">
        <v>20</v>
      </c>
      <c r="D20" s="46">
        <v>0</v>
      </c>
      <c r="E20" s="46">
        <v>0</v>
      </c>
      <c r="F20" s="46">
        <v>0</v>
      </c>
      <c r="G20" s="46">
        <v>127333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127333</v>
      </c>
      <c r="O20" s="47">
        <f t="shared" si="1"/>
        <v>1.2857892983005321</v>
      </c>
      <c r="P20" s="9"/>
    </row>
    <row r="21" spans="1:16">
      <c r="A21" s="12"/>
      <c r="B21" s="25">
        <v>325.2</v>
      </c>
      <c r="C21" s="20" t="s">
        <v>21</v>
      </c>
      <c r="D21" s="46">
        <v>9342796</v>
      </c>
      <c r="E21" s="46">
        <v>0</v>
      </c>
      <c r="F21" s="46">
        <v>0</v>
      </c>
      <c r="G21" s="46">
        <v>0</v>
      </c>
      <c r="H21" s="46">
        <v>0</v>
      </c>
      <c r="I21" s="46">
        <v>292985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9635781</v>
      </c>
      <c r="O21" s="47">
        <f t="shared" si="1"/>
        <v>97.300653330775205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SUM(D23:D34)</f>
        <v>12424844</v>
      </c>
      <c r="E22" s="32">
        <f t="shared" si="5"/>
        <v>1087266</v>
      </c>
      <c r="F22" s="32">
        <f t="shared" si="5"/>
        <v>0</v>
      </c>
      <c r="G22" s="32">
        <f t="shared" si="5"/>
        <v>3015807</v>
      </c>
      <c r="H22" s="32">
        <f t="shared" si="5"/>
        <v>0</v>
      </c>
      <c r="I22" s="32">
        <f t="shared" si="5"/>
        <v>477026</v>
      </c>
      <c r="J22" s="32">
        <f t="shared" si="5"/>
        <v>32138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17037081</v>
      </c>
      <c r="O22" s="45">
        <f t="shared" si="1"/>
        <v>172.03785683270894</v>
      </c>
      <c r="P22" s="10"/>
    </row>
    <row r="23" spans="1:16">
      <c r="A23" s="12"/>
      <c r="B23" s="25">
        <v>331.2</v>
      </c>
      <c r="C23" s="20" t="s">
        <v>22</v>
      </c>
      <c r="D23" s="46">
        <v>478497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6">SUM(D23:M23)</f>
        <v>478497</v>
      </c>
      <c r="O23" s="47">
        <f t="shared" si="1"/>
        <v>4.831790045541295</v>
      </c>
      <c r="P23" s="9"/>
    </row>
    <row r="24" spans="1:16">
      <c r="A24" s="12"/>
      <c r="B24" s="25">
        <v>331.62</v>
      </c>
      <c r="C24" s="20" t="s">
        <v>24</v>
      </c>
      <c r="D24" s="46">
        <v>41782</v>
      </c>
      <c r="E24" s="46">
        <v>0</v>
      </c>
      <c r="F24" s="46">
        <v>0</v>
      </c>
      <c r="G24" s="46">
        <v>2860936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2902718</v>
      </c>
      <c r="O24" s="47">
        <f t="shared" si="1"/>
        <v>29.311205582090455</v>
      </c>
      <c r="P24" s="9"/>
    </row>
    <row r="25" spans="1:16">
      <c r="A25" s="12"/>
      <c r="B25" s="25">
        <v>334.62</v>
      </c>
      <c r="C25" s="20" t="s">
        <v>25</v>
      </c>
      <c r="D25" s="46">
        <v>0</v>
      </c>
      <c r="E25" s="46">
        <v>911328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911328</v>
      </c>
      <c r="O25" s="47">
        <f t="shared" si="1"/>
        <v>9.2024517575304703</v>
      </c>
      <c r="P25" s="9"/>
    </row>
    <row r="26" spans="1:16">
      <c r="A26" s="12"/>
      <c r="B26" s="25">
        <v>335.12</v>
      </c>
      <c r="C26" s="20" t="s">
        <v>26</v>
      </c>
      <c r="D26" s="46">
        <v>2211251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2211251</v>
      </c>
      <c r="O26" s="47">
        <f t="shared" si="1"/>
        <v>22.328876816350437</v>
      </c>
      <c r="P26" s="9"/>
    </row>
    <row r="27" spans="1:16">
      <c r="A27" s="12"/>
      <c r="B27" s="25">
        <v>335.14</v>
      </c>
      <c r="C27" s="20" t="s">
        <v>27</v>
      </c>
      <c r="D27" s="46">
        <v>31418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31418</v>
      </c>
      <c r="O27" s="47">
        <f t="shared" si="1"/>
        <v>0.31725419313144371</v>
      </c>
      <c r="P27" s="9"/>
    </row>
    <row r="28" spans="1:16">
      <c r="A28" s="12"/>
      <c r="B28" s="25">
        <v>335.15</v>
      </c>
      <c r="C28" s="20" t="s">
        <v>28</v>
      </c>
      <c r="D28" s="46">
        <v>62558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62558</v>
      </c>
      <c r="O28" s="47">
        <f t="shared" si="1"/>
        <v>0.63170118447758783</v>
      </c>
      <c r="P28" s="9"/>
    </row>
    <row r="29" spans="1:16">
      <c r="A29" s="12"/>
      <c r="B29" s="25">
        <v>335.16</v>
      </c>
      <c r="C29" s="20" t="s">
        <v>29</v>
      </c>
      <c r="D29" s="46">
        <v>1795128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1795128</v>
      </c>
      <c r="O29" s="47">
        <f t="shared" si="1"/>
        <v>18.126929951227392</v>
      </c>
      <c r="P29" s="9"/>
    </row>
    <row r="30" spans="1:16">
      <c r="A30" s="12"/>
      <c r="B30" s="25">
        <v>335.18</v>
      </c>
      <c r="C30" s="20" t="s">
        <v>30</v>
      </c>
      <c r="D30" s="46">
        <v>5112200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5112200</v>
      </c>
      <c r="O30" s="47">
        <f t="shared" si="1"/>
        <v>51.622219305066089</v>
      </c>
      <c r="P30" s="9"/>
    </row>
    <row r="31" spans="1:16">
      <c r="A31" s="12"/>
      <c r="B31" s="25">
        <v>335.49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32138</v>
      </c>
      <c r="K31" s="46">
        <v>0</v>
      </c>
      <c r="L31" s="46">
        <v>0</v>
      </c>
      <c r="M31" s="46">
        <v>0</v>
      </c>
      <c r="N31" s="46">
        <f t="shared" si="6"/>
        <v>32138</v>
      </c>
      <c r="O31" s="47">
        <f t="shared" si="1"/>
        <v>0.32452464379840656</v>
      </c>
      <c r="P31" s="9"/>
    </row>
    <row r="32" spans="1:16">
      <c r="A32" s="12"/>
      <c r="B32" s="25">
        <v>337.3</v>
      </c>
      <c r="C32" s="20" t="s">
        <v>32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477026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477026</v>
      </c>
      <c r="O32" s="47">
        <f t="shared" si="1"/>
        <v>4.8169361109147637</v>
      </c>
      <c r="P32" s="9"/>
    </row>
    <row r="33" spans="1:16">
      <c r="A33" s="12"/>
      <c r="B33" s="25">
        <v>337.7</v>
      </c>
      <c r="C33" s="20" t="s">
        <v>33</v>
      </c>
      <c r="D33" s="46">
        <v>107988</v>
      </c>
      <c r="E33" s="46">
        <v>0</v>
      </c>
      <c r="F33" s="46">
        <v>0</v>
      </c>
      <c r="G33" s="46">
        <v>154871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262859</v>
      </c>
      <c r="O33" s="47">
        <f t="shared" si="1"/>
        <v>2.6543102664822125</v>
      </c>
      <c r="P33" s="9"/>
    </row>
    <row r="34" spans="1:16">
      <c r="A34" s="12"/>
      <c r="B34" s="25">
        <v>338</v>
      </c>
      <c r="C34" s="20" t="s">
        <v>34</v>
      </c>
      <c r="D34" s="46">
        <v>2584022</v>
      </c>
      <c r="E34" s="46">
        <v>175938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2759960</v>
      </c>
      <c r="O34" s="47">
        <f t="shared" si="1"/>
        <v>27.869656976098394</v>
      </c>
      <c r="P34" s="9"/>
    </row>
    <row r="35" spans="1:16" ht="15.75">
      <c r="A35" s="29" t="s">
        <v>39</v>
      </c>
      <c r="B35" s="30"/>
      <c r="C35" s="31"/>
      <c r="D35" s="32">
        <f t="shared" ref="D35:M35" si="7">SUM(D36:D50)</f>
        <v>11151549</v>
      </c>
      <c r="E35" s="32">
        <f t="shared" si="7"/>
        <v>2853099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45627655</v>
      </c>
      <c r="J35" s="32">
        <f t="shared" si="7"/>
        <v>16500681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76132984</v>
      </c>
      <c r="O35" s="45">
        <f t="shared" si="1"/>
        <v>768.77931152871327</v>
      </c>
      <c r="P35" s="10"/>
    </row>
    <row r="36" spans="1:16">
      <c r="A36" s="12"/>
      <c r="B36" s="25">
        <v>341.2</v>
      </c>
      <c r="C36" s="20" t="s">
        <v>42</v>
      </c>
      <c r="D36" s="46">
        <v>7004427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16494175</v>
      </c>
      <c r="K36" s="46">
        <v>0</v>
      </c>
      <c r="L36" s="46">
        <v>0</v>
      </c>
      <c r="M36" s="46">
        <v>0</v>
      </c>
      <c r="N36" s="46">
        <f>SUM(D36:M36)</f>
        <v>23498602</v>
      </c>
      <c r="O36" s="47">
        <f t="shared" si="1"/>
        <v>237.28531469943755</v>
      </c>
      <c r="P36" s="9"/>
    </row>
    <row r="37" spans="1:16">
      <c r="A37" s="12"/>
      <c r="B37" s="25">
        <v>341.3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6506</v>
      </c>
      <c r="K37" s="46">
        <v>0</v>
      </c>
      <c r="L37" s="46">
        <v>0</v>
      </c>
      <c r="M37" s="46">
        <v>0</v>
      </c>
      <c r="N37" s="46">
        <f t="shared" ref="N37:N49" si="8">SUM(D37:M37)</f>
        <v>6506</v>
      </c>
      <c r="O37" s="47">
        <f t="shared" ref="O37:O68" si="9">(N37/O$71)</f>
        <v>6.5696600054528376E-2</v>
      </c>
      <c r="P37" s="9"/>
    </row>
    <row r="38" spans="1:16">
      <c r="A38" s="12"/>
      <c r="B38" s="25">
        <v>341.9</v>
      </c>
      <c r="C38" s="20" t="s">
        <v>44</v>
      </c>
      <c r="D38" s="46">
        <v>747564</v>
      </c>
      <c r="E38" s="46">
        <v>0</v>
      </c>
      <c r="F38" s="46">
        <v>0</v>
      </c>
      <c r="G38" s="46">
        <v>0</v>
      </c>
      <c r="H38" s="46">
        <v>0</v>
      </c>
      <c r="I38" s="46">
        <v>360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747924</v>
      </c>
      <c r="O38" s="47">
        <f t="shared" si="9"/>
        <v>7.5524229786632473</v>
      </c>
      <c r="P38" s="9"/>
    </row>
    <row r="39" spans="1:16">
      <c r="A39" s="12"/>
      <c r="B39" s="25">
        <v>342.1</v>
      </c>
      <c r="C39" s="20" t="s">
        <v>45</v>
      </c>
      <c r="D39" s="46">
        <v>106831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106831</v>
      </c>
      <c r="O39" s="47">
        <f t="shared" si="9"/>
        <v>1.0787632155587645</v>
      </c>
      <c r="P39" s="9"/>
    </row>
    <row r="40" spans="1:16">
      <c r="A40" s="12"/>
      <c r="B40" s="25">
        <v>342.2</v>
      </c>
      <c r="C40" s="20" t="s">
        <v>46</v>
      </c>
      <c r="D40" s="46">
        <v>188260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188260</v>
      </c>
      <c r="O40" s="47">
        <f t="shared" si="9"/>
        <v>1.9010208924478194</v>
      </c>
      <c r="P40" s="9"/>
    </row>
    <row r="41" spans="1:16">
      <c r="A41" s="12"/>
      <c r="B41" s="25">
        <v>342.4</v>
      </c>
      <c r="C41" s="20" t="s">
        <v>47</v>
      </c>
      <c r="D41" s="46">
        <v>0</v>
      </c>
      <c r="E41" s="46">
        <v>2849724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2849724</v>
      </c>
      <c r="O41" s="47">
        <f t="shared" si="9"/>
        <v>28.776080217305694</v>
      </c>
      <c r="P41" s="9"/>
    </row>
    <row r="42" spans="1:16">
      <c r="A42" s="12"/>
      <c r="B42" s="25">
        <v>342.9</v>
      </c>
      <c r="C42" s="20" t="s">
        <v>48</v>
      </c>
      <c r="D42" s="46">
        <v>1027284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1027284</v>
      </c>
      <c r="O42" s="47">
        <f t="shared" si="9"/>
        <v>10.373357837444841</v>
      </c>
      <c r="P42" s="9"/>
    </row>
    <row r="43" spans="1:16">
      <c r="A43" s="12"/>
      <c r="B43" s="25">
        <v>343.3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22334452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22334452</v>
      </c>
      <c r="O43" s="47">
        <f t="shared" si="9"/>
        <v>225.52990477729196</v>
      </c>
      <c r="P43" s="9"/>
    </row>
    <row r="44" spans="1:16">
      <c r="A44" s="12"/>
      <c r="B44" s="25">
        <v>343.4</v>
      </c>
      <c r="C44" s="20" t="s">
        <v>50</v>
      </c>
      <c r="D44" s="46">
        <v>2270</v>
      </c>
      <c r="E44" s="46">
        <v>0</v>
      </c>
      <c r="F44" s="46">
        <v>0</v>
      </c>
      <c r="G44" s="46">
        <v>0</v>
      </c>
      <c r="H44" s="46">
        <v>0</v>
      </c>
      <c r="I44" s="46">
        <v>5026680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5028950</v>
      </c>
      <c r="O44" s="47">
        <f t="shared" si="9"/>
        <v>50.781573446698509</v>
      </c>
      <c r="P44" s="9"/>
    </row>
    <row r="45" spans="1:16">
      <c r="A45" s="12"/>
      <c r="B45" s="25">
        <v>343.5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15426156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15426156</v>
      </c>
      <c r="O45" s="47">
        <f t="shared" si="9"/>
        <v>155.77098080399068</v>
      </c>
      <c r="P45" s="9"/>
    </row>
    <row r="46" spans="1:16">
      <c r="A46" s="12"/>
      <c r="B46" s="25">
        <v>343.8</v>
      </c>
      <c r="C46" s="20" t="s">
        <v>52</v>
      </c>
      <c r="D46" s="46">
        <v>32846</v>
      </c>
      <c r="E46" s="46">
        <v>3375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36221</v>
      </c>
      <c r="O46" s="47">
        <f t="shared" si="9"/>
        <v>0.36575415778897519</v>
      </c>
      <c r="P46" s="9"/>
    </row>
    <row r="47" spans="1:16">
      <c r="A47" s="12"/>
      <c r="B47" s="25">
        <v>344.5</v>
      </c>
      <c r="C47" s="20" t="s">
        <v>53</v>
      </c>
      <c r="D47" s="46">
        <v>352597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352597</v>
      </c>
      <c r="O47" s="47">
        <f t="shared" si="9"/>
        <v>3.5604709636376488</v>
      </c>
      <c r="P47" s="9"/>
    </row>
    <row r="48" spans="1:16">
      <c r="A48" s="12"/>
      <c r="B48" s="25">
        <v>347.2</v>
      </c>
      <c r="C48" s="20" t="s">
        <v>54</v>
      </c>
      <c r="D48" s="46">
        <v>1118176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1118176</v>
      </c>
      <c r="O48" s="47">
        <f t="shared" si="9"/>
        <v>11.291171451363715</v>
      </c>
      <c r="P48" s="9"/>
    </row>
    <row r="49" spans="1:16">
      <c r="A49" s="12"/>
      <c r="B49" s="25">
        <v>347.5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2840007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2840007</v>
      </c>
      <c r="O49" s="47">
        <f t="shared" si="9"/>
        <v>28.67795942684614</v>
      </c>
      <c r="P49" s="9"/>
    </row>
    <row r="50" spans="1:16">
      <c r="A50" s="12"/>
      <c r="B50" s="25">
        <v>347.9</v>
      </c>
      <c r="C50" s="20" t="s">
        <v>56</v>
      </c>
      <c r="D50" s="46">
        <v>571294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0">SUM(D50:M50)</f>
        <v>571294</v>
      </c>
      <c r="O50" s="47">
        <f t="shared" si="9"/>
        <v>5.7688400601831749</v>
      </c>
      <c r="P50" s="9"/>
    </row>
    <row r="51" spans="1:16" ht="15.75">
      <c r="A51" s="29" t="s">
        <v>40</v>
      </c>
      <c r="B51" s="30"/>
      <c r="C51" s="31"/>
      <c r="D51" s="32">
        <f t="shared" ref="D51:M51" si="11">SUM(D52:D53)</f>
        <v>1466766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0"/>
        <v>1466766</v>
      </c>
      <c r="O51" s="45">
        <f t="shared" si="9"/>
        <v>14.811180337470086</v>
      </c>
      <c r="P51" s="10"/>
    </row>
    <row r="52" spans="1:16">
      <c r="A52" s="13"/>
      <c r="B52" s="39">
        <v>351.1</v>
      </c>
      <c r="C52" s="21" t="s">
        <v>59</v>
      </c>
      <c r="D52" s="46">
        <v>512844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512844</v>
      </c>
      <c r="O52" s="47">
        <f t="shared" si="9"/>
        <v>5.1786208358998698</v>
      </c>
      <c r="P52" s="9"/>
    </row>
    <row r="53" spans="1:16">
      <c r="A53" s="13"/>
      <c r="B53" s="39">
        <v>354</v>
      </c>
      <c r="C53" s="21" t="s">
        <v>60</v>
      </c>
      <c r="D53" s="46">
        <v>953922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953922</v>
      </c>
      <c r="O53" s="47">
        <f t="shared" si="9"/>
        <v>9.6325595015702152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SUM(D55:D63)</f>
        <v>6722493</v>
      </c>
      <c r="E54" s="32">
        <f t="shared" si="12"/>
        <v>330403</v>
      </c>
      <c r="F54" s="32">
        <f t="shared" si="12"/>
        <v>24428</v>
      </c>
      <c r="G54" s="32">
        <f t="shared" si="12"/>
        <v>884420</v>
      </c>
      <c r="H54" s="32">
        <f t="shared" si="12"/>
        <v>0</v>
      </c>
      <c r="I54" s="32">
        <f t="shared" si="12"/>
        <v>2592902</v>
      </c>
      <c r="J54" s="32">
        <f t="shared" si="12"/>
        <v>2835220</v>
      </c>
      <c r="K54" s="32">
        <f t="shared" si="12"/>
        <v>10801910</v>
      </c>
      <c r="L54" s="32">
        <f t="shared" si="12"/>
        <v>0</v>
      </c>
      <c r="M54" s="32">
        <f t="shared" si="12"/>
        <v>0</v>
      </c>
      <c r="N54" s="32">
        <f t="shared" si="10"/>
        <v>24191776</v>
      </c>
      <c r="O54" s="45">
        <f t="shared" si="9"/>
        <v>244.28488049196716</v>
      </c>
      <c r="P54" s="10"/>
    </row>
    <row r="55" spans="1:16">
      <c r="A55" s="12"/>
      <c r="B55" s="25">
        <v>361.1</v>
      </c>
      <c r="C55" s="20" t="s">
        <v>61</v>
      </c>
      <c r="D55" s="46">
        <v>2281323</v>
      </c>
      <c r="E55" s="46">
        <v>313728</v>
      </c>
      <c r="F55" s="46">
        <v>24428</v>
      </c>
      <c r="G55" s="46">
        <v>413241</v>
      </c>
      <c r="H55" s="46">
        <v>0</v>
      </c>
      <c r="I55" s="46">
        <v>1099783</v>
      </c>
      <c r="J55" s="46">
        <v>485945</v>
      </c>
      <c r="K55" s="46">
        <v>5023094</v>
      </c>
      <c r="L55" s="46">
        <v>0</v>
      </c>
      <c r="M55" s="46">
        <v>0</v>
      </c>
      <c r="N55" s="46">
        <f t="shared" si="10"/>
        <v>9641542</v>
      </c>
      <c r="O55" s="47">
        <f t="shared" si="9"/>
        <v>97.358827033959059</v>
      </c>
      <c r="P55" s="9"/>
    </row>
    <row r="56" spans="1:16">
      <c r="A56" s="12"/>
      <c r="B56" s="25">
        <v>361.3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-9209502</v>
      </c>
      <c r="L56" s="46">
        <v>0</v>
      </c>
      <c r="M56" s="46">
        <v>0</v>
      </c>
      <c r="N56" s="46">
        <f t="shared" ref="N56:N63" si="13">SUM(D56:M56)</f>
        <v>-9209502</v>
      </c>
      <c r="O56" s="47">
        <f t="shared" si="9"/>
        <v>-92.996152719855402</v>
      </c>
      <c r="P56" s="9"/>
    </row>
    <row r="57" spans="1:16">
      <c r="A57" s="12"/>
      <c r="B57" s="25">
        <v>362</v>
      </c>
      <c r="C57" s="20" t="s">
        <v>63</v>
      </c>
      <c r="D57" s="46">
        <v>1221358</v>
      </c>
      <c r="E57" s="46">
        <v>12130</v>
      </c>
      <c r="F57" s="46">
        <v>0</v>
      </c>
      <c r="G57" s="46">
        <v>0</v>
      </c>
      <c r="H57" s="46">
        <v>0</v>
      </c>
      <c r="I57" s="46">
        <v>853495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2086983</v>
      </c>
      <c r="O57" s="47">
        <f t="shared" si="9"/>
        <v>21.074037422625238</v>
      </c>
      <c r="P57" s="9"/>
    </row>
    <row r="58" spans="1:16">
      <c r="A58" s="12"/>
      <c r="B58" s="25">
        <v>364</v>
      </c>
      <c r="C58" s="20" t="s">
        <v>64</v>
      </c>
      <c r="D58" s="46">
        <v>32567</v>
      </c>
      <c r="E58" s="46">
        <v>3050</v>
      </c>
      <c r="F58" s="46">
        <v>0</v>
      </c>
      <c r="G58" s="46">
        <v>425000</v>
      </c>
      <c r="H58" s="46">
        <v>0</v>
      </c>
      <c r="I58" s="46">
        <v>6800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467417</v>
      </c>
      <c r="O58" s="47">
        <f t="shared" si="9"/>
        <v>4.7199058880552558</v>
      </c>
      <c r="P58" s="9"/>
    </row>
    <row r="59" spans="1:16">
      <c r="A59" s="12"/>
      <c r="B59" s="25">
        <v>365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1549</v>
      </c>
      <c r="K59" s="46">
        <v>0</v>
      </c>
      <c r="L59" s="46">
        <v>0</v>
      </c>
      <c r="M59" s="46">
        <v>0</v>
      </c>
      <c r="N59" s="46">
        <f t="shared" si="13"/>
        <v>1549</v>
      </c>
      <c r="O59" s="47">
        <f t="shared" si="9"/>
        <v>1.564156678211873E-2</v>
      </c>
      <c r="P59" s="9"/>
    </row>
    <row r="60" spans="1:16">
      <c r="A60" s="12"/>
      <c r="B60" s="25">
        <v>366</v>
      </c>
      <c r="C60" s="20" t="s">
        <v>66</v>
      </c>
      <c r="D60" s="46">
        <v>42835</v>
      </c>
      <c r="E60" s="46">
        <v>1495</v>
      </c>
      <c r="F60" s="46">
        <v>0</v>
      </c>
      <c r="G60" s="46">
        <v>400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44730</v>
      </c>
      <c r="O60" s="47">
        <f t="shared" si="9"/>
        <v>0.45167674768506832</v>
      </c>
      <c r="P60" s="9"/>
    </row>
    <row r="61" spans="1:16">
      <c r="A61" s="12"/>
      <c r="B61" s="25">
        <v>367</v>
      </c>
      <c r="C61" s="20" t="s">
        <v>67</v>
      </c>
      <c r="D61" s="46">
        <v>358770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358770</v>
      </c>
      <c r="O61" s="47">
        <f t="shared" si="9"/>
        <v>3.622804980258707</v>
      </c>
      <c r="P61" s="9"/>
    </row>
    <row r="62" spans="1:16">
      <c r="A62" s="12"/>
      <c r="B62" s="25">
        <v>368</v>
      </c>
      <c r="C62" s="20" t="s">
        <v>68</v>
      </c>
      <c r="D62" s="46">
        <v>2408197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14815837</v>
      </c>
      <c r="L62" s="46">
        <v>0</v>
      </c>
      <c r="M62" s="46">
        <v>0</v>
      </c>
      <c r="N62" s="46">
        <f t="shared" si="13"/>
        <v>17224034</v>
      </c>
      <c r="O62" s="47">
        <f t="shared" si="9"/>
        <v>173.9256798376266</v>
      </c>
      <c r="P62" s="9"/>
    </row>
    <row r="63" spans="1:16">
      <c r="A63" s="12"/>
      <c r="B63" s="25">
        <v>369.9</v>
      </c>
      <c r="C63" s="20" t="s">
        <v>69</v>
      </c>
      <c r="D63" s="46">
        <v>377443</v>
      </c>
      <c r="E63" s="46">
        <v>0</v>
      </c>
      <c r="F63" s="46">
        <v>0</v>
      </c>
      <c r="G63" s="46">
        <v>45779</v>
      </c>
      <c r="H63" s="46">
        <v>0</v>
      </c>
      <c r="I63" s="46">
        <v>632824</v>
      </c>
      <c r="J63" s="46">
        <v>2347726</v>
      </c>
      <c r="K63" s="46">
        <v>172481</v>
      </c>
      <c r="L63" s="46">
        <v>0</v>
      </c>
      <c r="M63" s="46">
        <v>0</v>
      </c>
      <c r="N63" s="46">
        <f t="shared" si="13"/>
        <v>3576253</v>
      </c>
      <c r="O63" s="47">
        <f t="shared" si="9"/>
        <v>36.112459734830509</v>
      </c>
      <c r="P63" s="9"/>
    </row>
    <row r="64" spans="1:16" ht="15.75">
      <c r="A64" s="29" t="s">
        <v>41</v>
      </c>
      <c r="B64" s="30"/>
      <c r="C64" s="31"/>
      <c r="D64" s="32">
        <f t="shared" ref="D64:M64" si="14">SUM(D65:D68)</f>
        <v>1985097</v>
      </c>
      <c r="E64" s="32">
        <f t="shared" si="14"/>
        <v>3861138</v>
      </c>
      <c r="F64" s="32">
        <f t="shared" si="14"/>
        <v>0</v>
      </c>
      <c r="G64" s="32">
        <f t="shared" si="14"/>
        <v>777425</v>
      </c>
      <c r="H64" s="32">
        <f t="shared" si="14"/>
        <v>0</v>
      </c>
      <c r="I64" s="32">
        <f t="shared" si="14"/>
        <v>1012960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 t="shared" ref="N64:N69" si="15">SUM(D64:M64)</f>
        <v>7636620</v>
      </c>
      <c r="O64" s="45">
        <f t="shared" si="9"/>
        <v>77.113429128252776</v>
      </c>
      <c r="P64" s="9"/>
    </row>
    <row r="65" spans="1:119">
      <c r="A65" s="12"/>
      <c r="B65" s="25">
        <v>381</v>
      </c>
      <c r="C65" s="20" t="s">
        <v>70</v>
      </c>
      <c r="D65" s="46">
        <v>1985097</v>
      </c>
      <c r="E65" s="46">
        <v>3861138</v>
      </c>
      <c r="F65" s="46">
        <v>0</v>
      </c>
      <c r="G65" s="46">
        <v>777425</v>
      </c>
      <c r="H65" s="46">
        <v>0</v>
      </c>
      <c r="I65" s="46">
        <v>693212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7316872</v>
      </c>
      <c r="O65" s="47">
        <f t="shared" si="9"/>
        <v>73.884662378447146</v>
      </c>
      <c r="P65" s="9"/>
    </row>
    <row r="66" spans="1:119">
      <c r="A66" s="12"/>
      <c r="B66" s="25">
        <v>389.7</v>
      </c>
      <c r="C66" s="20" t="s">
        <v>71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6825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6825</v>
      </c>
      <c r="O66" s="47">
        <f t="shared" si="9"/>
        <v>6.8917813613918869E-2</v>
      </c>
      <c r="P66" s="9"/>
    </row>
    <row r="67" spans="1:119">
      <c r="A67" s="12"/>
      <c r="B67" s="25">
        <v>389.8</v>
      </c>
      <c r="C67" s="20" t="s">
        <v>72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308921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308921</v>
      </c>
      <c r="O67" s="47">
        <f t="shared" si="9"/>
        <v>3.1194373479011621</v>
      </c>
      <c r="P67" s="9"/>
    </row>
    <row r="68" spans="1:119" ht="15.75" thickBot="1">
      <c r="A68" s="12"/>
      <c r="B68" s="25">
        <v>389.9</v>
      </c>
      <c r="C68" s="20" t="s">
        <v>73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4002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4002</v>
      </c>
      <c r="O68" s="47">
        <f t="shared" si="9"/>
        <v>4.0411588290535289E-2</v>
      </c>
      <c r="P68" s="9"/>
    </row>
    <row r="69" spans="1:119" ht="16.5" thickBot="1">
      <c r="A69" s="14" t="s">
        <v>57</v>
      </c>
      <c r="B69" s="23"/>
      <c r="C69" s="22"/>
      <c r="D69" s="15">
        <f t="shared" ref="D69:M69" si="16">SUM(D5,D16,D22,D35,D51,D54,D64)</f>
        <v>113085158</v>
      </c>
      <c r="E69" s="15">
        <f t="shared" si="16"/>
        <v>23153350</v>
      </c>
      <c r="F69" s="15">
        <f t="shared" si="16"/>
        <v>61872</v>
      </c>
      <c r="G69" s="15">
        <f t="shared" si="16"/>
        <v>6989869</v>
      </c>
      <c r="H69" s="15">
        <f t="shared" si="16"/>
        <v>0</v>
      </c>
      <c r="I69" s="15">
        <f t="shared" si="16"/>
        <v>50003528</v>
      </c>
      <c r="J69" s="15">
        <f t="shared" si="16"/>
        <v>19368039</v>
      </c>
      <c r="K69" s="15">
        <f t="shared" si="16"/>
        <v>13210107</v>
      </c>
      <c r="L69" s="15">
        <f t="shared" si="16"/>
        <v>0</v>
      </c>
      <c r="M69" s="15">
        <f t="shared" si="16"/>
        <v>0</v>
      </c>
      <c r="N69" s="15">
        <f t="shared" si="15"/>
        <v>225871923</v>
      </c>
      <c r="O69" s="38">
        <f>(N69/O$71)</f>
        <v>2280.8203794771334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80</v>
      </c>
      <c r="M71" s="118"/>
      <c r="N71" s="118"/>
      <c r="O71" s="43">
        <v>99031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thickBot="1">
      <c r="A73" s="120" t="s">
        <v>91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A73:O73"/>
    <mergeCell ref="A72:O72"/>
    <mergeCell ref="L71:N7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56171537</v>
      </c>
      <c r="E5" s="27">
        <f t="shared" si="0"/>
        <v>14596502</v>
      </c>
      <c r="F5" s="27">
        <f t="shared" si="0"/>
        <v>1025550</v>
      </c>
      <c r="G5" s="27">
        <f t="shared" si="0"/>
        <v>2241342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2276364</v>
      </c>
      <c r="L5" s="27">
        <f t="shared" si="0"/>
        <v>0</v>
      </c>
      <c r="M5" s="27">
        <f t="shared" si="0"/>
        <v>0</v>
      </c>
      <c r="N5" s="28">
        <f>SUM(D5:M5)</f>
        <v>76311295</v>
      </c>
      <c r="O5" s="33">
        <f t="shared" ref="O5:O36" si="1">(N5/O$73)</f>
        <v>762.67060105139024</v>
      </c>
      <c r="P5" s="6"/>
    </row>
    <row r="6" spans="1:133">
      <c r="A6" s="12"/>
      <c r="B6" s="25">
        <v>311</v>
      </c>
      <c r="C6" s="20" t="s">
        <v>2</v>
      </c>
      <c r="D6" s="46">
        <v>40135942</v>
      </c>
      <c r="E6" s="46">
        <v>14596502</v>
      </c>
      <c r="F6" s="46">
        <v>1025550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55757994</v>
      </c>
      <c r="O6" s="47">
        <f t="shared" si="1"/>
        <v>557.25673109596437</v>
      </c>
      <c r="P6" s="9"/>
    </row>
    <row r="7" spans="1:133">
      <c r="A7" s="12"/>
      <c r="B7" s="25">
        <v>312.41000000000003</v>
      </c>
      <c r="C7" s="20" t="s">
        <v>10</v>
      </c>
      <c r="D7" s="46">
        <v>1354085</v>
      </c>
      <c r="E7" s="46">
        <v>0</v>
      </c>
      <c r="F7" s="46">
        <v>0</v>
      </c>
      <c r="G7" s="46">
        <v>635105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1989190</v>
      </c>
      <c r="O7" s="47">
        <f t="shared" si="1"/>
        <v>19.880369385756261</v>
      </c>
      <c r="P7" s="9"/>
    </row>
    <row r="8" spans="1:133">
      <c r="A8" s="12"/>
      <c r="B8" s="25">
        <v>312.51</v>
      </c>
      <c r="C8" s="20" t="s">
        <v>81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1360509</v>
      </c>
      <c r="L8" s="46">
        <v>0</v>
      </c>
      <c r="M8" s="46">
        <v>0</v>
      </c>
      <c r="N8" s="46">
        <f>SUM(D8:M8)</f>
        <v>1360509</v>
      </c>
      <c r="O8" s="47">
        <f t="shared" si="1"/>
        <v>13.597203621899299</v>
      </c>
      <c r="P8" s="9"/>
    </row>
    <row r="9" spans="1:133">
      <c r="A9" s="12"/>
      <c r="B9" s="25">
        <v>312.52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915855</v>
      </c>
      <c r="L9" s="46">
        <v>0</v>
      </c>
      <c r="M9" s="46">
        <v>0</v>
      </c>
      <c r="N9" s="46">
        <f>SUM(D9:M9)</f>
        <v>915855</v>
      </c>
      <c r="O9" s="47">
        <f t="shared" si="1"/>
        <v>9.1532411201503123</v>
      </c>
      <c r="P9" s="9"/>
    </row>
    <row r="10" spans="1:133">
      <c r="A10" s="12"/>
      <c r="B10" s="25">
        <v>314.10000000000002</v>
      </c>
      <c r="C10" s="20" t="s">
        <v>11</v>
      </c>
      <c r="D10" s="46">
        <v>6199160</v>
      </c>
      <c r="E10" s="46">
        <v>0</v>
      </c>
      <c r="F10" s="46">
        <v>0</v>
      </c>
      <c r="G10" s="46">
        <v>1549787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7748947</v>
      </c>
      <c r="O10" s="47">
        <f t="shared" si="1"/>
        <v>77.444552159747346</v>
      </c>
      <c r="P10" s="9"/>
    </row>
    <row r="11" spans="1:133">
      <c r="A11" s="12"/>
      <c r="B11" s="25">
        <v>314.3</v>
      </c>
      <c r="C11" s="20" t="s">
        <v>12</v>
      </c>
      <c r="D11" s="46">
        <v>1056012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1056012</v>
      </c>
      <c r="O11" s="47">
        <f t="shared" si="1"/>
        <v>10.553998680765156</v>
      </c>
      <c r="P11" s="9"/>
    </row>
    <row r="12" spans="1:133">
      <c r="A12" s="12"/>
      <c r="B12" s="25">
        <v>314.39999999999998</v>
      </c>
      <c r="C12" s="20" t="s">
        <v>13</v>
      </c>
      <c r="D12" s="46">
        <v>225657</v>
      </c>
      <c r="E12" s="46">
        <v>0</v>
      </c>
      <c r="F12" s="46">
        <v>0</v>
      </c>
      <c r="G12" s="46">
        <v>56414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282071</v>
      </c>
      <c r="O12" s="47">
        <f t="shared" si="1"/>
        <v>2.8190749365368086</v>
      </c>
      <c r="P12" s="9"/>
    </row>
    <row r="13" spans="1:133">
      <c r="A13" s="12"/>
      <c r="B13" s="25">
        <v>314.7</v>
      </c>
      <c r="C13" s="20" t="s">
        <v>14</v>
      </c>
      <c r="D13" s="46">
        <v>143</v>
      </c>
      <c r="E13" s="46">
        <v>0</v>
      </c>
      <c r="F13" s="46">
        <v>0</v>
      </c>
      <c r="G13" s="46">
        <v>36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179</v>
      </c>
      <c r="O13" s="47">
        <f t="shared" si="1"/>
        <v>1.7889624018069519E-3</v>
      </c>
      <c r="P13" s="9"/>
    </row>
    <row r="14" spans="1:133">
      <c r="A14" s="12"/>
      <c r="B14" s="25">
        <v>315</v>
      </c>
      <c r="C14" s="20" t="s">
        <v>15</v>
      </c>
      <c r="D14" s="46">
        <v>5321570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5321570</v>
      </c>
      <c r="O14" s="47">
        <f t="shared" si="1"/>
        <v>53.184852785384479</v>
      </c>
      <c r="P14" s="9"/>
    </row>
    <row r="15" spans="1:133">
      <c r="A15" s="12"/>
      <c r="B15" s="25">
        <v>316</v>
      </c>
      <c r="C15" s="20" t="s">
        <v>16</v>
      </c>
      <c r="D15" s="46">
        <v>1878968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1878968</v>
      </c>
      <c r="O15" s="47">
        <f t="shared" si="1"/>
        <v>18.778788302784385</v>
      </c>
      <c r="P15" s="9"/>
    </row>
    <row r="16" spans="1:133" ht="15.75">
      <c r="A16" s="29" t="s">
        <v>118</v>
      </c>
      <c r="B16" s="30"/>
      <c r="C16" s="31"/>
      <c r="D16" s="32">
        <f t="shared" ref="D16:M16" si="3">SUM(D17:D20)</f>
        <v>14763383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1" si="4">SUM(D16:M16)</f>
        <v>14763383</v>
      </c>
      <c r="O16" s="45">
        <f t="shared" si="1"/>
        <v>147.54825201383198</v>
      </c>
      <c r="P16" s="10"/>
    </row>
    <row r="17" spans="1:16">
      <c r="A17" s="12"/>
      <c r="B17" s="25">
        <v>322</v>
      </c>
      <c r="C17" s="20" t="s">
        <v>0</v>
      </c>
      <c r="D17" s="46">
        <v>5271893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5271893</v>
      </c>
      <c r="O17" s="47">
        <f t="shared" si="1"/>
        <v>52.688370744967919</v>
      </c>
      <c r="P17" s="9"/>
    </row>
    <row r="18" spans="1:16">
      <c r="A18" s="12"/>
      <c r="B18" s="25">
        <v>323.10000000000002</v>
      </c>
      <c r="C18" s="20" t="s">
        <v>18</v>
      </c>
      <c r="D18" s="46">
        <v>8995884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8995884</v>
      </c>
      <c r="O18" s="47">
        <f t="shared" si="1"/>
        <v>89.906694117411902</v>
      </c>
      <c r="P18" s="9"/>
    </row>
    <row r="19" spans="1:16">
      <c r="A19" s="12"/>
      <c r="B19" s="25">
        <v>323.39999999999998</v>
      </c>
      <c r="C19" s="20" t="s">
        <v>19</v>
      </c>
      <c r="D19" s="46">
        <v>165574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165574</v>
      </c>
      <c r="O19" s="47">
        <f t="shared" si="1"/>
        <v>1.6547802274680685</v>
      </c>
      <c r="P19" s="9"/>
    </row>
    <row r="20" spans="1:16">
      <c r="A20" s="12"/>
      <c r="B20" s="25">
        <v>329</v>
      </c>
      <c r="C20" s="20" t="s">
        <v>119</v>
      </c>
      <c r="D20" s="46">
        <v>330032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330032</v>
      </c>
      <c r="O20" s="47">
        <f t="shared" si="1"/>
        <v>3.2984069239840892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SUM(D22:D36)</f>
        <v>13763058</v>
      </c>
      <c r="E21" s="32">
        <f t="shared" si="5"/>
        <v>1061285</v>
      </c>
      <c r="F21" s="32">
        <f t="shared" si="5"/>
        <v>0</v>
      </c>
      <c r="G21" s="32">
        <f t="shared" si="5"/>
        <v>807090</v>
      </c>
      <c r="H21" s="32">
        <f t="shared" si="5"/>
        <v>0</v>
      </c>
      <c r="I21" s="32">
        <f t="shared" si="5"/>
        <v>713803</v>
      </c>
      <c r="J21" s="32">
        <f t="shared" si="5"/>
        <v>33133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16378369</v>
      </c>
      <c r="O21" s="45">
        <f t="shared" si="1"/>
        <v>163.68875052469568</v>
      </c>
      <c r="P21" s="10"/>
    </row>
    <row r="22" spans="1:16">
      <c r="A22" s="12"/>
      <c r="B22" s="25">
        <v>331.2</v>
      </c>
      <c r="C22" s="20" t="s">
        <v>22</v>
      </c>
      <c r="D22" s="46">
        <v>620096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3" si="6">SUM(D22:M22)</f>
        <v>620096</v>
      </c>
      <c r="O22" s="47">
        <f t="shared" si="1"/>
        <v>6.1973655279937638</v>
      </c>
      <c r="P22" s="9"/>
    </row>
    <row r="23" spans="1:16">
      <c r="A23" s="12"/>
      <c r="B23" s="25">
        <v>331.5</v>
      </c>
      <c r="C23" s="20" t="s">
        <v>102</v>
      </c>
      <c r="D23" s="46">
        <v>0</v>
      </c>
      <c r="E23" s="46">
        <v>0</v>
      </c>
      <c r="F23" s="46">
        <v>0</v>
      </c>
      <c r="G23" s="46">
        <v>707520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707520</v>
      </c>
      <c r="O23" s="47">
        <f t="shared" si="1"/>
        <v>7.0710987627176234</v>
      </c>
      <c r="P23" s="9"/>
    </row>
    <row r="24" spans="1:16">
      <c r="A24" s="12"/>
      <c r="B24" s="25">
        <v>331.62</v>
      </c>
      <c r="C24" s="20" t="s">
        <v>24</v>
      </c>
      <c r="D24" s="46">
        <v>12772</v>
      </c>
      <c r="E24" s="46">
        <v>0</v>
      </c>
      <c r="F24" s="46">
        <v>0</v>
      </c>
      <c r="G24" s="46">
        <v>0</v>
      </c>
      <c r="H24" s="46">
        <v>0</v>
      </c>
      <c r="I24" s="46">
        <v>229293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242065</v>
      </c>
      <c r="O24" s="47">
        <f t="shared" si="1"/>
        <v>2.419246836834636</v>
      </c>
      <c r="P24" s="9"/>
    </row>
    <row r="25" spans="1:16">
      <c r="A25" s="12"/>
      <c r="B25" s="25">
        <v>334.2</v>
      </c>
      <c r="C25" s="20" t="s">
        <v>103</v>
      </c>
      <c r="D25" s="46">
        <v>5172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5172</v>
      </c>
      <c r="O25" s="47">
        <f t="shared" si="1"/>
        <v>5.1690019788522654E-2</v>
      </c>
      <c r="P25" s="9"/>
    </row>
    <row r="26" spans="1:16">
      <c r="A26" s="12"/>
      <c r="B26" s="25">
        <v>334.62</v>
      </c>
      <c r="C26" s="20" t="s">
        <v>25</v>
      </c>
      <c r="D26" s="46">
        <v>0</v>
      </c>
      <c r="E26" s="46">
        <v>943047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943047</v>
      </c>
      <c r="O26" s="47">
        <f t="shared" si="1"/>
        <v>9.4250034979711774</v>
      </c>
      <c r="P26" s="9"/>
    </row>
    <row r="27" spans="1:16">
      <c r="A27" s="12"/>
      <c r="B27" s="25">
        <v>334.7</v>
      </c>
      <c r="C27" s="20" t="s">
        <v>87</v>
      </c>
      <c r="D27" s="46">
        <v>0</v>
      </c>
      <c r="E27" s="46">
        <v>0</v>
      </c>
      <c r="F27" s="46">
        <v>0</v>
      </c>
      <c r="G27" s="46">
        <v>69235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69235</v>
      </c>
      <c r="O27" s="47">
        <f t="shared" si="1"/>
        <v>0.69194866977153247</v>
      </c>
      <c r="P27" s="9"/>
    </row>
    <row r="28" spans="1:16">
      <c r="A28" s="12"/>
      <c r="B28" s="25">
        <v>335.12</v>
      </c>
      <c r="C28" s="20" t="s">
        <v>26</v>
      </c>
      <c r="D28" s="46">
        <v>2490475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2490475</v>
      </c>
      <c r="O28" s="47">
        <f t="shared" si="1"/>
        <v>24.890313618101501</v>
      </c>
      <c r="P28" s="9"/>
    </row>
    <row r="29" spans="1:16">
      <c r="A29" s="12"/>
      <c r="B29" s="25">
        <v>335.14</v>
      </c>
      <c r="C29" s="20" t="s">
        <v>27</v>
      </c>
      <c r="D29" s="46">
        <v>27278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27278</v>
      </c>
      <c r="O29" s="47">
        <f t="shared" si="1"/>
        <v>0.2726218793100002</v>
      </c>
      <c r="P29" s="9"/>
    </row>
    <row r="30" spans="1:16">
      <c r="A30" s="12"/>
      <c r="B30" s="25">
        <v>335.15</v>
      </c>
      <c r="C30" s="20" t="s">
        <v>28</v>
      </c>
      <c r="D30" s="46">
        <v>65007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65007</v>
      </c>
      <c r="O30" s="47">
        <f t="shared" si="1"/>
        <v>0.64969317795678505</v>
      </c>
      <c r="P30" s="9"/>
    </row>
    <row r="31" spans="1:16">
      <c r="A31" s="12"/>
      <c r="B31" s="25">
        <v>335.16</v>
      </c>
      <c r="C31" s="20" t="s">
        <v>29</v>
      </c>
      <c r="D31" s="46">
        <v>2053356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2053356</v>
      </c>
      <c r="O31" s="47">
        <f t="shared" si="1"/>
        <v>20.521657438685562</v>
      </c>
      <c r="P31" s="9"/>
    </row>
    <row r="32" spans="1:16">
      <c r="A32" s="12"/>
      <c r="B32" s="25">
        <v>335.18</v>
      </c>
      <c r="C32" s="20" t="s">
        <v>30</v>
      </c>
      <c r="D32" s="46">
        <v>5716489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5716489</v>
      </c>
      <c r="O32" s="47">
        <f t="shared" si="1"/>
        <v>57.131753582921903</v>
      </c>
      <c r="P32" s="9"/>
    </row>
    <row r="33" spans="1:16">
      <c r="A33" s="12"/>
      <c r="B33" s="25">
        <v>335.49</v>
      </c>
      <c r="C33" s="20" t="s">
        <v>31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33133</v>
      </c>
      <c r="K33" s="46">
        <v>0</v>
      </c>
      <c r="L33" s="46">
        <v>0</v>
      </c>
      <c r="M33" s="46">
        <v>0</v>
      </c>
      <c r="N33" s="46">
        <f t="shared" si="6"/>
        <v>33133</v>
      </c>
      <c r="O33" s="47">
        <f t="shared" si="1"/>
        <v>0.33113793999480301</v>
      </c>
      <c r="P33" s="9"/>
    </row>
    <row r="34" spans="1:16">
      <c r="A34" s="12"/>
      <c r="B34" s="25">
        <v>337.3</v>
      </c>
      <c r="C34" s="20" t="s">
        <v>32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474800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474800</v>
      </c>
      <c r="O34" s="47">
        <f t="shared" si="1"/>
        <v>4.7452477563013451</v>
      </c>
      <c r="P34" s="9"/>
    </row>
    <row r="35" spans="1:16">
      <c r="A35" s="12"/>
      <c r="B35" s="25">
        <v>337.7</v>
      </c>
      <c r="C35" s="20" t="s">
        <v>33</v>
      </c>
      <c r="D35" s="46">
        <v>369510</v>
      </c>
      <c r="E35" s="46">
        <v>0</v>
      </c>
      <c r="F35" s="46">
        <v>0</v>
      </c>
      <c r="G35" s="46">
        <v>30335</v>
      </c>
      <c r="H35" s="46">
        <v>0</v>
      </c>
      <c r="I35" s="46">
        <v>9710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409555</v>
      </c>
      <c r="O35" s="47">
        <f t="shared" si="1"/>
        <v>4.0931759579443918</v>
      </c>
      <c r="P35" s="9"/>
    </row>
    <row r="36" spans="1:16">
      <c r="A36" s="12"/>
      <c r="B36" s="25">
        <v>338</v>
      </c>
      <c r="C36" s="20" t="s">
        <v>34</v>
      </c>
      <c r="D36" s="46">
        <v>2402903</v>
      </c>
      <c r="E36" s="46">
        <v>118238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2521141</v>
      </c>
      <c r="O36" s="47">
        <f t="shared" si="1"/>
        <v>25.196795858402126</v>
      </c>
      <c r="P36" s="9"/>
    </row>
    <row r="37" spans="1:16" ht="15.75">
      <c r="A37" s="29" t="s">
        <v>39</v>
      </c>
      <c r="B37" s="30"/>
      <c r="C37" s="31"/>
      <c r="D37" s="32">
        <f t="shared" ref="D37:M37" si="7">SUM(D38:D52)</f>
        <v>10793874</v>
      </c>
      <c r="E37" s="32">
        <f t="shared" si="7"/>
        <v>2576901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43752184</v>
      </c>
      <c r="J37" s="32">
        <f t="shared" si="7"/>
        <v>17391055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74514014</v>
      </c>
      <c r="O37" s="45">
        <f t="shared" ref="O37:O68" si="8">(N37/O$73)</f>
        <v>744.70820923864164</v>
      </c>
      <c r="P37" s="10"/>
    </row>
    <row r="38" spans="1:16">
      <c r="A38" s="12"/>
      <c r="B38" s="25">
        <v>341.2</v>
      </c>
      <c r="C38" s="20" t="s">
        <v>42</v>
      </c>
      <c r="D38" s="46">
        <v>6837347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17387613</v>
      </c>
      <c r="K38" s="46">
        <v>0</v>
      </c>
      <c r="L38" s="46">
        <v>0</v>
      </c>
      <c r="M38" s="46">
        <v>0</v>
      </c>
      <c r="N38" s="46">
        <f>SUM(D38:M38)</f>
        <v>24224960</v>
      </c>
      <c r="O38" s="47">
        <f t="shared" si="8"/>
        <v>242.10917667752705</v>
      </c>
      <c r="P38" s="9"/>
    </row>
    <row r="39" spans="1:16">
      <c r="A39" s="12"/>
      <c r="B39" s="25">
        <v>341.3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3442</v>
      </c>
      <c r="K39" s="46">
        <v>0</v>
      </c>
      <c r="L39" s="46">
        <v>0</v>
      </c>
      <c r="M39" s="46">
        <v>0</v>
      </c>
      <c r="N39" s="46">
        <f t="shared" ref="N39:N54" si="9">SUM(D39:M39)</f>
        <v>3442</v>
      </c>
      <c r="O39" s="47">
        <f t="shared" si="8"/>
        <v>3.4400047972176141E-2</v>
      </c>
      <c r="P39" s="9"/>
    </row>
    <row r="40" spans="1:16">
      <c r="A40" s="12"/>
      <c r="B40" s="25">
        <v>341.9</v>
      </c>
      <c r="C40" s="20" t="s">
        <v>44</v>
      </c>
      <c r="D40" s="46">
        <v>813691</v>
      </c>
      <c r="E40" s="46">
        <v>0</v>
      </c>
      <c r="F40" s="46">
        <v>0</v>
      </c>
      <c r="G40" s="46">
        <v>0</v>
      </c>
      <c r="H40" s="46">
        <v>0</v>
      </c>
      <c r="I40" s="46">
        <v>360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814051</v>
      </c>
      <c r="O40" s="47">
        <f t="shared" si="8"/>
        <v>8.1357912410801738</v>
      </c>
      <c r="P40" s="9"/>
    </row>
    <row r="41" spans="1:16">
      <c r="A41" s="12"/>
      <c r="B41" s="25">
        <v>342.1</v>
      </c>
      <c r="C41" s="20" t="s">
        <v>45</v>
      </c>
      <c r="D41" s="46">
        <v>115999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115999</v>
      </c>
      <c r="O41" s="47">
        <f t="shared" si="8"/>
        <v>1.1593175957944393</v>
      </c>
      <c r="P41" s="9"/>
    </row>
    <row r="42" spans="1:16">
      <c r="A42" s="12"/>
      <c r="B42" s="25">
        <v>342.2</v>
      </c>
      <c r="C42" s="20" t="s">
        <v>46</v>
      </c>
      <c r="D42" s="46">
        <v>134419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134419</v>
      </c>
      <c r="O42" s="47">
        <f t="shared" si="8"/>
        <v>1.3434108217234004</v>
      </c>
      <c r="P42" s="9"/>
    </row>
    <row r="43" spans="1:16">
      <c r="A43" s="12"/>
      <c r="B43" s="25">
        <v>342.4</v>
      </c>
      <c r="C43" s="20" t="s">
        <v>47</v>
      </c>
      <c r="D43" s="46">
        <v>0</v>
      </c>
      <c r="E43" s="46">
        <v>2574151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2574151</v>
      </c>
      <c r="O43" s="47">
        <f t="shared" si="8"/>
        <v>25.726588578624398</v>
      </c>
      <c r="P43" s="9"/>
    </row>
    <row r="44" spans="1:16">
      <c r="A44" s="12"/>
      <c r="B44" s="25">
        <v>342.9</v>
      </c>
      <c r="C44" s="20" t="s">
        <v>48</v>
      </c>
      <c r="D44" s="46">
        <v>997359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997359</v>
      </c>
      <c r="O44" s="47">
        <f t="shared" si="8"/>
        <v>9.9678086709708378</v>
      </c>
      <c r="P44" s="9"/>
    </row>
    <row r="45" spans="1:16">
      <c r="A45" s="12"/>
      <c r="B45" s="25">
        <v>343.3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21166216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21166216</v>
      </c>
      <c r="O45" s="47">
        <f t="shared" si="8"/>
        <v>211.53946710907672</v>
      </c>
      <c r="P45" s="9"/>
    </row>
    <row r="46" spans="1:16">
      <c r="A46" s="12"/>
      <c r="B46" s="25">
        <v>343.4</v>
      </c>
      <c r="C46" s="20" t="s">
        <v>50</v>
      </c>
      <c r="D46" s="46">
        <v>1150</v>
      </c>
      <c r="E46" s="46">
        <v>0</v>
      </c>
      <c r="F46" s="46">
        <v>0</v>
      </c>
      <c r="G46" s="46">
        <v>0</v>
      </c>
      <c r="H46" s="46">
        <v>0</v>
      </c>
      <c r="I46" s="46">
        <v>4618938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4620088</v>
      </c>
      <c r="O46" s="47">
        <f t="shared" si="8"/>
        <v>46.174099022566914</v>
      </c>
      <c r="P46" s="9"/>
    </row>
    <row r="47" spans="1:16">
      <c r="A47" s="12"/>
      <c r="B47" s="25">
        <v>343.5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14980850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14980850</v>
      </c>
      <c r="O47" s="47">
        <f t="shared" si="8"/>
        <v>149.7216614363669</v>
      </c>
      <c r="P47" s="9"/>
    </row>
    <row r="48" spans="1:16">
      <c r="A48" s="12"/>
      <c r="B48" s="25">
        <v>343.8</v>
      </c>
      <c r="C48" s="20" t="s">
        <v>52</v>
      </c>
      <c r="D48" s="46">
        <v>30038</v>
      </c>
      <c r="E48" s="46">
        <v>2750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32788</v>
      </c>
      <c r="O48" s="47">
        <f t="shared" si="8"/>
        <v>0.32768993983489575</v>
      </c>
      <c r="P48" s="9"/>
    </row>
    <row r="49" spans="1:16">
      <c r="A49" s="12"/>
      <c r="B49" s="25">
        <v>344.5</v>
      </c>
      <c r="C49" s="20" t="s">
        <v>53</v>
      </c>
      <c r="D49" s="46">
        <v>297829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297829</v>
      </c>
      <c r="O49" s="47">
        <f t="shared" si="8"/>
        <v>2.9765635931159928</v>
      </c>
      <c r="P49" s="9"/>
    </row>
    <row r="50" spans="1:16">
      <c r="A50" s="12"/>
      <c r="B50" s="25">
        <v>347.2</v>
      </c>
      <c r="C50" s="20" t="s">
        <v>54</v>
      </c>
      <c r="D50" s="46">
        <v>1033663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1033663</v>
      </c>
      <c r="O50" s="47">
        <f t="shared" si="8"/>
        <v>10.3306382298267</v>
      </c>
      <c r="P50" s="9"/>
    </row>
    <row r="51" spans="1:16">
      <c r="A51" s="12"/>
      <c r="B51" s="25">
        <v>347.5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2985820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2985820</v>
      </c>
      <c r="O51" s="47">
        <f t="shared" si="8"/>
        <v>29.840892282476165</v>
      </c>
      <c r="P51" s="9"/>
    </row>
    <row r="52" spans="1:16">
      <c r="A52" s="12"/>
      <c r="B52" s="25">
        <v>347.9</v>
      </c>
      <c r="C52" s="20" t="s">
        <v>56</v>
      </c>
      <c r="D52" s="46">
        <v>532379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532379</v>
      </c>
      <c r="O52" s="47">
        <f t="shared" si="8"/>
        <v>5.3207039916848231</v>
      </c>
      <c r="P52" s="9"/>
    </row>
    <row r="53" spans="1:16" ht="15.75">
      <c r="A53" s="29" t="s">
        <v>40</v>
      </c>
      <c r="B53" s="30"/>
      <c r="C53" s="31"/>
      <c r="D53" s="32">
        <f t="shared" ref="D53:M53" si="10">SUM(D54:D55)</f>
        <v>1249857</v>
      </c>
      <c r="E53" s="32">
        <f t="shared" si="10"/>
        <v>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9"/>
        <v>1249857</v>
      </c>
      <c r="O53" s="45">
        <f t="shared" si="8"/>
        <v>12.491325031481741</v>
      </c>
      <c r="P53" s="10"/>
    </row>
    <row r="54" spans="1:16">
      <c r="A54" s="13"/>
      <c r="B54" s="39">
        <v>351.1</v>
      </c>
      <c r="C54" s="21" t="s">
        <v>59</v>
      </c>
      <c r="D54" s="46">
        <v>469439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469439</v>
      </c>
      <c r="O54" s="47">
        <f t="shared" si="8"/>
        <v>4.6916688320773954</v>
      </c>
      <c r="P54" s="9"/>
    </row>
    <row r="55" spans="1:16">
      <c r="A55" s="13"/>
      <c r="B55" s="39">
        <v>354</v>
      </c>
      <c r="C55" s="21" t="s">
        <v>60</v>
      </c>
      <c r="D55" s="46">
        <v>780418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780418</v>
      </c>
      <c r="O55" s="47">
        <f t="shared" si="8"/>
        <v>7.7996561994043452</v>
      </c>
      <c r="P55" s="9"/>
    </row>
    <row r="56" spans="1:16" ht="15.75">
      <c r="A56" s="29" t="s">
        <v>3</v>
      </c>
      <c r="B56" s="30"/>
      <c r="C56" s="31"/>
      <c r="D56" s="32">
        <f t="shared" ref="D56:M56" si="11">SUM(D57:D66)</f>
        <v>16217851</v>
      </c>
      <c r="E56" s="32">
        <f t="shared" si="11"/>
        <v>1246411</v>
      </c>
      <c r="F56" s="32">
        <f t="shared" si="11"/>
        <v>54721</v>
      </c>
      <c r="G56" s="32">
        <f t="shared" si="11"/>
        <v>747762</v>
      </c>
      <c r="H56" s="32">
        <f t="shared" si="11"/>
        <v>0</v>
      </c>
      <c r="I56" s="32">
        <f t="shared" si="11"/>
        <v>4092708</v>
      </c>
      <c r="J56" s="32">
        <f t="shared" si="11"/>
        <v>2989800</v>
      </c>
      <c r="K56" s="32">
        <f t="shared" si="11"/>
        <v>-32421597</v>
      </c>
      <c r="L56" s="32">
        <f t="shared" si="11"/>
        <v>0</v>
      </c>
      <c r="M56" s="32">
        <f t="shared" si="11"/>
        <v>0</v>
      </c>
      <c r="N56" s="32">
        <f>SUM(D56:M56)</f>
        <v>-7072344</v>
      </c>
      <c r="O56" s="45">
        <f t="shared" si="8"/>
        <v>-70.682444182374226</v>
      </c>
      <c r="P56" s="10"/>
    </row>
    <row r="57" spans="1:16">
      <c r="A57" s="12"/>
      <c r="B57" s="25">
        <v>361.1</v>
      </c>
      <c r="C57" s="20" t="s">
        <v>61</v>
      </c>
      <c r="D57" s="46">
        <v>3353052</v>
      </c>
      <c r="E57" s="46">
        <v>901722</v>
      </c>
      <c r="F57" s="46">
        <v>54721</v>
      </c>
      <c r="G57" s="46">
        <v>589614</v>
      </c>
      <c r="H57" s="46">
        <v>0</v>
      </c>
      <c r="I57" s="46">
        <v>1689556</v>
      </c>
      <c r="J57" s="46">
        <v>671912</v>
      </c>
      <c r="K57" s="46">
        <v>8049783</v>
      </c>
      <c r="L57" s="46">
        <v>0</v>
      </c>
      <c r="M57" s="46">
        <v>0</v>
      </c>
      <c r="N57" s="46">
        <f>SUM(D57:M57)</f>
        <v>15310360</v>
      </c>
      <c r="O57" s="47">
        <f t="shared" si="8"/>
        <v>153.014851386196</v>
      </c>
      <c r="P57" s="9"/>
    </row>
    <row r="58" spans="1:16">
      <c r="A58" s="12"/>
      <c r="B58" s="25">
        <v>361.3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-55902528</v>
      </c>
      <c r="L58" s="46">
        <v>0</v>
      </c>
      <c r="M58" s="46">
        <v>0</v>
      </c>
      <c r="N58" s="46">
        <f t="shared" ref="N58:N66" si="12">SUM(D58:M58)</f>
        <v>-55902528</v>
      </c>
      <c r="O58" s="47">
        <f t="shared" si="8"/>
        <v>-558.70123328469492</v>
      </c>
      <c r="P58" s="9"/>
    </row>
    <row r="59" spans="1:16">
      <c r="A59" s="12"/>
      <c r="B59" s="25">
        <v>362</v>
      </c>
      <c r="C59" s="20" t="s">
        <v>63</v>
      </c>
      <c r="D59" s="46">
        <v>674003</v>
      </c>
      <c r="E59" s="46">
        <v>0</v>
      </c>
      <c r="F59" s="46">
        <v>0</v>
      </c>
      <c r="G59" s="46">
        <v>0</v>
      </c>
      <c r="H59" s="46">
        <v>0</v>
      </c>
      <c r="I59" s="46">
        <v>1123282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1797285</v>
      </c>
      <c r="O59" s="47">
        <f t="shared" si="8"/>
        <v>17.962431789562054</v>
      </c>
      <c r="P59" s="9"/>
    </row>
    <row r="60" spans="1:16">
      <c r="A60" s="12"/>
      <c r="B60" s="25">
        <v>363.12</v>
      </c>
      <c r="C60" s="20" t="s">
        <v>21</v>
      </c>
      <c r="D60" s="46">
        <v>9278109</v>
      </c>
      <c r="E60" s="46">
        <v>0</v>
      </c>
      <c r="F60" s="46">
        <v>0</v>
      </c>
      <c r="G60" s="46">
        <v>0</v>
      </c>
      <c r="H60" s="46">
        <v>0</v>
      </c>
      <c r="I60" s="46">
        <v>116481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9394590</v>
      </c>
      <c r="O60" s="47">
        <f t="shared" si="8"/>
        <v>93.891442963081417</v>
      </c>
      <c r="P60" s="9"/>
    </row>
    <row r="61" spans="1:16">
      <c r="A61" s="12"/>
      <c r="B61" s="25">
        <v>363.27</v>
      </c>
      <c r="C61" s="20" t="s">
        <v>120</v>
      </c>
      <c r="D61" s="46">
        <v>0</v>
      </c>
      <c r="E61" s="46">
        <v>0</v>
      </c>
      <c r="F61" s="46">
        <v>0</v>
      </c>
      <c r="G61" s="46">
        <v>99834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99834</v>
      </c>
      <c r="O61" s="47">
        <f t="shared" si="8"/>
        <v>0.99776129844690076</v>
      </c>
      <c r="P61" s="9"/>
    </row>
    <row r="62" spans="1:16">
      <c r="A62" s="12"/>
      <c r="B62" s="25">
        <v>364</v>
      </c>
      <c r="C62" s="20" t="s">
        <v>64</v>
      </c>
      <c r="D62" s="46">
        <v>127347</v>
      </c>
      <c r="E62" s="46">
        <v>125</v>
      </c>
      <c r="F62" s="46">
        <v>0</v>
      </c>
      <c r="G62" s="46">
        <v>0</v>
      </c>
      <c r="H62" s="46">
        <v>0</v>
      </c>
      <c r="I62" s="46">
        <v>113259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240731</v>
      </c>
      <c r="O62" s="47">
        <f t="shared" si="8"/>
        <v>2.4059145695496613</v>
      </c>
      <c r="P62" s="9"/>
    </row>
    <row r="63" spans="1:16">
      <c r="A63" s="12"/>
      <c r="B63" s="25">
        <v>365</v>
      </c>
      <c r="C63" s="20" t="s">
        <v>65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4497</v>
      </c>
      <c r="K63" s="46">
        <v>0</v>
      </c>
      <c r="L63" s="46">
        <v>0</v>
      </c>
      <c r="M63" s="46">
        <v>0</v>
      </c>
      <c r="N63" s="46">
        <f t="shared" si="12"/>
        <v>4497</v>
      </c>
      <c r="O63" s="47">
        <f t="shared" si="8"/>
        <v>4.4943932519138897E-2</v>
      </c>
      <c r="P63" s="9"/>
    </row>
    <row r="64" spans="1:16">
      <c r="A64" s="12"/>
      <c r="B64" s="25">
        <v>366</v>
      </c>
      <c r="C64" s="20" t="s">
        <v>66</v>
      </c>
      <c r="D64" s="46">
        <v>74132</v>
      </c>
      <c r="E64" s="46">
        <v>2124</v>
      </c>
      <c r="F64" s="46">
        <v>0</v>
      </c>
      <c r="G64" s="46">
        <v>37500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113756</v>
      </c>
      <c r="O64" s="47">
        <f t="shared" si="8"/>
        <v>1.136900597653361</v>
      </c>
      <c r="P64" s="9"/>
    </row>
    <row r="65" spans="1:119">
      <c r="A65" s="12"/>
      <c r="B65" s="25">
        <v>368</v>
      </c>
      <c r="C65" s="20" t="s">
        <v>68</v>
      </c>
      <c r="D65" s="46">
        <v>2276364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15292000</v>
      </c>
      <c r="L65" s="46">
        <v>0</v>
      </c>
      <c r="M65" s="46">
        <v>0</v>
      </c>
      <c r="N65" s="46">
        <f t="shared" si="12"/>
        <v>17568364</v>
      </c>
      <c r="O65" s="47">
        <f t="shared" si="8"/>
        <v>175.58180255451839</v>
      </c>
      <c r="P65" s="9"/>
    </row>
    <row r="66" spans="1:119">
      <c r="A66" s="12"/>
      <c r="B66" s="25">
        <v>369.9</v>
      </c>
      <c r="C66" s="20" t="s">
        <v>69</v>
      </c>
      <c r="D66" s="46">
        <v>434844</v>
      </c>
      <c r="E66" s="46">
        <v>342440</v>
      </c>
      <c r="F66" s="46">
        <v>0</v>
      </c>
      <c r="G66" s="46">
        <v>20814</v>
      </c>
      <c r="H66" s="46">
        <v>0</v>
      </c>
      <c r="I66" s="46">
        <v>1050130</v>
      </c>
      <c r="J66" s="46">
        <v>2313391</v>
      </c>
      <c r="K66" s="46">
        <v>139148</v>
      </c>
      <c r="L66" s="46">
        <v>0</v>
      </c>
      <c r="M66" s="46">
        <v>0</v>
      </c>
      <c r="N66" s="46">
        <f t="shared" si="12"/>
        <v>4300767</v>
      </c>
      <c r="O66" s="47">
        <f t="shared" si="8"/>
        <v>42.982740010793741</v>
      </c>
      <c r="P66" s="9"/>
    </row>
    <row r="67" spans="1:119" ht="15.75">
      <c r="A67" s="29" t="s">
        <v>41</v>
      </c>
      <c r="B67" s="30"/>
      <c r="C67" s="31"/>
      <c r="D67" s="32">
        <f t="shared" ref="D67:M67" si="13">SUM(D68:D70)</f>
        <v>2108903</v>
      </c>
      <c r="E67" s="32">
        <f t="shared" si="13"/>
        <v>4179913</v>
      </c>
      <c r="F67" s="32">
        <f t="shared" si="13"/>
        <v>0</v>
      </c>
      <c r="G67" s="32">
        <f t="shared" si="13"/>
        <v>5265628</v>
      </c>
      <c r="H67" s="32">
        <f t="shared" si="13"/>
        <v>0</v>
      </c>
      <c r="I67" s="32">
        <f t="shared" si="13"/>
        <v>12697488</v>
      </c>
      <c r="J67" s="32">
        <f t="shared" si="13"/>
        <v>155000</v>
      </c>
      <c r="K67" s="32">
        <f t="shared" si="13"/>
        <v>0</v>
      </c>
      <c r="L67" s="32">
        <f t="shared" si="13"/>
        <v>0</v>
      </c>
      <c r="M67" s="32">
        <f t="shared" si="13"/>
        <v>0</v>
      </c>
      <c r="N67" s="32">
        <f>SUM(D67:M67)</f>
        <v>24406932</v>
      </c>
      <c r="O67" s="45">
        <f t="shared" si="8"/>
        <v>243.92784185172599</v>
      </c>
      <c r="P67" s="9"/>
    </row>
    <row r="68" spans="1:119">
      <c r="A68" s="12"/>
      <c r="B68" s="25">
        <v>381</v>
      </c>
      <c r="C68" s="20" t="s">
        <v>70</v>
      </c>
      <c r="D68" s="46">
        <v>2108903</v>
      </c>
      <c r="E68" s="46">
        <v>3721945</v>
      </c>
      <c r="F68" s="46">
        <v>0</v>
      </c>
      <c r="G68" s="46">
        <v>5265628</v>
      </c>
      <c r="H68" s="46">
        <v>0</v>
      </c>
      <c r="I68" s="46">
        <v>12570756</v>
      </c>
      <c r="J68" s="46">
        <v>155000</v>
      </c>
      <c r="K68" s="46">
        <v>0</v>
      </c>
      <c r="L68" s="46">
        <v>0</v>
      </c>
      <c r="M68" s="46">
        <v>0</v>
      </c>
      <c r="N68" s="46">
        <f>SUM(D68:M68)</f>
        <v>23822232</v>
      </c>
      <c r="O68" s="47">
        <f t="shared" si="8"/>
        <v>238.08423114593535</v>
      </c>
      <c r="P68" s="9"/>
    </row>
    <row r="69" spans="1:119">
      <c r="A69" s="12"/>
      <c r="B69" s="25">
        <v>384</v>
      </c>
      <c r="C69" s="20" t="s">
        <v>89</v>
      </c>
      <c r="D69" s="46">
        <v>0</v>
      </c>
      <c r="E69" s="46">
        <v>457968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457968</v>
      </c>
      <c r="O69" s="47">
        <f>(N69/O$73)</f>
        <v>4.5770253253113191</v>
      </c>
      <c r="P69" s="9"/>
    </row>
    <row r="70" spans="1:119" ht="15.75" thickBot="1">
      <c r="A70" s="12"/>
      <c r="B70" s="25">
        <v>389.7</v>
      </c>
      <c r="C70" s="20" t="s">
        <v>71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126732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126732</v>
      </c>
      <c r="O70" s="47">
        <f>(N70/O$73)</f>
        <v>1.2665853804793219</v>
      </c>
      <c r="P70" s="9"/>
    </row>
    <row r="71" spans="1:119" ht="16.5" thickBot="1">
      <c r="A71" s="14" t="s">
        <v>57</v>
      </c>
      <c r="B71" s="23"/>
      <c r="C71" s="22"/>
      <c r="D71" s="15">
        <f t="shared" ref="D71:M71" si="14">SUM(D5,D16,D21,D37,D53,D56,D67)</f>
        <v>115068463</v>
      </c>
      <c r="E71" s="15">
        <f t="shared" si="14"/>
        <v>23661012</v>
      </c>
      <c r="F71" s="15">
        <f t="shared" si="14"/>
        <v>1080271</v>
      </c>
      <c r="G71" s="15">
        <f t="shared" si="14"/>
        <v>9061822</v>
      </c>
      <c r="H71" s="15">
        <f t="shared" si="14"/>
        <v>0</v>
      </c>
      <c r="I71" s="15">
        <f t="shared" si="14"/>
        <v>61256183</v>
      </c>
      <c r="J71" s="15">
        <f t="shared" si="14"/>
        <v>20568988</v>
      </c>
      <c r="K71" s="15">
        <f t="shared" si="14"/>
        <v>-30145233</v>
      </c>
      <c r="L71" s="15">
        <f t="shared" si="14"/>
        <v>0</v>
      </c>
      <c r="M71" s="15">
        <f t="shared" si="14"/>
        <v>0</v>
      </c>
      <c r="N71" s="15">
        <f>SUM(D71:M71)</f>
        <v>200551506</v>
      </c>
      <c r="O71" s="38">
        <f>(N71/O$73)</f>
        <v>2004.352535529393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121</v>
      </c>
      <c r="M73" s="118"/>
      <c r="N73" s="118"/>
      <c r="O73" s="43">
        <v>100058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91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74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29"/>
      <c r="M3" s="130"/>
      <c r="N3" s="36"/>
      <c r="O3" s="37"/>
      <c r="P3" s="131" t="s">
        <v>145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146</v>
      </c>
      <c r="N4" s="35" t="s">
        <v>9</v>
      </c>
      <c r="O4" s="35" t="s">
        <v>147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148</v>
      </c>
      <c r="B5" s="26"/>
      <c r="C5" s="26"/>
      <c r="D5" s="27">
        <f t="shared" ref="D5:N5" si="0">SUM(D6:D14)</f>
        <v>97375674</v>
      </c>
      <c r="E5" s="27">
        <f t="shared" si="0"/>
        <v>16718285</v>
      </c>
      <c r="F5" s="27">
        <f t="shared" si="0"/>
        <v>10368552</v>
      </c>
      <c r="G5" s="27">
        <f t="shared" si="0"/>
        <v>3130716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2813294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130406521</v>
      </c>
      <c r="P5" s="33">
        <f t="shared" ref="P5:P36" si="1">(O5/P$79)</f>
        <v>1146.0380265227745</v>
      </c>
      <c r="Q5" s="6"/>
    </row>
    <row r="6" spans="1:134">
      <c r="A6" s="12"/>
      <c r="B6" s="25">
        <v>311</v>
      </c>
      <c r="C6" s="20" t="s">
        <v>2</v>
      </c>
      <c r="D6" s="46">
        <v>76574841</v>
      </c>
      <c r="E6" s="46">
        <v>16574840</v>
      </c>
      <c r="F6" s="46">
        <v>10368552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103518233</v>
      </c>
      <c r="P6" s="47">
        <f t="shared" si="1"/>
        <v>909.73848966068772</v>
      </c>
      <c r="Q6" s="9"/>
    </row>
    <row r="7" spans="1:134">
      <c r="A7" s="12"/>
      <c r="B7" s="25">
        <v>312.41000000000003</v>
      </c>
      <c r="C7" s="20" t="s">
        <v>149</v>
      </c>
      <c r="D7" s="46">
        <v>1147777</v>
      </c>
      <c r="E7" s="46">
        <v>143445</v>
      </c>
      <c r="F7" s="46">
        <v>0</v>
      </c>
      <c r="G7" s="46">
        <v>662424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1953646</v>
      </c>
      <c r="P7" s="47">
        <f t="shared" si="1"/>
        <v>17.169023367812354</v>
      </c>
      <c r="Q7" s="9"/>
    </row>
    <row r="8" spans="1:134">
      <c r="A8" s="12"/>
      <c r="B8" s="25">
        <v>312.51</v>
      </c>
      <c r="C8" s="20" t="s">
        <v>81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2813294</v>
      </c>
      <c r="L8" s="46">
        <v>0</v>
      </c>
      <c r="M8" s="46">
        <v>0</v>
      </c>
      <c r="N8" s="46">
        <v>0</v>
      </c>
      <c r="O8" s="46">
        <f t="shared" si="2"/>
        <v>2813294</v>
      </c>
      <c r="P8" s="47">
        <f t="shared" si="1"/>
        <v>24.723778221093426</v>
      </c>
      <c r="Q8" s="9"/>
    </row>
    <row r="9" spans="1:134">
      <c r="A9" s="12"/>
      <c r="B9" s="25">
        <v>314.10000000000002</v>
      </c>
      <c r="C9" s="20" t="s">
        <v>11</v>
      </c>
      <c r="D9" s="46">
        <v>9528514</v>
      </c>
      <c r="E9" s="46">
        <v>0</v>
      </c>
      <c r="F9" s="46">
        <v>0</v>
      </c>
      <c r="G9" s="46">
        <v>2382128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11910642</v>
      </c>
      <c r="P9" s="47">
        <f t="shared" si="1"/>
        <v>104.67305275553876</v>
      </c>
      <c r="Q9" s="9"/>
    </row>
    <row r="10" spans="1:134">
      <c r="A10" s="12"/>
      <c r="B10" s="25">
        <v>314.3</v>
      </c>
      <c r="C10" s="20" t="s">
        <v>12</v>
      </c>
      <c r="D10" s="46">
        <v>1723263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1723263</v>
      </c>
      <c r="P10" s="47">
        <f t="shared" si="1"/>
        <v>15.144372478886361</v>
      </c>
      <c r="Q10" s="9"/>
    </row>
    <row r="11" spans="1:134">
      <c r="A11" s="12"/>
      <c r="B11" s="25">
        <v>314.39999999999998</v>
      </c>
      <c r="C11" s="20" t="s">
        <v>13</v>
      </c>
      <c r="D11" s="46">
        <v>344656</v>
      </c>
      <c r="E11" s="46">
        <v>0</v>
      </c>
      <c r="F11" s="46">
        <v>0</v>
      </c>
      <c r="G11" s="46">
        <v>86164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430820</v>
      </c>
      <c r="P11" s="47">
        <f t="shared" si="1"/>
        <v>3.7861304695532958</v>
      </c>
      <c r="Q11" s="9"/>
    </row>
    <row r="12" spans="1:134">
      <c r="A12" s="12"/>
      <c r="B12" s="25">
        <v>315.10000000000002</v>
      </c>
      <c r="C12" s="20" t="s">
        <v>150</v>
      </c>
      <c r="D12" s="46">
        <v>3970031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3970031</v>
      </c>
      <c r="P12" s="47">
        <f t="shared" si="1"/>
        <v>34.889409345367305</v>
      </c>
      <c r="Q12" s="9"/>
    </row>
    <row r="13" spans="1:134">
      <c r="A13" s="12"/>
      <c r="B13" s="25">
        <v>316</v>
      </c>
      <c r="C13" s="20" t="s">
        <v>101</v>
      </c>
      <c r="D13" s="46">
        <v>2055377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2055377</v>
      </c>
      <c r="P13" s="47">
        <f t="shared" si="1"/>
        <v>18.063055304115512</v>
      </c>
      <c r="Q13" s="9"/>
    </row>
    <row r="14" spans="1:134">
      <c r="A14" s="12"/>
      <c r="B14" s="25">
        <v>319.2</v>
      </c>
      <c r="C14" s="20" t="s">
        <v>158</v>
      </c>
      <c r="D14" s="46">
        <v>2031215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2031215</v>
      </c>
      <c r="P14" s="47">
        <f t="shared" si="1"/>
        <v>17.850714919719831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SUM(D16:D21)</f>
        <v>32052206</v>
      </c>
      <c r="E15" s="32">
        <f t="shared" si="3"/>
        <v>15702624</v>
      </c>
      <c r="F15" s="32">
        <f t="shared" si="3"/>
        <v>0</v>
      </c>
      <c r="G15" s="32">
        <f t="shared" si="3"/>
        <v>887786</v>
      </c>
      <c r="H15" s="32">
        <f t="shared" si="3"/>
        <v>0</v>
      </c>
      <c r="I15" s="32">
        <f t="shared" si="3"/>
        <v>738202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49380818</v>
      </c>
      <c r="P15" s="45">
        <f t="shared" si="1"/>
        <v>433.96829218993048</v>
      </c>
      <c r="Q15" s="10"/>
    </row>
    <row r="16" spans="1:134">
      <c r="A16" s="12"/>
      <c r="B16" s="25">
        <v>322</v>
      </c>
      <c r="C16" s="20" t="s">
        <v>151</v>
      </c>
      <c r="D16" s="46">
        <v>325</v>
      </c>
      <c r="E16" s="46">
        <v>15702624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15702949</v>
      </c>
      <c r="P16" s="47">
        <f t="shared" si="1"/>
        <v>138.0005888091116</v>
      </c>
      <c r="Q16" s="9"/>
    </row>
    <row r="17" spans="1:17">
      <c r="A17" s="12"/>
      <c r="B17" s="25">
        <v>323.10000000000002</v>
      </c>
      <c r="C17" s="20" t="s">
        <v>18</v>
      </c>
      <c r="D17" s="46">
        <v>9706483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1" si="4">SUM(D17:N17)</f>
        <v>9706483</v>
      </c>
      <c r="P17" s="47">
        <f t="shared" si="1"/>
        <v>85.302472119449149</v>
      </c>
      <c r="Q17" s="9"/>
    </row>
    <row r="18" spans="1:17">
      <c r="A18" s="12"/>
      <c r="B18" s="25">
        <v>323.39999999999998</v>
      </c>
      <c r="C18" s="20" t="s">
        <v>19</v>
      </c>
      <c r="D18" s="46">
        <v>134420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134420</v>
      </c>
      <c r="P18" s="47">
        <f t="shared" si="1"/>
        <v>1.1813092653947219</v>
      </c>
      <c r="Q18" s="9"/>
    </row>
    <row r="19" spans="1:17">
      <c r="A19" s="12"/>
      <c r="B19" s="25">
        <v>324.61</v>
      </c>
      <c r="C19" s="20" t="s">
        <v>20</v>
      </c>
      <c r="D19" s="46">
        <v>0</v>
      </c>
      <c r="E19" s="46">
        <v>0</v>
      </c>
      <c r="F19" s="46">
        <v>0</v>
      </c>
      <c r="G19" s="46">
        <v>887786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887786</v>
      </c>
      <c r="P19" s="47">
        <f t="shared" si="1"/>
        <v>7.8020371037622267</v>
      </c>
      <c r="Q19" s="9"/>
    </row>
    <row r="20" spans="1:17">
      <c r="A20" s="12"/>
      <c r="B20" s="25">
        <v>325.2</v>
      </c>
      <c r="C20" s="20" t="s">
        <v>21</v>
      </c>
      <c r="D20" s="46">
        <v>22125058</v>
      </c>
      <c r="E20" s="46">
        <v>0</v>
      </c>
      <c r="F20" s="46">
        <v>0</v>
      </c>
      <c r="G20" s="46">
        <v>0</v>
      </c>
      <c r="H20" s="46">
        <v>0</v>
      </c>
      <c r="I20" s="46">
        <v>738202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22863260</v>
      </c>
      <c r="P20" s="47">
        <f t="shared" si="1"/>
        <v>200.92680311805182</v>
      </c>
      <c r="Q20" s="9"/>
    </row>
    <row r="21" spans="1:17">
      <c r="A21" s="12"/>
      <c r="B21" s="25">
        <v>329.5</v>
      </c>
      <c r="C21" s="20" t="s">
        <v>152</v>
      </c>
      <c r="D21" s="46">
        <v>85920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85920</v>
      </c>
      <c r="P21" s="47">
        <f t="shared" si="1"/>
        <v>0.75508177416094702</v>
      </c>
      <c r="Q21" s="9"/>
    </row>
    <row r="22" spans="1:17" ht="15.75">
      <c r="A22" s="29" t="s">
        <v>153</v>
      </c>
      <c r="B22" s="30"/>
      <c r="C22" s="31"/>
      <c r="D22" s="32">
        <f t="shared" ref="D22:N22" si="5">SUM(D23:D40)</f>
        <v>16206458</v>
      </c>
      <c r="E22" s="32">
        <f t="shared" si="5"/>
        <v>26665371</v>
      </c>
      <c r="F22" s="32">
        <f t="shared" si="5"/>
        <v>0</v>
      </c>
      <c r="G22" s="32">
        <f t="shared" si="5"/>
        <v>200000</v>
      </c>
      <c r="H22" s="32">
        <f t="shared" si="5"/>
        <v>0</v>
      </c>
      <c r="I22" s="32">
        <f t="shared" si="5"/>
        <v>1224177</v>
      </c>
      <c r="J22" s="32">
        <f t="shared" si="5"/>
        <v>51318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44347324</v>
      </c>
      <c r="P22" s="45">
        <f t="shared" si="1"/>
        <v>389.73296188559527</v>
      </c>
      <c r="Q22" s="10"/>
    </row>
    <row r="23" spans="1:17">
      <c r="A23" s="12"/>
      <c r="B23" s="25">
        <v>331.2</v>
      </c>
      <c r="C23" s="20" t="s">
        <v>22</v>
      </c>
      <c r="D23" s="46">
        <v>0</v>
      </c>
      <c r="E23" s="46">
        <v>17523719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17523719</v>
      </c>
      <c r="P23" s="47">
        <f t="shared" si="1"/>
        <v>154.00187188568316</v>
      </c>
      <c r="Q23" s="9"/>
    </row>
    <row r="24" spans="1:17">
      <c r="A24" s="12"/>
      <c r="B24" s="25">
        <v>331.41</v>
      </c>
      <c r="C24" s="20" t="s">
        <v>159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253034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4" si="6">SUM(D24:N24)</f>
        <v>253034</v>
      </c>
      <c r="P24" s="47">
        <f t="shared" si="1"/>
        <v>2.2237123096257108</v>
      </c>
      <c r="Q24" s="9"/>
    </row>
    <row r="25" spans="1:17">
      <c r="A25" s="12"/>
      <c r="B25" s="25">
        <v>331.5</v>
      </c>
      <c r="C25" s="20" t="s">
        <v>102</v>
      </c>
      <c r="D25" s="46">
        <v>0</v>
      </c>
      <c r="E25" s="46">
        <v>361262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361262</v>
      </c>
      <c r="P25" s="47">
        <f t="shared" si="1"/>
        <v>3.1748411533628031</v>
      </c>
      <c r="Q25" s="9"/>
    </row>
    <row r="26" spans="1:17">
      <c r="A26" s="12"/>
      <c r="B26" s="25">
        <v>331.62</v>
      </c>
      <c r="C26" s="20" t="s">
        <v>24</v>
      </c>
      <c r="D26" s="46">
        <v>0</v>
      </c>
      <c r="E26" s="46">
        <v>2270127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2270127</v>
      </c>
      <c r="P26" s="47">
        <f t="shared" si="1"/>
        <v>19.950320329733103</v>
      </c>
      <c r="Q26" s="9"/>
    </row>
    <row r="27" spans="1:17">
      <c r="A27" s="12"/>
      <c r="B27" s="25">
        <v>334.39</v>
      </c>
      <c r="C27" s="20" t="s">
        <v>134</v>
      </c>
      <c r="D27" s="46">
        <v>0</v>
      </c>
      <c r="E27" s="46">
        <v>210996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210996</v>
      </c>
      <c r="P27" s="47">
        <f t="shared" si="1"/>
        <v>1.8542741389765267</v>
      </c>
      <c r="Q27" s="9"/>
    </row>
    <row r="28" spans="1:17">
      <c r="A28" s="12"/>
      <c r="B28" s="25">
        <v>334.49</v>
      </c>
      <c r="C28" s="20" t="s">
        <v>160</v>
      </c>
      <c r="D28" s="46">
        <v>266135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266135</v>
      </c>
      <c r="P28" s="47">
        <f t="shared" si="1"/>
        <v>2.3388464614330031</v>
      </c>
      <c r="Q28" s="9"/>
    </row>
    <row r="29" spans="1:17">
      <c r="A29" s="12"/>
      <c r="B29" s="25">
        <v>334.62</v>
      </c>
      <c r="C29" s="20" t="s">
        <v>25</v>
      </c>
      <c r="D29" s="46">
        <v>0</v>
      </c>
      <c r="E29" s="46">
        <v>296244</v>
      </c>
      <c r="F29" s="46">
        <v>0</v>
      </c>
      <c r="G29" s="46">
        <v>0</v>
      </c>
      <c r="H29" s="46">
        <v>0</v>
      </c>
      <c r="I29" s="46">
        <v>18850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315094</v>
      </c>
      <c r="P29" s="47">
        <f t="shared" si="1"/>
        <v>2.7691077344910315</v>
      </c>
      <c r="Q29" s="9"/>
    </row>
    <row r="30" spans="1:17">
      <c r="A30" s="12"/>
      <c r="B30" s="25">
        <v>334.7</v>
      </c>
      <c r="C30" s="20" t="s">
        <v>87</v>
      </c>
      <c r="D30" s="46">
        <v>73483</v>
      </c>
      <c r="E30" s="46">
        <v>0</v>
      </c>
      <c r="F30" s="46">
        <v>0</v>
      </c>
      <c r="G30" s="46">
        <v>200000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273483</v>
      </c>
      <c r="P30" s="47">
        <f t="shared" si="1"/>
        <v>2.403422123403844</v>
      </c>
      <c r="Q30" s="9"/>
    </row>
    <row r="31" spans="1:17">
      <c r="A31" s="12"/>
      <c r="B31" s="25">
        <v>335.125</v>
      </c>
      <c r="C31" s="20" t="s">
        <v>154</v>
      </c>
      <c r="D31" s="46">
        <v>4966850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4966850</v>
      </c>
      <c r="P31" s="47">
        <f t="shared" si="1"/>
        <v>43.649649790401533</v>
      </c>
      <c r="Q31" s="9"/>
    </row>
    <row r="32" spans="1:17">
      <c r="A32" s="12"/>
      <c r="B32" s="25">
        <v>335.14</v>
      </c>
      <c r="C32" s="20" t="s">
        <v>105</v>
      </c>
      <c r="D32" s="46">
        <v>32764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32764</v>
      </c>
      <c r="P32" s="47">
        <f t="shared" si="1"/>
        <v>0.28793644376872984</v>
      </c>
      <c r="Q32" s="9"/>
    </row>
    <row r="33" spans="1:17">
      <c r="A33" s="12"/>
      <c r="B33" s="25">
        <v>335.15</v>
      </c>
      <c r="C33" s="20" t="s">
        <v>106</v>
      </c>
      <c r="D33" s="46">
        <v>86370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86370</v>
      </c>
      <c r="P33" s="47">
        <f t="shared" si="1"/>
        <v>0.75903646222394083</v>
      </c>
      <c r="Q33" s="9"/>
    </row>
    <row r="34" spans="1:17">
      <c r="A34" s="12"/>
      <c r="B34" s="25">
        <v>335.18</v>
      </c>
      <c r="C34" s="20" t="s">
        <v>155</v>
      </c>
      <c r="D34" s="46">
        <v>9350790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9350790</v>
      </c>
      <c r="P34" s="47">
        <f t="shared" si="1"/>
        <v>82.17657242791482</v>
      </c>
      <c r="Q34" s="9"/>
    </row>
    <row r="35" spans="1:17">
      <c r="A35" s="12"/>
      <c r="B35" s="25">
        <v>335.48</v>
      </c>
      <c r="C35" s="20" t="s">
        <v>31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51318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38" si="7">SUM(D35:N35)</f>
        <v>51318</v>
      </c>
      <c r="P35" s="47">
        <f t="shared" si="1"/>
        <v>0.45099262670381146</v>
      </c>
      <c r="Q35" s="9"/>
    </row>
    <row r="36" spans="1:17">
      <c r="A36" s="12"/>
      <c r="B36" s="25">
        <v>337.3</v>
      </c>
      <c r="C36" s="20" t="s">
        <v>32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309097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309097</v>
      </c>
      <c r="P36" s="47">
        <f t="shared" si="1"/>
        <v>2.7164049249048676</v>
      </c>
      <c r="Q36" s="9"/>
    </row>
    <row r="37" spans="1:17">
      <c r="A37" s="12"/>
      <c r="B37" s="25">
        <v>337.7</v>
      </c>
      <c r="C37" s="20" t="s">
        <v>33</v>
      </c>
      <c r="D37" s="46">
        <v>143500</v>
      </c>
      <c r="E37" s="46">
        <v>0</v>
      </c>
      <c r="F37" s="46">
        <v>0</v>
      </c>
      <c r="G37" s="46">
        <v>0</v>
      </c>
      <c r="H37" s="46">
        <v>0</v>
      </c>
      <c r="I37" s="46">
        <v>1555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145055</v>
      </c>
      <c r="P37" s="47">
        <f t="shared" ref="P37:P68" si="8">(O37/P$79)</f>
        <v>1.2747717266168084</v>
      </c>
      <c r="Q37" s="9"/>
    </row>
    <row r="38" spans="1:17">
      <c r="A38" s="12"/>
      <c r="B38" s="25">
        <v>337.9</v>
      </c>
      <c r="C38" s="20" t="s">
        <v>161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641641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641641</v>
      </c>
      <c r="P38" s="47">
        <f t="shared" si="8"/>
        <v>5.6388666742831033</v>
      </c>
      <c r="Q38" s="9"/>
    </row>
    <row r="39" spans="1:17">
      <c r="A39" s="12"/>
      <c r="B39" s="25">
        <v>338</v>
      </c>
      <c r="C39" s="20" t="s">
        <v>34</v>
      </c>
      <c r="D39" s="46">
        <v>1286566</v>
      </c>
      <c r="E39" s="46">
        <v>600676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1887242</v>
      </c>
      <c r="P39" s="47">
        <f t="shared" si="8"/>
        <v>16.585452020845601</v>
      </c>
      <c r="Q39" s="9"/>
    </row>
    <row r="40" spans="1:17">
      <c r="A40" s="12"/>
      <c r="B40" s="25">
        <v>339</v>
      </c>
      <c r="C40" s="20" t="s">
        <v>123</v>
      </c>
      <c r="D40" s="46">
        <v>0</v>
      </c>
      <c r="E40" s="46">
        <v>5402347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5402347</v>
      </c>
      <c r="P40" s="47">
        <f t="shared" si="8"/>
        <v>47.47688265122288</v>
      </c>
      <c r="Q40" s="9"/>
    </row>
    <row r="41" spans="1:17" ht="15.75">
      <c r="A41" s="29" t="s">
        <v>39</v>
      </c>
      <c r="B41" s="30"/>
      <c r="C41" s="31"/>
      <c r="D41" s="32">
        <f t="shared" ref="D41:N41" si="9">SUM(D42:D56)</f>
        <v>20618540</v>
      </c>
      <c r="E41" s="32">
        <f t="shared" si="9"/>
        <v>4723079</v>
      </c>
      <c r="F41" s="32">
        <f t="shared" si="9"/>
        <v>0</v>
      </c>
      <c r="G41" s="32">
        <f t="shared" si="9"/>
        <v>1625205</v>
      </c>
      <c r="H41" s="32">
        <f t="shared" si="9"/>
        <v>0</v>
      </c>
      <c r="I41" s="32">
        <f t="shared" si="9"/>
        <v>72867322</v>
      </c>
      <c r="J41" s="32">
        <f t="shared" si="9"/>
        <v>24014998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0</v>
      </c>
      <c r="O41" s="32">
        <f>SUM(D41:N41)</f>
        <v>123849144</v>
      </c>
      <c r="P41" s="45">
        <f t="shared" si="8"/>
        <v>1088.4105141973303</v>
      </c>
      <c r="Q41" s="10"/>
    </row>
    <row r="42" spans="1:17">
      <c r="A42" s="12"/>
      <c r="B42" s="25">
        <v>341.2</v>
      </c>
      <c r="C42" s="20" t="s">
        <v>109</v>
      </c>
      <c r="D42" s="46">
        <v>12335753</v>
      </c>
      <c r="E42" s="46">
        <v>0</v>
      </c>
      <c r="F42" s="46">
        <v>0</v>
      </c>
      <c r="G42" s="46">
        <v>1625205</v>
      </c>
      <c r="H42" s="46">
        <v>0</v>
      </c>
      <c r="I42" s="46">
        <v>0</v>
      </c>
      <c r="J42" s="46">
        <v>24014994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56" si="10">SUM(D42:N42)</f>
        <v>37975952</v>
      </c>
      <c r="P42" s="47">
        <f t="shared" si="8"/>
        <v>333.74009790050007</v>
      </c>
      <c r="Q42" s="9"/>
    </row>
    <row r="43" spans="1:17">
      <c r="A43" s="12"/>
      <c r="B43" s="25">
        <v>341.3</v>
      </c>
      <c r="C43" s="20" t="s">
        <v>110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4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4</v>
      </c>
      <c r="P43" s="47">
        <f t="shared" si="8"/>
        <v>3.5152782782166992E-5</v>
      </c>
      <c r="Q43" s="9"/>
    </row>
    <row r="44" spans="1:17">
      <c r="A44" s="12"/>
      <c r="B44" s="25">
        <v>341.9</v>
      </c>
      <c r="C44" s="20" t="s">
        <v>111</v>
      </c>
      <c r="D44" s="46">
        <v>2344746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2344746</v>
      </c>
      <c r="P44" s="47">
        <f t="shared" si="8"/>
        <v>20.606086704338733</v>
      </c>
      <c r="Q44" s="9"/>
    </row>
    <row r="45" spans="1:17">
      <c r="A45" s="12"/>
      <c r="B45" s="25">
        <v>342.1</v>
      </c>
      <c r="C45" s="20" t="s">
        <v>45</v>
      </c>
      <c r="D45" s="46">
        <v>144625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144625</v>
      </c>
      <c r="P45" s="47">
        <f t="shared" si="8"/>
        <v>1.2709928024677253</v>
      </c>
      <c r="Q45" s="9"/>
    </row>
    <row r="46" spans="1:17">
      <c r="A46" s="12"/>
      <c r="B46" s="25">
        <v>342.2</v>
      </c>
      <c r="C46" s="20" t="s">
        <v>46</v>
      </c>
      <c r="D46" s="46">
        <v>694189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694189</v>
      </c>
      <c r="P46" s="47">
        <f t="shared" si="8"/>
        <v>6.1006687816924305</v>
      </c>
      <c r="Q46" s="9"/>
    </row>
    <row r="47" spans="1:17">
      <c r="A47" s="12"/>
      <c r="B47" s="25">
        <v>342.4</v>
      </c>
      <c r="C47" s="20" t="s">
        <v>47</v>
      </c>
      <c r="D47" s="46">
        <v>0</v>
      </c>
      <c r="E47" s="46">
        <v>4720434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4720434</v>
      </c>
      <c r="P47" s="47">
        <f t="shared" si="8"/>
        <v>41.484097759888918</v>
      </c>
      <c r="Q47" s="9"/>
    </row>
    <row r="48" spans="1:17">
      <c r="A48" s="12"/>
      <c r="B48" s="25">
        <v>343.3</v>
      </c>
      <c r="C48" s="20" t="s">
        <v>49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33413792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33413792</v>
      </c>
      <c r="P48" s="47">
        <f t="shared" si="8"/>
        <v>293.6469430261273</v>
      </c>
      <c r="Q48" s="9"/>
    </row>
    <row r="49" spans="1:17">
      <c r="A49" s="12"/>
      <c r="B49" s="25">
        <v>343.4</v>
      </c>
      <c r="C49" s="20" t="s">
        <v>50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9556290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9556290</v>
      </c>
      <c r="P49" s="47">
        <f t="shared" si="8"/>
        <v>83.982546643348655</v>
      </c>
      <c r="Q49" s="9"/>
    </row>
    <row r="50" spans="1:17">
      <c r="A50" s="12"/>
      <c r="B50" s="25">
        <v>343.5</v>
      </c>
      <c r="C50" s="20" t="s">
        <v>51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24337734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24337734</v>
      </c>
      <c r="P50" s="47">
        <f t="shared" si="8"/>
        <v>213.88476917804005</v>
      </c>
      <c r="Q50" s="9"/>
    </row>
    <row r="51" spans="1:17">
      <c r="A51" s="12"/>
      <c r="B51" s="25">
        <v>343.8</v>
      </c>
      <c r="C51" s="20" t="s">
        <v>52</v>
      </c>
      <c r="D51" s="46">
        <v>246650</v>
      </c>
      <c r="E51" s="46">
        <v>2645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249295</v>
      </c>
      <c r="P51" s="47">
        <f t="shared" si="8"/>
        <v>2.19085324592008</v>
      </c>
      <c r="Q51" s="9"/>
    </row>
    <row r="52" spans="1:17">
      <c r="A52" s="12"/>
      <c r="B52" s="25">
        <v>344.5</v>
      </c>
      <c r="C52" s="20" t="s">
        <v>112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5109458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5109458</v>
      </c>
      <c r="P52" s="47">
        <f t="shared" si="8"/>
        <v>44.902916802151353</v>
      </c>
      <c r="Q52" s="9"/>
    </row>
    <row r="53" spans="1:17">
      <c r="A53" s="12"/>
      <c r="B53" s="25">
        <v>347.2</v>
      </c>
      <c r="C53" s="20" t="s">
        <v>54</v>
      </c>
      <c r="D53" s="46">
        <v>461383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461383</v>
      </c>
      <c r="P53" s="47">
        <f t="shared" si="8"/>
        <v>4.0547240945961383</v>
      </c>
      <c r="Q53" s="9"/>
    </row>
    <row r="54" spans="1:17">
      <c r="A54" s="12"/>
      <c r="B54" s="25">
        <v>347.3</v>
      </c>
      <c r="C54" s="20" t="s">
        <v>162</v>
      </c>
      <c r="D54" s="46">
        <v>1330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1330</v>
      </c>
      <c r="P54" s="47">
        <f t="shared" si="8"/>
        <v>1.1688300275070526E-2</v>
      </c>
      <c r="Q54" s="9"/>
    </row>
    <row r="55" spans="1:17">
      <c r="A55" s="12"/>
      <c r="B55" s="25">
        <v>347.5</v>
      </c>
      <c r="C55" s="20" t="s">
        <v>55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450048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450048</v>
      </c>
      <c r="P55" s="47">
        <f t="shared" si="8"/>
        <v>3.9551098963871727</v>
      </c>
      <c r="Q55" s="9"/>
    </row>
    <row r="56" spans="1:17">
      <c r="A56" s="12"/>
      <c r="B56" s="25">
        <v>347.9</v>
      </c>
      <c r="C56" s="20" t="s">
        <v>56</v>
      </c>
      <c r="D56" s="46">
        <v>4389864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4389864</v>
      </c>
      <c r="P56" s="47">
        <f t="shared" si="8"/>
        <v>38.578983908813683</v>
      </c>
      <c r="Q56" s="9"/>
    </row>
    <row r="57" spans="1:17" ht="15.75">
      <c r="A57" s="29" t="s">
        <v>40</v>
      </c>
      <c r="B57" s="30"/>
      <c r="C57" s="31"/>
      <c r="D57" s="32">
        <f t="shared" ref="D57:N57" si="11">SUM(D58:D60)</f>
        <v>674580</v>
      </c>
      <c r="E57" s="32">
        <f t="shared" si="11"/>
        <v>2124172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si="11"/>
        <v>0</v>
      </c>
      <c r="O57" s="32">
        <f>SUM(D57:N57)</f>
        <v>2798752</v>
      </c>
      <c r="P57" s="45">
        <f t="shared" si="8"/>
        <v>24.59598027928886</v>
      </c>
      <c r="Q57" s="10"/>
    </row>
    <row r="58" spans="1:17">
      <c r="A58" s="13"/>
      <c r="B58" s="39">
        <v>351.5</v>
      </c>
      <c r="C58" s="21" t="s">
        <v>88</v>
      </c>
      <c r="D58" s="46">
        <v>136239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0" si="12">SUM(D58:N58)</f>
        <v>136239</v>
      </c>
      <c r="P58" s="47">
        <f t="shared" si="8"/>
        <v>1.1972949933649122</v>
      </c>
      <c r="Q58" s="9"/>
    </row>
    <row r="59" spans="1:17">
      <c r="A59" s="13"/>
      <c r="B59" s="39">
        <v>354</v>
      </c>
      <c r="C59" s="21" t="s">
        <v>60</v>
      </c>
      <c r="D59" s="46">
        <v>538341</v>
      </c>
      <c r="E59" s="46">
        <v>886511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1424852</v>
      </c>
      <c r="P59" s="47">
        <f t="shared" si="8"/>
        <v>12.521878213184051</v>
      </c>
      <c r="Q59" s="9"/>
    </row>
    <row r="60" spans="1:17">
      <c r="A60" s="13"/>
      <c r="B60" s="39">
        <v>355</v>
      </c>
      <c r="C60" s="21" t="s">
        <v>96</v>
      </c>
      <c r="D60" s="46">
        <v>0</v>
      </c>
      <c r="E60" s="46">
        <v>1237661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1237661</v>
      </c>
      <c r="P60" s="47">
        <f t="shared" si="8"/>
        <v>10.876807072739895</v>
      </c>
      <c r="Q60" s="9"/>
    </row>
    <row r="61" spans="1:17" ht="15.75">
      <c r="A61" s="29" t="s">
        <v>3</v>
      </c>
      <c r="B61" s="30"/>
      <c r="C61" s="31"/>
      <c r="D61" s="32">
        <f t="shared" ref="D61:N61" si="13">SUM(D62:D71)</f>
        <v>4260195</v>
      </c>
      <c r="E61" s="32">
        <f t="shared" si="13"/>
        <v>-820363</v>
      </c>
      <c r="F61" s="32">
        <f t="shared" si="13"/>
        <v>975</v>
      </c>
      <c r="G61" s="32">
        <f t="shared" si="13"/>
        <v>-1398846</v>
      </c>
      <c r="H61" s="32">
        <f t="shared" si="13"/>
        <v>0</v>
      </c>
      <c r="I61" s="32">
        <f t="shared" si="13"/>
        <v>2202595</v>
      </c>
      <c r="J61" s="32">
        <f t="shared" si="13"/>
        <v>2350910</v>
      </c>
      <c r="K61" s="32">
        <f t="shared" si="13"/>
        <v>-36042388</v>
      </c>
      <c r="L61" s="32">
        <f t="shared" si="13"/>
        <v>0</v>
      </c>
      <c r="M61" s="32">
        <f t="shared" si="13"/>
        <v>0</v>
      </c>
      <c r="N61" s="32">
        <f t="shared" si="13"/>
        <v>0</v>
      </c>
      <c r="O61" s="32">
        <f>SUM(D61:N61)</f>
        <v>-29446922</v>
      </c>
      <c r="P61" s="45">
        <f t="shared" si="8"/>
        <v>-258.78531316735359</v>
      </c>
      <c r="Q61" s="10"/>
    </row>
    <row r="62" spans="1:17">
      <c r="A62" s="12"/>
      <c r="B62" s="25">
        <v>361.1</v>
      </c>
      <c r="C62" s="20" t="s">
        <v>61</v>
      </c>
      <c r="D62" s="46">
        <v>-2113060</v>
      </c>
      <c r="E62" s="46">
        <v>-1106522</v>
      </c>
      <c r="F62" s="46">
        <v>975</v>
      </c>
      <c r="G62" s="46">
        <v>46872</v>
      </c>
      <c r="H62" s="46">
        <v>0</v>
      </c>
      <c r="I62" s="46">
        <v>-2109210</v>
      </c>
      <c r="J62" s="46">
        <v>-901704</v>
      </c>
      <c r="K62" s="46">
        <v>10699184</v>
      </c>
      <c r="L62" s="46">
        <v>0</v>
      </c>
      <c r="M62" s="46">
        <v>0</v>
      </c>
      <c r="N62" s="46">
        <v>0</v>
      </c>
      <c r="O62" s="46">
        <f>SUM(D62:N62)</f>
        <v>4516535</v>
      </c>
      <c r="P62" s="47">
        <f t="shared" si="8"/>
        <v>39.69219344576365</v>
      </c>
      <c r="Q62" s="9"/>
    </row>
    <row r="63" spans="1:17">
      <c r="A63" s="12"/>
      <c r="B63" s="25">
        <v>361.3</v>
      </c>
      <c r="C63" s="20" t="s">
        <v>62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-77264616</v>
      </c>
      <c r="L63" s="46">
        <v>0</v>
      </c>
      <c r="M63" s="46">
        <v>0</v>
      </c>
      <c r="N63" s="46">
        <v>0</v>
      </c>
      <c r="O63" s="46">
        <f t="shared" ref="O63:O76" si="14">SUM(D63:N63)</f>
        <v>-77264616</v>
      </c>
      <c r="P63" s="47">
        <f t="shared" si="8"/>
        <v>-679.01656574888614</v>
      </c>
      <c r="Q63" s="9"/>
    </row>
    <row r="64" spans="1:17">
      <c r="A64" s="12"/>
      <c r="B64" s="25">
        <v>361.4</v>
      </c>
      <c r="C64" s="20" t="s">
        <v>163</v>
      </c>
      <c r="D64" s="46">
        <v>0</v>
      </c>
      <c r="E64" s="46">
        <v>-7846</v>
      </c>
      <c r="F64" s="46">
        <v>0</v>
      </c>
      <c r="G64" s="46">
        <v>-1445718</v>
      </c>
      <c r="H64" s="46">
        <v>0</v>
      </c>
      <c r="I64" s="46">
        <v>0</v>
      </c>
      <c r="J64" s="46">
        <v>0</v>
      </c>
      <c r="K64" s="46">
        <v>54251</v>
      </c>
      <c r="L64" s="46">
        <v>0</v>
      </c>
      <c r="M64" s="46">
        <v>0</v>
      </c>
      <c r="N64" s="46">
        <v>0</v>
      </c>
      <c r="O64" s="46">
        <f t="shared" si="14"/>
        <v>-1399313</v>
      </c>
      <c r="P64" s="47">
        <f t="shared" si="8"/>
        <v>-12.297436483315611</v>
      </c>
      <c r="Q64" s="9"/>
    </row>
    <row r="65" spans="1:120">
      <c r="A65" s="12"/>
      <c r="B65" s="25">
        <v>362</v>
      </c>
      <c r="C65" s="20" t="s">
        <v>63</v>
      </c>
      <c r="D65" s="46">
        <v>1367696</v>
      </c>
      <c r="E65" s="46">
        <v>195735</v>
      </c>
      <c r="F65" s="46">
        <v>0</v>
      </c>
      <c r="G65" s="46">
        <v>0</v>
      </c>
      <c r="H65" s="46">
        <v>0</v>
      </c>
      <c r="I65" s="46">
        <v>1920422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3483853</v>
      </c>
      <c r="P65" s="47">
        <f t="shared" si="8"/>
        <v>30.616781938500207</v>
      </c>
      <c r="Q65" s="9"/>
    </row>
    <row r="66" spans="1:120">
      <c r="A66" s="12"/>
      <c r="B66" s="25">
        <v>364</v>
      </c>
      <c r="C66" s="20" t="s">
        <v>113</v>
      </c>
      <c r="D66" s="46">
        <v>663227</v>
      </c>
      <c r="E66" s="46">
        <v>3429</v>
      </c>
      <c r="F66" s="46">
        <v>0</v>
      </c>
      <c r="G66" s="46">
        <v>0</v>
      </c>
      <c r="H66" s="46">
        <v>0</v>
      </c>
      <c r="I66" s="46">
        <v>15303</v>
      </c>
      <c r="J66" s="46">
        <v>19056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701015</v>
      </c>
      <c r="P66" s="47">
        <f t="shared" si="8"/>
        <v>6.160657005510199</v>
      </c>
      <c r="Q66" s="9"/>
    </row>
    <row r="67" spans="1:120">
      <c r="A67" s="12"/>
      <c r="B67" s="25">
        <v>366</v>
      </c>
      <c r="C67" s="20" t="s">
        <v>66</v>
      </c>
      <c r="D67" s="46">
        <v>10000</v>
      </c>
      <c r="E67" s="46">
        <v>1145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11145</v>
      </c>
      <c r="P67" s="47">
        <f t="shared" si="8"/>
        <v>9.7944441026812781E-2</v>
      </c>
      <c r="Q67" s="9"/>
    </row>
    <row r="68" spans="1:120">
      <c r="A68" s="12"/>
      <c r="B68" s="25">
        <v>367</v>
      </c>
      <c r="C68" s="20" t="s">
        <v>67</v>
      </c>
      <c r="D68" s="46">
        <v>1158454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1158454</v>
      </c>
      <c r="P68" s="47">
        <f t="shared" si="8"/>
        <v>10.180720456283121</v>
      </c>
      <c r="Q68" s="9"/>
    </row>
    <row r="69" spans="1:120">
      <c r="A69" s="12"/>
      <c r="B69" s="25">
        <v>368</v>
      </c>
      <c r="C69" s="20" t="s">
        <v>68</v>
      </c>
      <c r="D69" s="46">
        <v>2813294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30468793</v>
      </c>
      <c r="L69" s="46">
        <v>0</v>
      </c>
      <c r="M69" s="46">
        <v>0</v>
      </c>
      <c r="N69" s="46">
        <v>0</v>
      </c>
      <c r="O69" s="46">
        <f t="shared" si="14"/>
        <v>33282087</v>
      </c>
      <c r="P69" s="47">
        <f t="shared" ref="P69:P77" si="15">(O69/P$79)</f>
        <v>292.489493712046</v>
      </c>
      <c r="Q69" s="9"/>
    </row>
    <row r="70" spans="1:120">
      <c r="A70" s="12"/>
      <c r="B70" s="25">
        <v>369.3</v>
      </c>
      <c r="C70" s="20" t="s">
        <v>164</v>
      </c>
      <c r="D70" s="46">
        <v>0</v>
      </c>
      <c r="E70" s="46">
        <v>61317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>SUM(D70:N70)</f>
        <v>61317</v>
      </c>
      <c r="P70" s="47">
        <f t="shared" si="15"/>
        <v>0.53886579546353341</v>
      </c>
      <c r="Q70" s="9"/>
    </row>
    <row r="71" spans="1:120">
      <c r="A71" s="12"/>
      <c r="B71" s="25">
        <v>369.9</v>
      </c>
      <c r="C71" s="20" t="s">
        <v>69</v>
      </c>
      <c r="D71" s="46">
        <v>360584</v>
      </c>
      <c r="E71" s="46">
        <v>32379</v>
      </c>
      <c r="F71" s="46">
        <v>0</v>
      </c>
      <c r="G71" s="46">
        <v>0</v>
      </c>
      <c r="H71" s="46">
        <v>0</v>
      </c>
      <c r="I71" s="46">
        <v>2376080</v>
      </c>
      <c r="J71" s="46">
        <v>3233558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6002601</v>
      </c>
      <c r="P71" s="47">
        <f t="shared" si="15"/>
        <v>52.752032270254595</v>
      </c>
      <c r="Q71" s="9"/>
    </row>
    <row r="72" spans="1:120" ht="15.75">
      <c r="A72" s="29" t="s">
        <v>41</v>
      </c>
      <c r="B72" s="30"/>
      <c r="C72" s="31"/>
      <c r="D72" s="32">
        <f t="shared" ref="D72:N72" si="16">SUM(D73:D76)</f>
        <v>36124698</v>
      </c>
      <c r="E72" s="32">
        <f t="shared" si="16"/>
        <v>23089993</v>
      </c>
      <c r="F72" s="32">
        <f t="shared" si="16"/>
        <v>0</v>
      </c>
      <c r="G72" s="32">
        <f t="shared" si="16"/>
        <v>100769964</v>
      </c>
      <c r="H72" s="32">
        <f t="shared" si="16"/>
        <v>0</v>
      </c>
      <c r="I72" s="32">
        <f t="shared" si="16"/>
        <v>1461462</v>
      </c>
      <c r="J72" s="32">
        <f t="shared" si="16"/>
        <v>0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 t="shared" si="16"/>
        <v>0</v>
      </c>
      <c r="O72" s="32">
        <f t="shared" si="14"/>
        <v>161446117</v>
      </c>
      <c r="P72" s="45">
        <f t="shared" si="15"/>
        <v>1418.8200704813294</v>
      </c>
      <c r="Q72" s="9"/>
    </row>
    <row r="73" spans="1:120">
      <c r="A73" s="12"/>
      <c r="B73" s="25">
        <v>381</v>
      </c>
      <c r="C73" s="20" t="s">
        <v>70</v>
      </c>
      <c r="D73" s="46">
        <v>18184075</v>
      </c>
      <c r="E73" s="46">
        <v>7545508</v>
      </c>
      <c r="F73" s="46">
        <v>0</v>
      </c>
      <c r="G73" s="46">
        <v>19318858</v>
      </c>
      <c r="H73" s="46">
        <v>0</v>
      </c>
      <c r="I73" s="46">
        <v>1100000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46148441</v>
      </c>
      <c r="P73" s="47">
        <f t="shared" si="15"/>
        <v>405.56153055216231</v>
      </c>
      <c r="Q73" s="9"/>
    </row>
    <row r="74" spans="1:120">
      <c r="A74" s="12"/>
      <c r="B74" s="25">
        <v>384</v>
      </c>
      <c r="C74" s="20" t="s">
        <v>89</v>
      </c>
      <c r="D74" s="46">
        <v>17940623</v>
      </c>
      <c r="E74" s="46">
        <v>15544485</v>
      </c>
      <c r="F74" s="46">
        <v>0</v>
      </c>
      <c r="G74" s="46">
        <v>81451106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4"/>
        <v>114936214</v>
      </c>
      <c r="P74" s="47">
        <f t="shared" si="15"/>
        <v>1010.0819411366653</v>
      </c>
      <c r="Q74" s="9"/>
    </row>
    <row r="75" spans="1:120">
      <c r="A75" s="12"/>
      <c r="B75" s="25">
        <v>389.7</v>
      </c>
      <c r="C75" s="20" t="s">
        <v>71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193679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193679</v>
      </c>
      <c r="P75" s="47">
        <f t="shared" si="15"/>
        <v>1.7020889541168303</v>
      </c>
      <c r="Q75" s="9"/>
    </row>
    <row r="76" spans="1:120" ht="15.75" thickBot="1">
      <c r="A76" s="12"/>
      <c r="B76" s="25">
        <v>389.8</v>
      </c>
      <c r="C76" s="20" t="s">
        <v>72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167783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167783</v>
      </c>
      <c r="P76" s="47">
        <f t="shared" si="15"/>
        <v>1.4745098383850812</v>
      </c>
      <c r="Q76" s="9"/>
    </row>
    <row r="77" spans="1:120" ht="16.5" thickBot="1">
      <c r="A77" s="14" t="s">
        <v>57</v>
      </c>
      <c r="B77" s="23"/>
      <c r="C77" s="22"/>
      <c r="D77" s="15">
        <f t="shared" ref="D77:N77" si="17">SUM(D5,D15,D22,D41,D57,D61,D72)</f>
        <v>207312351</v>
      </c>
      <c r="E77" s="15">
        <f t="shared" si="17"/>
        <v>88203161</v>
      </c>
      <c r="F77" s="15">
        <f t="shared" si="17"/>
        <v>10369527</v>
      </c>
      <c r="G77" s="15">
        <f t="shared" si="17"/>
        <v>105214825</v>
      </c>
      <c r="H77" s="15">
        <f t="shared" si="17"/>
        <v>0</v>
      </c>
      <c r="I77" s="15">
        <f t="shared" si="17"/>
        <v>78493758</v>
      </c>
      <c r="J77" s="15">
        <f t="shared" si="17"/>
        <v>26417226</v>
      </c>
      <c r="K77" s="15">
        <f t="shared" si="17"/>
        <v>-33229094</v>
      </c>
      <c r="L77" s="15">
        <f t="shared" si="17"/>
        <v>0</v>
      </c>
      <c r="M77" s="15">
        <f t="shared" si="17"/>
        <v>0</v>
      </c>
      <c r="N77" s="15">
        <f t="shared" si="17"/>
        <v>0</v>
      </c>
      <c r="O77" s="15">
        <f>SUM(D77:N77)</f>
        <v>482781754</v>
      </c>
      <c r="P77" s="38">
        <f t="shared" si="15"/>
        <v>4242.7805323888952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118" t="s">
        <v>165</v>
      </c>
      <c r="N79" s="118"/>
      <c r="O79" s="118"/>
      <c r="P79" s="43">
        <v>113789</v>
      </c>
    </row>
    <row r="80" spans="1:120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7"/>
    </row>
    <row r="81" spans="1:16" ht="15.75" customHeight="1" thickBot="1">
      <c r="A81" s="120" t="s">
        <v>91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100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74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29"/>
      <c r="M3" s="130"/>
      <c r="N3" s="36"/>
      <c r="O3" s="37"/>
      <c r="P3" s="131" t="s">
        <v>145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146</v>
      </c>
      <c r="N4" s="35" t="s">
        <v>9</v>
      </c>
      <c r="O4" s="35" t="s">
        <v>147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148</v>
      </c>
      <c r="B5" s="26"/>
      <c r="C5" s="26"/>
      <c r="D5" s="27">
        <f t="shared" ref="D5:N5" si="0">SUM(D6:D14)</f>
        <v>90148929</v>
      </c>
      <c r="E5" s="27">
        <f t="shared" si="0"/>
        <v>15677498</v>
      </c>
      <c r="F5" s="27">
        <f t="shared" si="0"/>
        <v>5851437</v>
      </c>
      <c r="G5" s="27">
        <f t="shared" si="0"/>
        <v>3121384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2737886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117537134</v>
      </c>
      <c r="P5" s="33">
        <f t="shared" ref="P5:P36" si="1">(O5/P$73)</f>
        <v>1038.8278123453299</v>
      </c>
      <c r="Q5" s="6"/>
    </row>
    <row r="6" spans="1:134">
      <c r="A6" s="12"/>
      <c r="B6" s="25">
        <v>311</v>
      </c>
      <c r="C6" s="20" t="s">
        <v>2</v>
      </c>
      <c r="D6" s="46">
        <v>72378576</v>
      </c>
      <c r="E6" s="46">
        <v>15543098</v>
      </c>
      <c r="F6" s="46">
        <v>5851437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93773111</v>
      </c>
      <c r="P6" s="47">
        <f t="shared" si="1"/>
        <v>828.79437707699924</v>
      </c>
      <c r="Q6" s="9"/>
    </row>
    <row r="7" spans="1:134">
      <c r="A7" s="12"/>
      <c r="B7" s="25">
        <v>312.41000000000003</v>
      </c>
      <c r="C7" s="20" t="s">
        <v>149</v>
      </c>
      <c r="D7" s="46">
        <v>1074119</v>
      </c>
      <c r="E7" s="46">
        <v>134400</v>
      </c>
      <c r="F7" s="46">
        <v>0</v>
      </c>
      <c r="G7" s="46">
        <v>620655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1829174</v>
      </c>
      <c r="P7" s="47">
        <f t="shared" si="1"/>
        <v>16.166778618397792</v>
      </c>
      <c r="Q7" s="9"/>
    </row>
    <row r="8" spans="1:134">
      <c r="A8" s="12"/>
      <c r="B8" s="25">
        <v>312.51</v>
      </c>
      <c r="C8" s="20" t="s">
        <v>81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2737886</v>
      </c>
      <c r="L8" s="46">
        <v>0</v>
      </c>
      <c r="M8" s="46">
        <v>0</v>
      </c>
      <c r="N8" s="46">
        <v>0</v>
      </c>
      <c r="O8" s="46">
        <f t="shared" si="2"/>
        <v>2737886</v>
      </c>
      <c r="P8" s="47">
        <f t="shared" si="1"/>
        <v>24.198242947040939</v>
      </c>
      <c r="Q8" s="9"/>
    </row>
    <row r="9" spans="1:134">
      <c r="A9" s="12"/>
      <c r="B9" s="25">
        <v>314.10000000000002</v>
      </c>
      <c r="C9" s="20" t="s">
        <v>11</v>
      </c>
      <c r="D9" s="46">
        <v>8944646</v>
      </c>
      <c r="E9" s="46">
        <v>0</v>
      </c>
      <c r="F9" s="46">
        <v>0</v>
      </c>
      <c r="G9" s="46">
        <v>2236162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11180808</v>
      </c>
      <c r="P9" s="47">
        <f t="shared" si="1"/>
        <v>98.819274552782289</v>
      </c>
      <c r="Q9" s="9"/>
    </row>
    <row r="10" spans="1:134">
      <c r="A10" s="12"/>
      <c r="B10" s="25">
        <v>314.3</v>
      </c>
      <c r="C10" s="20" t="s">
        <v>12</v>
      </c>
      <c r="D10" s="46">
        <v>1600778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1600778</v>
      </c>
      <c r="P10" s="47">
        <f t="shared" si="1"/>
        <v>14.148147493459662</v>
      </c>
      <c r="Q10" s="9"/>
    </row>
    <row r="11" spans="1:134">
      <c r="A11" s="12"/>
      <c r="B11" s="25">
        <v>314.39999999999998</v>
      </c>
      <c r="C11" s="20" t="s">
        <v>13</v>
      </c>
      <c r="D11" s="46">
        <v>299592</v>
      </c>
      <c r="E11" s="46">
        <v>0</v>
      </c>
      <c r="F11" s="46">
        <v>0</v>
      </c>
      <c r="G11" s="46">
        <v>74898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374490</v>
      </c>
      <c r="P11" s="47">
        <f t="shared" si="1"/>
        <v>3.3098529307784772</v>
      </c>
      <c r="Q11" s="9"/>
    </row>
    <row r="12" spans="1:134">
      <c r="A12" s="12"/>
      <c r="B12" s="25">
        <v>314.89999999999998</v>
      </c>
      <c r="C12" s="20" t="s">
        <v>126</v>
      </c>
      <c r="D12" s="46">
        <v>0</v>
      </c>
      <c r="E12" s="46">
        <v>0</v>
      </c>
      <c r="F12" s="46">
        <v>0</v>
      </c>
      <c r="G12" s="46">
        <v>189669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189669</v>
      </c>
      <c r="P12" s="47">
        <f t="shared" si="1"/>
        <v>1.6763504914091776</v>
      </c>
      <c r="Q12" s="9"/>
    </row>
    <row r="13" spans="1:134">
      <c r="A13" s="12"/>
      <c r="B13" s="25">
        <v>315.10000000000002</v>
      </c>
      <c r="C13" s="20" t="s">
        <v>150</v>
      </c>
      <c r="D13" s="46">
        <v>3939501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3939501</v>
      </c>
      <c r="P13" s="47">
        <f t="shared" si="1"/>
        <v>34.818470267977091</v>
      </c>
      <c r="Q13" s="9"/>
    </row>
    <row r="14" spans="1:134">
      <c r="A14" s="12"/>
      <c r="B14" s="25">
        <v>316</v>
      </c>
      <c r="C14" s="20" t="s">
        <v>101</v>
      </c>
      <c r="D14" s="46">
        <v>1911717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1911717</v>
      </c>
      <c r="P14" s="47">
        <f t="shared" si="1"/>
        <v>16.896317966485189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SUM(D16:D21)</f>
        <v>30320446</v>
      </c>
      <c r="E15" s="32">
        <f t="shared" si="3"/>
        <v>12042509</v>
      </c>
      <c r="F15" s="32">
        <f t="shared" si="3"/>
        <v>0</v>
      </c>
      <c r="G15" s="32">
        <f t="shared" si="3"/>
        <v>267050</v>
      </c>
      <c r="H15" s="32">
        <f t="shared" si="3"/>
        <v>0</v>
      </c>
      <c r="I15" s="32">
        <f t="shared" si="3"/>
        <v>473934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24" si="4">SUM(D15:N15)</f>
        <v>43103939</v>
      </c>
      <c r="P15" s="45">
        <f t="shared" si="1"/>
        <v>380.9653096938415</v>
      </c>
      <c r="Q15" s="10"/>
    </row>
    <row r="16" spans="1:134">
      <c r="A16" s="12"/>
      <c r="B16" s="25">
        <v>322</v>
      </c>
      <c r="C16" s="20" t="s">
        <v>151</v>
      </c>
      <c r="D16" s="46">
        <v>0</v>
      </c>
      <c r="E16" s="46">
        <v>12042509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12042509</v>
      </c>
      <c r="P16" s="47">
        <f t="shared" si="1"/>
        <v>106.43524181573923</v>
      </c>
      <c r="Q16" s="9"/>
    </row>
    <row r="17" spans="1:17">
      <c r="A17" s="12"/>
      <c r="B17" s="25">
        <v>323.10000000000002</v>
      </c>
      <c r="C17" s="20" t="s">
        <v>18</v>
      </c>
      <c r="D17" s="46">
        <v>8188065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8188065</v>
      </c>
      <c r="P17" s="47">
        <f t="shared" si="1"/>
        <v>72.368530368380121</v>
      </c>
      <c r="Q17" s="9"/>
    </row>
    <row r="18" spans="1:17">
      <c r="A18" s="12"/>
      <c r="B18" s="25">
        <v>323.39999999999998</v>
      </c>
      <c r="C18" s="20" t="s">
        <v>19</v>
      </c>
      <c r="D18" s="46">
        <v>109820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109820</v>
      </c>
      <c r="P18" s="47">
        <f t="shared" si="1"/>
        <v>0.97062150887364773</v>
      </c>
      <c r="Q18" s="9"/>
    </row>
    <row r="19" spans="1:17">
      <c r="A19" s="12"/>
      <c r="B19" s="25">
        <v>324.61</v>
      </c>
      <c r="C19" s="20" t="s">
        <v>20</v>
      </c>
      <c r="D19" s="46">
        <v>0</v>
      </c>
      <c r="E19" s="46">
        <v>0</v>
      </c>
      <c r="F19" s="46">
        <v>0</v>
      </c>
      <c r="G19" s="46">
        <v>267050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267050</v>
      </c>
      <c r="P19" s="47">
        <f t="shared" si="1"/>
        <v>2.3602665629640103</v>
      </c>
      <c r="Q19" s="9"/>
    </row>
    <row r="20" spans="1:17">
      <c r="A20" s="12"/>
      <c r="B20" s="25">
        <v>325.2</v>
      </c>
      <c r="C20" s="20" t="s">
        <v>21</v>
      </c>
      <c r="D20" s="46">
        <v>21917659</v>
      </c>
      <c r="E20" s="46">
        <v>0</v>
      </c>
      <c r="F20" s="46">
        <v>0</v>
      </c>
      <c r="G20" s="46">
        <v>0</v>
      </c>
      <c r="H20" s="46">
        <v>0</v>
      </c>
      <c r="I20" s="46">
        <v>473934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22391593</v>
      </c>
      <c r="P20" s="47">
        <f t="shared" si="1"/>
        <v>197.90349466167009</v>
      </c>
      <c r="Q20" s="9"/>
    </row>
    <row r="21" spans="1:17">
      <c r="A21" s="12"/>
      <c r="B21" s="25">
        <v>329.5</v>
      </c>
      <c r="C21" s="20" t="s">
        <v>152</v>
      </c>
      <c r="D21" s="46">
        <v>104902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104902</v>
      </c>
      <c r="P21" s="47">
        <f t="shared" si="1"/>
        <v>0.92715477621438169</v>
      </c>
      <c r="Q21" s="9"/>
    </row>
    <row r="22" spans="1:17" ht="15.75">
      <c r="A22" s="29" t="s">
        <v>153</v>
      </c>
      <c r="B22" s="30"/>
      <c r="C22" s="31"/>
      <c r="D22" s="32">
        <f t="shared" ref="D22:N22" si="5">SUM(D23:D37)</f>
        <v>18035551</v>
      </c>
      <c r="E22" s="32">
        <f t="shared" si="5"/>
        <v>20777925</v>
      </c>
      <c r="F22" s="32">
        <f t="shared" si="5"/>
        <v>0</v>
      </c>
      <c r="G22" s="32">
        <f t="shared" si="5"/>
        <v>45000</v>
      </c>
      <c r="H22" s="32">
        <f t="shared" si="5"/>
        <v>0</v>
      </c>
      <c r="I22" s="32">
        <f t="shared" si="5"/>
        <v>864961</v>
      </c>
      <c r="J22" s="32">
        <f t="shared" si="5"/>
        <v>39470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 t="shared" si="4"/>
        <v>39762907</v>
      </c>
      <c r="P22" s="45">
        <f t="shared" si="1"/>
        <v>351.43628473449763</v>
      </c>
      <c r="Q22" s="10"/>
    </row>
    <row r="23" spans="1:17">
      <c r="A23" s="12"/>
      <c r="B23" s="25">
        <v>331.1</v>
      </c>
      <c r="C23" s="20" t="s">
        <v>132</v>
      </c>
      <c r="D23" s="46">
        <v>0</v>
      </c>
      <c r="E23" s="46">
        <v>4017056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4017056</v>
      </c>
      <c r="P23" s="47">
        <f t="shared" si="1"/>
        <v>35.503924202785832</v>
      </c>
      <c r="Q23" s="9"/>
    </row>
    <row r="24" spans="1:17">
      <c r="A24" s="12"/>
      <c r="B24" s="25">
        <v>331.2</v>
      </c>
      <c r="C24" s="20" t="s">
        <v>22</v>
      </c>
      <c r="D24" s="46">
        <v>2679814</v>
      </c>
      <c r="E24" s="46">
        <v>3108557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5788371</v>
      </c>
      <c r="P24" s="47">
        <f t="shared" si="1"/>
        <v>51.159327936081453</v>
      </c>
      <c r="Q24" s="9"/>
    </row>
    <row r="25" spans="1:17">
      <c r="A25" s="12"/>
      <c r="B25" s="25">
        <v>331.49</v>
      </c>
      <c r="C25" s="20" t="s">
        <v>133</v>
      </c>
      <c r="D25" s="46">
        <v>0</v>
      </c>
      <c r="E25" s="46">
        <v>358330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3" si="6">SUM(D25:N25)</f>
        <v>358330</v>
      </c>
      <c r="P25" s="47">
        <f t="shared" si="1"/>
        <v>3.1670260906455492</v>
      </c>
      <c r="Q25" s="9"/>
    </row>
    <row r="26" spans="1:17">
      <c r="A26" s="12"/>
      <c r="B26" s="25">
        <v>331.62</v>
      </c>
      <c r="C26" s="20" t="s">
        <v>24</v>
      </c>
      <c r="D26" s="46">
        <v>0</v>
      </c>
      <c r="E26" s="46">
        <v>3602629</v>
      </c>
      <c r="F26" s="46">
        <v>0</v>
      </c>
      <c r="G26" s="46">
        <v>0</v>
      </c>
      <c r="H26" s="46">
        <v>0</v>
      </c>
      <c r="I26" s="46">
        <v>14418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3617047</v>
      </c>
      <c r="P26" s="47">
        <f t="shared" si="1"/>
        <v>31.968526833062292</v>
      </c>
      <c r="Q26" s="9"/>
    </row>
    <row r="27" spans="1:17">
      <c r="A27" s="12"/>
      <c r="B27" s="25">
        <v>334.39</v>
      </c>
      <c r="C27" s="20" t="s">
        <v>134</v>
      </c>
      <c r="D27" s="46">
        <v>0</v>
      </c>
      <c r="E27" s="46">
        <v>35000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35000</v>
      </c>
      <c r="P27" s="47">
        <f t="shared" si="1"/>
        <v>0.30934030969384146</v>
      </c>
      <c r="Q27" s="9"/>
    </row>
    <row r="28" spans="1:17">
      <c r="A28" s="12"/>
      <c r="B28" s="25">
        <v>334.62</v>
      </c>
      <c r="C28" s="20" t="s">
        <v>25</v>
      </c>
      <c r="D28" s="46">
        <v>0</v>
      </c>
      <c r="E28" s="46">
        <v>1070797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1070797</v>
      </c>
      <c r="P28" s="47">
        <f t="shared" si="1"/>
        <v>9.4640193028353252</v>
      </c>
      <c r="Q28" s="9"/>
    </row>
    <row r="29" spans="1:17">
      <c r="A29" s="12"/>
      <c r="B29" s="25">
        <v>334.7</v>
      </c>
      <c r="C29" s="20" t="s">
        <v>87</v>
      </c>
      <c r="D29" s="46">
        <v>47795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47795</v>
      </c>
      <c r="P29" s="47">
        <f t="shared" si="1"/>
        <v>0.42242628862334725</v>
      </c>
      <c r="Q29" s="9"/>
    </row>
    <row r="30" spans="1:17">
      <c r="A30" s="12"/>
      <c r="B30" s="25">
        <v>335.125</v>
      </c>
      <c r="C30" s="20" t="s">
        <v>154</v>
      </c>
      <c r="D30" s="46">
        <v>3983545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3983545</v>
      </c>
      <c r="P30" s="47">
        <f t="shared" si="1"/>
        <v>35.207744113695824</v>
      </c>
      <c r="Q30" s="9"/>
    </row>
    <row r="31" spans="1:17">
      <c r="A31" s="12"/>
      <c r="B31" s="25">
        <v>335.14</v>
      </c>
      <c r="C31" s="20" t="s">
        <v>105</v>
      </c>
      <c r="D31" s="46">
        <v>29682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29682</v>
      </c>
      <c r="P31" s="47">
        <f t="shared" si="1"/>
        <v>0.26233825920950293</v>
      </c>
      <c r="Q31" s="9"/>
    </row>
    <row r="32" spans="1:17">
      <c r="A32" s="12"/>
      <c r="B32" s="25">
        <v>335.15</v>
      </c>
      <c r="C32" s="20" t="s">
        <v>106</v>
      </c>
      <c r="D32" s="46">
        <v>81470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81470</v>
      </c>
      <c r="P32" s="47">
        <f t="shared" si="1"/>
        <v>0.72005585802163619</v>
      </c>
      <c r="Q32" s="9"/>
    </row>
    <row r="33" spans="1:17">
      <c r="A33" s="12"/>
      <c r="B33" s="25">
        <v>335.18</v>
      </c>
      <c r="C33" s="20" t="s">
        <v>155</v>
      </c>
      <c r="D33" s="46">
        <v>9924892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9924892</v>
      </c>
      <c r="P33" s="47">
        <f t="shared" si="1"/>
        <v>87.719118998797995</v>
      </c>
      <c r="Q33" s="9"/>
    </row>
    <row r="34" spans="1:17">
      <c r="A34" s="12"/>
      <c r="B34" s="25">
        <v>335.48</v>
      </c>
      <c r="C34" s="20" t="s">
        <v>31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39470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39470</v>
      </c>
      <c r="P34" s="47">
        <f t="shared" si="1"/>
        <v>0.34884748638902635</v>
      </c>
      <c r="Q34" s="9"/>
    </row>
    <row r="35" spans="1:17">
      <c r="A35" s="12"/>
      <c r="B35" s="25">
        <v>337.7</v>
      </c>
      <c r="C35" s="20" t="s">
        <v>33</v>
      </c>
      <c r="D35" s="46">
        <v>0</v>
      </c>
      <c r="E35" s="46">
        <v>0</v>
      </c>
      <c r="F35" s="46">
        <v>0</v>
      </c>
      <c r="G35" s="46">
        <v>30000</v>
      </c>
      <c r="H35" s="46">
        <v>0</v>
      </c>
      <c r="I35" s="46">
        <v>850543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880543</v>
      </c>
      <c r="P35" s="47">
        <f t="shared" si="1"/>
        <v>7.7824984091069789</v>
      </c>
      <c r="Q35" s="9"/>
    </row>
    <row r="36" spans="1:17">
      <c r="A36" s="12"/>
      <c r="B36" s="25">
        <v>338</v>
      </c>
      <c r="C36" s="20" t="s">
        <v>34</v>
      </c>
      <c r="D36" s="46">
        <v>1288353</v>
      </c>
      <c r="E36" s="46">
        <v>548007</v>
      </c>
      <c r="F36" s="46">
        <v>0</v>
      </c>
      <c r="G36" s="46">
        <v>15000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1851360</v>
      </c>
      <c r="P36" s="47">
        <f t="shared" si="1"/>
        <v>16.36286502156544</v>
      </c>
      <c r="Q36" s="9"/>
    </row>
    <row r="37" spans="1:17">
      <c r="A37" s="12"/>
      <c r="B37" s="25">
        <v>339</v>
      </c>
      <c r="C37" s="20" t="s">
        <v>123</v>
      </c>
      <c r="D37" s="46">
        <v>0</v>
      </c>
      <c r="E37" s="46">
        <v>8037549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8037549</v>
      </c>
      <c r="P37" s="47">
        <f t="shared" ref="P37:P68" si="7">(O37/P$73)</f>
        <v>71.038225623983593</v>
      </c>
      <c r="Q37" s="9"/>
    </row>
    <row r="38" spans="1:17" ht="15.75">
      <c r="A38" s="29" t="s">
        <v>39</v>
      </c>
      <c r="B38" s="30"/>
      <c r="C38" s="31"/>
      <c r="D38" s="32">
        <f t="shared" ref="D38:N38" si="8">SUM(D39:D51)</f>
        <v>18573021</v>
      </c>
      <c r="E38" s="32">
        <f t="shared" si="8"/>
        <v>3927746</v>
      </c>
      <c r="F38" s="32">
        <f t="shared" si="8"/>
        <v>0</v>
      </c>
      <c r="G38" s="32">
        <f t="shared" si="8"/>
        <v>1621348</v>
      </c>
      <c r="H38" s="32">
        <f t="shared" si="8"/>
        <v>0</v>
      </c>
      <c r="I38" s="32">
        <f t="shared" si="8"/>
        <v>66482059</v>
      </c>
      <c r="J38" s="32">
        <f t="shared" si="8"/>
        <v>23827090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8"/>
        <v>0</v>
      </c>
      <c r="O38" s="32">
        <f>SUM(D38:N38)</f>
        <v>114431264</v>
      </c>
      <c r="P38" s="45">
        <f t="shared" si="7"/>
        <v>1011.3772184119352</v>
      </c>
      <c r="Q38" s="10"/>
    </row>
    <row r="39" spans="1:17">
      <c r="A39" s="12"/>
      <c r="B39" s="25">
        <v>341.2</v>
      </c>
      <c r="C39" s="20" t="s">
        <v>109</v>
      </c>
      <c r="D39" s="46">
        <v>11829743</v>
      </c>
      <c r="E39" s="46">
        <v>0</v>
      </c>
      <c r="F39" s="46">
        <v>0</v>
      </c>
      <c r="G39" s="46">
        <v>1621348</v>
      </c>
      <c r="H39" s="46">
        <v>0</v>
      </c>
      <c r="I39" s="46">
        <v>0</v>
      </c>
      <c r="J39" s="46">
        <v>23827090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51" si="9">SUM(D39:N39)</f>
        <v>37278181</v>
      </c>
      <c r="P39" s="47">
        <f t="shared" si="7"/>
        <v>329.47554443894506</v>
      </c>
      <c r="Q39" s="9"/>
    </row>
    <row r="40" spans="1:17">
      <c r="A40" s="12"/>
      <c r="B40" s="25">
        <v>341.9</v>
      </c>
      <c r="C40" s="20" t="s">
        <v>111</v>
      </c>
      <c r="D40" s="46">
        <v>2274565</v>
      </c>
      <c r="E40" s="46">
        <v>-373036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1901529</v>
      </c>
      <c r="P40" s="47">
        <f t="shared" si="7"/>
        <v>16.80627342148059</v>
      </c>
      <c r="Q40" s="9"/>
    </row>
    <row r="41" spans="1:17">
      <c r="A41" s="12"/>
      <c r="B41" s="25">
        <v>342.1</v>
      </c>
      <c r="C41" s="20" t="s">
        <v>45</v>
      </c>
      <c r="D41" s="46">
        <v>153298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153298</v>
      </c>
      <c r="P41" s="47">
        <f t="shared" si="7"/>
        <v>1.3548928798699003</v>
      </c>
      <c r="Q41" s="9"/>
    </row>
    <row r="42" spans="1:17">
      <c r="A42" s="12"/>
      <c r="B42" s="25">
        <v>342.2</v>
      </c>
      <c r="C42" s="20" t="s">
        <v>46</v>
      </c>
      <c r="D42" s="46">
        <v>449701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449701</v>
      </c>
      <c r="P42" s="47">
        <f t="shared" si="7"/>
        <v>3.9745899031322915</v>
      </c>
      <c r="Q42" s="9"/>
    </row>
    <row r="43" spans="1:17">
      <c r="A43" s="12"/>
      <c r="B43" s="25">
        <v>342.4</v>
      </c>
      <c r="C43" s="20" t="s">
        <v>47</v>
      </c>
      <c r="D43" s="46">
        <v>0</v>
      </c>
      <c r="E43" s="46">
        <v>4295832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4295832</v>
      </c>
      <c r="P43" s="47">
        <f t="shared" si="7"/>
        <v>37.967828607791837</v>
      </c>
      <c r="Q43" s="9"/>
    </row>
    <row r="44" spans="1:17">
      <c r="A44" s="12"/>
      <c r="B44" s="25">
        <v>343.3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31353309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31353309</v>
      </c>
      <c r="P44" s="47">
        <f t="shared" si="7"/>
        <v>277.10978045676308</v>
      </c>
      <c r="Q44" s="9"/>
    </row>
    <row r="45" spans="1:17">
      <c r="A45" s="12"/>
      <c r="B45" s="25">
        <v>343.4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8960856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8960856</v>
      </c>
      <c r="P45" s="47">
        <f t="shared" si="7"/>
        <v>79.198684861769067</v>
      </c>
      <c r="Q45" s="9"/>
    </row>
    <row r="46" spans="1:17">
      <c r="A46" s="12"/>
      <c r="B46" s="25">
        <v>343.5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21919364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21919364</v>
      </c>
      <c r="P46" s="47">
        <f t="shared" si="7"/>
        <v>193.72979565862971</v>
      </c>
      <c r="Q46" s="9"/>
    </row>
    <row r="47" spans="1:17">
      <c r="A47" s="12"/>
      <c r="B47" s="25">
        <v>343.8</v>
      </c>
      <c r="C47" s="20" t="s">
        <v>52</v>
      </c>
      <c r="D47" s="46">
        <v>253170</v>
      </c>
      <c r="E47" s="46">
        <v>5125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258295</v>
      </c>
      <c r="P47" s="47">
        <f t="shared" si="7"/>
        <v>2.2828872940677365</v>
      </c>
      <c r="Q47" s="9"/>
    </row>
    <row r="48" spans="1:17">
      <c r="A48" s="12"/>
      <c r="B48" s="25">
        <v>344.5</v>
      </c>
      <c r="C48" s="20" t="s">
        <v>112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3773923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3773923</v>
      </c>
      <c r="P48" s="47">
        <f t="shared" si="7"/>
        <v>33.355043130877469</v>
      </c>
      <c r="Q48" s="9"/>
    </row>
    <row r="49" spans="1:17">
      <c r="A49" s="12"/>
      <c r="B49" s="25">
        <v>347.2</v>
      </c>
      <c r="C49" s="20" t="s">
        <v>54</v>
      </c>
      <c r="D49" s="46">
        <v>355561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355561</v>
      </c>
      <c r="P49" s="47">
        <f t="shared" si="7"/>
        <v>3.1425528530014848</v>
      </c>
      <c r="Q49" s="9"/>
    </row>
    <row r="50" spans="1:17">
      <c r="A50" s="12"/>
      <c r="B50" s="25">
        <v>347.5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474607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474607</v>
      </c>
      <c r="P50" s="47">
        <f t="shared" si="7"/>
        <v>4.1947164675104291</v>
      </c>
      <c r="Q50" s="9"/>
    </row>
    <row r="51" spans="1:17">
      <c r="A51" s="12"/>
      <c r="B51" s="25">
        <v>347.9</v>
      </c>
      <c r="C51" s="20" t="s">
        <v>56</v>
      </c>
      <c r="D51" s="46">
        <v>3256983</v>
      </c>
      <c r="E51" s="46">
        <v>-175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3256808</v>
      </c>
      <c r="P51" s="47">
        <f t="shared" si="7"/>
        <v>28.784628438096586</v>
      </c>
      <c r="Q51" s="9"/>
    </row>
    <row r="52" spans="1:17" ht="15.75">
      <c r="A52" s="29" t="s">
        <v>40</v>
      </c>
      <c r="B52" s="30"/>
      <c r="C52" s="31"/>
      <c r="D52" s="32">
        <f t="shared" ref="D52:N52" si="10">SUM(D53:D55)</f>
        <v>525889</v>
      </c>
      <c r="E52" s="32">
        <f t="shared" si="10"/>
        <v>1767785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si="10"/>
        <v>0</v>
      </c>
      <c r="O52" s="32">
        <f t="shared" ref="O52:O57" si="11">SUM(D52:N52)</f>
        <v>2293674</v>
      </c>
      <c r="P52" s="45">
        <f t="shared" si="7"/>
        <v>20.272166442763204</v>
      </c>
      <c r="Q52" s="10"/>
    </row>
    <row r="53" spans="1:17">
      <c r="A53" s="13"/>
      <c r="B53" s="39">
        <v>351.5</v>
      </c>
      <c r="C53" s="21" t="s">
        <v>88</v>
      </c>
      <c r="D53" s="46">
        <v>63191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63191</v>
      </c>
      <c r="P53" s="47">
        <f t="shared" si="7"/>
        <v>0.55850067171038675</v>
      </c>
      <c r="Q53" s="9"/>
    </row>
    <row r="54" spans="1:17">
      <c r="A54" s="13"/>
      <c r="B54" s="39">
        <v>354</v>
      </c>
      <c r="C54" s="21" t="s">
        <v>60</v>
      </c>
      <c r="D54" s="46">
        <v>462698</v>
      </c>
      <c r="E54" s="46">
        <v>404639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867337</v>
      </c>
      <c r="P54" s="47">
        <f t="shared" si="7"/>
        <v>7.6657798911122113</v>
      </c>
      <c r="Q54" s="9"/>
    </row>
    <row r="55" spans="1:17">
      <c r="A55" s="13"/>
      <c r="B55" s="39">
        <v>355</v>
      </c>
      <c r="C55" s="21" t="s">
        <v>96</v>
      </c>
      <c r="D55" s="46">
        <v>0</v>
      </c>
      <c r="E55" s="46">
        <v>1363146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1363146</v>
      </c>
      <c r="P55" s="47">
        <f t="shared" si="7"/>
        <v>12.047885879940607</v>
      </c>
      <c r="Q55" s="9"/>
    </row>
    <row r="56" spans="1:17" ht="15.75">
      <c r="A56" s="29" t="s">
        <v>3</v>
      </c>
      <c r="B56" s="30"/>
      <c r="C56" s="31"/>
      <c r="D56" s="32">
        <f t="shared" ref="D56:N56" si="12">SUM(D57:D65)</f>
        <v>7167698</v>
      </c>
      <c r="E56" s="32">
        <f t="shared" si="12"/>
        <v>402220</v>
      </c>
      <c r="F56" s="32">
        <f t="shared" si="12"/>
        <v>121</v>
      </c>
      <c r="G56" s="32">
        <f t="shared" si="12"/>
        <v>174188</v>
      </c>
      <c r="H56" s="32">
        <f t="shared" si="12"/>
        <v>0</v>
      </c>
      <c r="I56" s="32">
        <f t="shared" si="12"/>
        <v>6016655</v>
      </c>
      <c r="J56" s="32">
        <f t="shared" si="12"/>
        <v>3410118</v>
      </c>
      <c r="K56" s="32">
        <f t="shared" si="12"/>
        <v>122766059</v>
      </c>
      <c r="L56" s="32">
        <f t="shared" si="12"/>
        <v>0</v>
      </c>
      <c r="M56" s="32">
        <f t="shared" si="12"/>
        <v>0</v>
      </c>
      <c r="N56" s="32">
        <f t="shared" si="12"/>
        <v>0</v>
      </c>
      <c r="O56" s="32">
        <f t="shared" si="11"/>
        <v>139937059</v>
      </c>
      <c r="P56" s="45">
        <f t="shared" si="7"/>
        <v>1236.8049476772962</v>
      </c>
      <c r="Q56" s="10"/>
    </row>
    <row r="57" spans="1:17">
      <c r="A57" s="12"/>
      <c r="B57" s="25">
        <v>361.1</v>
      </c>
      <c r="C57" s="20" t="s">
        <v>61</v>
      </c>
      <c r="D57" s="46">
        <v>420241</v>
      </c>
      <c r="E57" s="46">
        <v>-24036</v>
      </c>
      <c r="F57" s="46">
        <v>121</v>
      </c>
      <c r="G57" s="46">
        <v>174188</v>
      </c>
      <c r="H57" s="46">
        <v>0</v>
      </c>
      <c r="I57" s="46">
        <v>-67066</v>
      </c>
      <c r="J57" s="46">
        <v>-6568</v>
      </c>
      <c r="K57" s="46">
        <v>9495491</v>
      </c>
      <c r="L57" s="46">
        <v>0</v>
      </c>
      <c r="M57" s="46">
        <v>0</v>
      </c>
      <c r="N57" s="46">
        <v>0</v>
      </c>
      <c r="O57" s="46">
        <f t="shared" si="11"/>
        <v>9992371</v>
      </c>
      <c r="P57" s="47">
        <f t="shared" si="7"/>
        <v>88.315518277593156</v>
      </c>
      <c r="Q57" s="9"/>
    </row>
    <row r="58" spans="1:17">
      <c r="A58" s="12"/>
      <c r="B58" s="25">
        <v>361.3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84508050</v>
      </c>
      <c r="L58" s="46">
        <v>0</v>
      </c>
      <c r="M58" s="46">
        <v>0</v>
      </c>
      <c r="N58" s="46">
        <v>0</v>
      </c>
      <c r="O58" s="46">
        <f t="shared" ref="O58:O65" si="13">SUM(D58:N58)</f>
        <v>84508050</v>
      </c>
      <c r="P58" s="47">
        <f t="shared" si="7"/>
        <v>746.90703881778973</v>
      </c>
      <c r="Q58" s="9"/>
    </row>
    <row r="59" spans="1:17">
      <c r="A59" s="12"/>
      <c r="B59" s="25">
        <v>362</v>
      </c>
      <c r="C59" s="20" t="s">
        <v>63</v>
      </c>
      <c r="D59" s="46">
        <v>1307419</v>
      </c>
      <c r="E59" s="46">
        <v>137763</v>
      </c>
      <c r="F59" s="46">
        <v>0</v>
      </c>
      <c r="G59" s="46">
        <v>0</v>
      </c>
      <c r="H59" s="46">
        <v>0</v>
      </c>
      <c r="I59" s="46">
        <v>1710075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3155257</v>
      </c>
      <c r="P59" s="47">
        <f t="shared" si="7"/>
        <v>27.887090786961746</v>
      </c>
      <c r="Q59" s="9"/>
    </row>
    <row r="60" spans="1:17">
      <c r="A60" s="12"/>
      <c r="B60" s="25">
        <v>364</v>
      </c>
      <c r="C60" s="20" t="s">
        <v>113</v>
      </c>
      <c r="D60" s="46">
        <v>976637</v>
      </c>
      <c r="E60" s="46">
        <v>39641</v>
      </c>
      <c r="F60" s="46">
        <v>0</v>
      </c>
      <c r="G60" s="46">
        <v>0</v>
      </c>
      <c r="H60" s="46">
        <v>0</v>
      </c>
      <c r="I60" s="46">
        <v>18663</v>
      </c>
      <c r="J60" s="46">
        <v>5100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1040041</v>
      </c>
      <c r="P60" s="47">
        <f t="shared" si="7"/>
        <v>9.1921887152655017</v>
      </c>
      <c r="Q60" s="9"/>
    </row>
    <row r="61" spans="1:17">
      <c r="A61" s="12"/>
      <c r="B61" s="25">
        <v>365</v>
      </c>
      <c r="C61" s="20" t="s">
        <v>114</v>
      </c>
      <c r="D61" s="46">
        <v>10377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10377</v>
      </c>
      <c r="P61" s="47">
        <f t="shared" si="7"/>
        <v>9.1714982676942655E-2</v>
      </c>
      <c r="Q61" s="9"/>
    </row>
    <row r="62" spans="1:17">
      <c r="A62" s="12"/>
      <c r="B62" s="25">
        <v>366</v>
      </c>
      <c r="C62" s="20" t="s">
        <v>66</v>
      </c>
      <c r="D62" s="46">
        <v>0</v>
      </c>
      <c r="E62" s="46">
        <v>110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110</v>
      </c>
      <c r="P62" s="47">
        <f t="shared" si="7"/>
        <v>9.7221240189493039E-4</v>
      </c>
      <c r="Q62" s="9"/>
    </row>
    <row r="63" spans="1:17">
      <c r="A63" s="12"/>
      <c r="B63" s="25">
        <v>367</v>
      </c>
      <c r="C63" s="20" t="s">
        <v>67</v>
      </c>
      <c r="D63" s="46">
        <v>529053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529053</v>
      </c>
      <c r="P63" s="47">
        <f t="shared" si="7"/>
        <v>4.6759262532701689</v>
      </c>
      <c r="Q63" s="9"/>
    </row>
    <row r="64" spans="1:17">
      <c r="A64" s="12"/>
      <c r="B64" s="25">
        <v>368</v>
      </c>
      <c r="C64" s="20" t="s">
        <v>68</v>
      </c>
      <c r="D64" s="46">
        <v>2737886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28694817</v>
      </c>
      <c r="L64" s="46">
        <v>0</v>
      </c>
      <c r="M64" s="46">
        <v>0</v>
      </c>
      <c r="N64" s="46">
        <v>0</v>
      </c>
      <c r="O64" s="46">
        <f t="shared" si="13"/>
        <v>31432703</v>
      </c>
      <c r="P64" s="47">
        <f t="shared" si="7"/>
        <v>277.81148801527257</v>
      </c>
      <c r="Q64" s="9"/>
    </row>
    <row r="65" spans="1:120">
      <c r="A65" s="12"/>
      <c r="B65" s="25">
        <v>369.9</v>
      </c>
      <c r="C65" s="20" t="s">
        <v>69</v>
      </c>
      <c r="D65" s="46">
        <v>1186085</v>
      </c>
      <c r="E65" s="46">
        <v>248742</v>
      </c>
      <c r="F65" s="46">
        <v>0</v>
      </c>
      <c r="G65" s="46">
        <v>0</v>
      </c>
      <c r="H65" s="46">
        <v>0</v>
      </c>
      <c r="I65" s="46">
        <v>4354983</v>
      </c>
      <c r="J65" s="46">
        <v>3411586</v>
      </c>
      <c r="K65" s="46">
        <v>67701</v>
      </c>
      <c r="L65" s="46">
        <v>0</v>
      </c>
      <c r="M65" s="46">
        <v>0</v>
      </c>
      <c r="N65" s="46">
        <v>0</v>
      </c>
      <c r="O65" s="46">
        <f t="shared" si="13"/>
        <v>9269097</v>
      </c>
      <c r="P65" s="47">
        <f t="shared" si="7"/>
        <v>81.923009616064491</v>
      </c>
      <c r="Q65" s="9"/>
    </row>
    <row r="66" spans="1:120" ht="15.75">
      <c r="A66" s="29" t="s">
        <v>41</v>
      </c>
      <c r="B66" s="30"/>
      <c r="C66" s="31"/>
      <c r="D66" s="32">
        <f t="shared" ref="D66:N66" si="14">SUM(D67:D70)</f>
        <v>2006815</v>
      </c>
      <c r="E66" s="32">
        <f t="shared" si="14"/>
        <v>9737945</v>
      </c>
      <c r="F66" s="32">
        <f t="shared" si="14"/>
        <v>0</v>
      </c>
      <c r="G66" s="32">
        <f t="shared" si="14"/>
        <v>8921953</v>
      </c>
      <c r="H66" s="32">
        <f t="shared" si="14"/>
        <v>0</v>
      </c>
      <c r="I66" s="32">
        <f t="shared" si="14"/>
        <v>16367758</v>
      </c>
      <c r="J66" s="32">
        <f t="shared" si="14"/>
        <v>345863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 t="shared" si="14"/>
        <v>0</v>
      </c>
      <c r="O66" s="32">
        <f t="shared" ref="O66:O71" si="15">SUM(D66:N66)</f>
        <v>37380334</v>
      </c>
      <c r="P66" s="45">
        <f t="shared" si="7"/>
        <v>330.37840274340664</v>
      </c>
      <c r="Q66" s="9"/>
    </row>
    <row r="67" spans="1:120">
      <c r="A67" s="12"/>
      <c r="B67" s="25">
        <v>381</v>
      </c>
      <c r="C67" s="20" t="s">
        <v>70</v>
      </c>
      <c r="D67" s="46">
        <v>235969</v>
      </c>
      <c r="E67" s="46">
        <v>9717945</v>
      </c>
      <c r="F67" s="46">
        <v>0</v>
      </c>
      <c r="G67" s="46">
        <v>8921953</v>
      </c>
      <c r="H67" s="46">
        <v>0</v>
      </c>
      <c r="I67" s="46">
        <v>16037318</v>
      </c>
      <c r="J67" s="46">
        <v>345863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35259048</v>
      </c>
      <c r="P67" s="47">
        <f t="shared" si="7"/>
        <v>311.62985222371492</v>
      </c>
      <c r="Q67" s="9"/>
    </row>
    <row r="68" spans="1:120">
      <c r="A68" s="12"/>
      <c r="B68" s="25">
        <v>383</v>
      </c>
      <c r="C68" s="20" t="s">
        <v>127</v>
      </c>
      <c r="D68" s="46">
        <v>0</v>
      </c>
      <c r="E68" s="46">
        <v>20000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20000</v>
      </c>
      <c r="P68" s="47">
        <f t="shared" si="7"/>
        <v>0.17676589125362371</v>
      </c>
      <c r="Q68" s="9"/>
    </row>
    <row r="69" spans="1:120">
      <c r="A69" s="12"/>
      <c r="B69" s="25">
        <v>384</v>
      </c>
      <c r="C69" s="20" t="s">
        <v>89</v>
      </c>
      <c r="D69" s="46">
        <v>1770846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1770846</v>
      </c>
      <c r="P69" s="47">
        <f t="shared" ref="P69:P71" si="16">(O69/P$73)</f>
        <v>15.651258573145725</v>
      </c>
      <c r="Q69" s="9"/>
    </row>
    <row r="70" spans="1:120" ht="15.75" thickBot="1">
      <c r="A70" s="12"/>
      <c r="B70" s="25">
        <v>389.8</v>
      </c>
      <c r="C70" s="20" t="s">
        <v>72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330440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330440</v>
      </c>
      <c r="P70" s="47">
        <f t="shared" si="16"/>
        <v>2.9205260552923709</v>
      </c>
      <c r="Q70" s="9"/>
    </row>
    <row r="71" spans="1:120" ht="16.5" thickBot="1">
      <c r="A71" s="14" t="s">
        <v>57</v>
      </c>
      <c r="B71" s="23"/>
      <c r="C71" s="22"/>
      <c r="D71" s="15">
        <f t="shared" ref="D71:N71" si="17">SUM(D5,D15,D22,D38,D52,D56,D66)</f>
        <v>166778349</v>
      </c>
      <c r="E71" s="15">
        <f t="shared" si="17"/>
        <v>64333628</v>
      </c>
      <c r="F71" s="15">
        <f t="shared" si="17"/>
        <v>5851558</v>
      </c>
      <c r="G71" s="15">
        <f t="shared" si="17"/>
        <v>14150923</v>
      </c>
      <c r="H71" s="15">
        <f t="shared" si="17"/>
        <v>0</v>
      </c>
      <c r="I71" s="15">
        <f t="shared" si="17"/>
        <v>90205367</v>
      </c>
      <c r="J71" s="15">
        <f t="shared" si="17"/>
        <v>27622541</v>
      </c>
      <c r="K71" s="15">
        <f t="shared" si="17"/>
        <v>125503945</v>
      </c>
      <c r="L71" s="15">
        <f t="shared" si="17"/>
        <v>0</v>
      </c>
      <c r="M71" s="15">
        <f t="shared" si="17"/>
        <v>0</v>
      </c>
      <c r="N71" s="15">
        <f t="shared" si="17"/>
        <v>0</v>
      </c>
      <c r="O71" s="15">
        <f t="shared" si="15"/>
        <v>494446311</v>
      </c>
      <c r="P71" s="38">
        <f t="shared" si="16"/>
        <v>4370.0621420490706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118" t="s">
        <v>156</v>
      </c>
      <c r="N73" s="118"/>
      <c r="O73" s="118"/>
      <c r="P73" s="43">
        <v>113144</v>
      </c>
    </row>
    <row r="74" spans="1:120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7"/>
    </row>
    <row r="75" spans="1:120" ht="15.75" customHeight="1" thickBot="1">
      <c r="A75" s="120" t="s">
        <v>91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100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85498462</v>
      </c>
      <c r="E5" s="27">
        <f t="shared" si="0"/>
        <v>20543338</v>
      </c>
      <c r="F5" s="27">
        <f t="shared" si="0"/>
        <v>5809018</v>
      </c>
      <c r="G5" s="27">
        <f t="shared" si="0"/>
        <v>3605249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2750611</v>
      </c>
      <c r="L5" s="27">
        <f t="shared" si="0"/>
        <v>0</v>
      </c>
      <c r="M5" s="27">
        <f t="shared" si="0"/>
        <v>0</v>
      </c>
      <c r="N5" s="28">
        <f>SUM(D5:M5)</f>
        <v>118206678</v>
      </c>
      <c r="O5" s="33">
        <f t="shared" ref="O5:O36" si="1">(N5/O$75)</f>
        <v>1046.6232634738492</v>
      </c>
      <c r="P5" s="6"/>
    </row>
    <row r="6" spans="1:133">
      <c r="A6" s="12"/>
      <c r="B6" s="25">
        <v>311</v>
      </c>
      <c r="C6" s="20" t="s">
        <v>2</v>
      </c>
      <c r="D6" s="46">
        <v>67661081</v>
      </c>
      <c r="E6" s="46">
        <v>20414771</v>
      </c>
      <c r="F6" s="46">
        <v>5809018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93884870</v>
      </c>
      <c r="O6" s="47">
        <f t="shared" si="1"/>
        <v>831.27358532331039</v>
      </c>
      <c r="P6" s="9"/>
    </row>
    <row r="7" spans="1:133">
      <c r="A7" s="12"/>
      <c r="B7" s="25">
        <v>312.41000000000003</v>
      </c>
      <c r="C7" s="20" t="s">
        <v>10</v>
      </c>
      <c r="D7" s="46">
        <v>1030854</v>
      </c>
      <c r="E7" s="46">
        <v>128567</v>
      </c>
      <c r="F7" s="46">
        <v>0</v>
      </c>
      <c r="G7" s="46">
        <v>593720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1753141</v>
      </c>
      <c r="O7" s="47">
        <f t="shared" si="1"/>
        <v>15.522626858271133</v>
      </c>
      <c r="P7" s="9"/>
    </row>
    <row r="8" spans="1:133">
      <c r="A8" s="12"/>
      <c r="B8" s="25">
        <v>312.51</v>
      </c>
      <c r="C8" s="20" t="s">
        <v>81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2750611</v>
      </c>
      <c r="L8" s="46">
        <v>0</v>
      </c>
      <c r="M8" s="46">
        <v>0</v>
      </c>
      <c r="N8" s="46">
        <f>SUM(D8:M8)</f>
        <v>2750611</v>
      </c>
      <c r="O8" s="47">
        <f t="shared" si="1"/>
        <v>24.354406282926483</v>
      </c>
      <c r="P8" s="9"/>
    </row>
    <row r="9" spans="1:133">
      <c r="A9" s="12"/>
      <c r="B9" s="25">
        <v>314.10000000000002</v>
      </c>
      <c r="C9" s="20" t="s">
        <v>11</v>
      </c>
      <c r="D9" s="46">
        <v>8737297</v>
      </c>
      <c r="E9" s="46">
        <v>0</v>
      </c>
      <c r="F9" s="46">
        <v>0</v>
      </c>
      <c r="G9" s="46">
        <v>2184325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10921622</v>
      </c>
      <c r="O9" s="47">
        <f t="shared" si="1"/>
        <v>96.702012555227952</v>
      </c>
      <c r="P9" s="9"/>
    </row>
    <row r="10" spans="1:133">
      <c r="A10" s="12"/>
      <c r="B10" s="25">
        <v>314.3</v>
      </c>
      <c r="C10" s="20" t="s">
        <v>12</v>
      </c>
      <c r="D10" s="46">
        <v>1534329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1534329</v>
      </c>
      <c r="O10" s="47">
        <f t="shared" si="1"/>
        <v>13.585225914415492</v>
      </c>
      <c r="P10" s="9"/>
    </row>
    <row r="11" spans="1:133">
      <c r="A11" s="12"/>
      <c r="B11" s="25">
        <v>314.39999999999998</v>
      </c>
      <c r="C11" s="20" t="s">
        <v>13</v>
      </c>
      <c r="D11" s="46">
        <v>274103</v>
      </c>
      <c r="E11" s="46">
        <v>0</v>
      </c>
      <c r="F11" s="46">
        <v>0</v>
      </c>
      <c r="G11" s="46">
        <v>68526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342629</v>
      </c>
      <c r="O11" s="47">
        <f t="shared" si="1"/>
        <v>3.033699010988038</v>
      </c>
      <c r="P11" s="9"/>
    </row>
    <row r="12" spans="1:133">
      <c r="A12" s="12"/>
      <c r="B12" s="25">
        <v>314.89999999999998</v>
      </c>
      <c r="C12" s="20" t="s">
        <v>126</v>
      </c>
      <c r="D12" s="46">
        <v>0</v>
      </c>
      <c r="E12" s="46">
        <v>0</v>
      </c>
      <c r="F12" s="46">
        <v>0</v>
      </c>
      <c r="G12" s="46">
        <v>758678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758678</v>
      </c>
      <c r="O12" s="47">
        <f t="shared" si="1"/>
        <v>6.7174719543832619</v>
      </c>
      <c r="P12" s="9"/>
    </row>
    <row r="13" spans="1:133">
      <c r="A13" s="12"/>
      <c r="B13" s="25">
        <v>315</v>
      </c>
      <c r="C13" s="20" t="s">
        <v>100</v>
      </c>
      <c r="D13" s="46">
        <v>4140472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4140472</v>
      </c>
      <c r="O13" s="47">
        <f t="shared" si="1"/>
        <v>36.660486448676743</v>
      </c>
      <c r="P13" s="9"/>
    </row>
    <row r="14" spans="1:133">
      <c r="A14" s="12"/>
      <c r="B14" s="25">
        <v>316</v>
      </c>
      <c r="C14" s="20" t="s">
        <v>101</v>
      </c>
      <c r="D14" s="46">
        <v>2120326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2120326</v>
      </c>
      <c r="O14" s="47">
        <f t="shared" si="1"/>
        <v>18.773749125649676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SUM(D16:D21)</f>
        <v>29450575</v>
      </c>
      <c r="E15" s="32">
        <f t="shared" si="3"/>
        <v>10043502</v>
      </c>
      <c r="F15" s="32">
        <f t="shared" si="3"/>
        <v>0</v>
      </c>
      <c r="G15" s="32">
        <f t="shared" si="3"/>
        <v>294558</v>
      </c>
      <c r="H15" s="32">
        <f t="shared" si="3"/>
        <v>0</v>
      </c>
      <c r="I15" s="32">
        <f t="shared" si="3"/>
        <v>542963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40331598</v>
      </c>
      <c r="O15" s="45">
        <f t="shared" si="1"/>
        <v>357.10324859882593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10043502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10043502</v>
      </c>
      <c r="O16" s="47">
        <f t="shared" si="1"/>
        <v>88.926979573405589</v>
      </c>
      <c r="P16" s="9"/>
    </row>
    <row r="17" spans="1:16">
      <c r="A17" s="12"/>
      <c r="B17" s="25">
        <v>323.10000000000002</v>
      </c>
      <c r="C17" s="20" t="s">
        <v>18</v>
      </c>
      <c r="D17" s="46">
        <v>7832463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7832463</v>
      </c>
      <c r="O17" s="47">
        <f t="shared" si="1"/>
        <v>69.350041171939324</v>
      </c>
      <c r="P17" s="9"/>
    </row>
    <row r="18" spans="1:16">
      <c r="A18" s="12"/>
      <c r="B18" s="25">
        <v>323.39999999999998</v>
      </c>
      <c r="C18" s="20" t="s">
        <v>19</v>
      </c>
      <c r="D18" s="46">
        <v>111684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111684</v>
      </c>
      <c r="O18" s="47">
        <f t="shared" si="1"/>
        <v>0.98887029510983615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0</v>
      </c>
      <c r="F19" s="46">
        <v>0</v>
      </c>
      <c r="G19" s="46">
        <v>294558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294558</v>
      </c>
      <c r="O19" s="47">
        <f t="shared" si="1"/>
        <v>2.6080697001089064</v>
      </c>
      <c r="P19" s="9"/>
    </row>
    <row r="20" spans="1:16">
      <c r="A20" s="12"/>
      <c r="B20" s="25">
        <v>325.2</v>
      </c>
      <c r="C20" s="20" t="s">
        <v>21</v>
      </c>
      <c r="D20" s="46">
        <v>21455291</v>
      </c>
      <c r="E20" s="46">
        <v>0</v>
      </c>
      <c r="F20" s="46">
        <v>0</v>
      </c>
      <c r="G20" s="46">
        <v>0</v>
      </c>
      <c r="H20" s="46">
        <v>0</v>
      </c>
      <c r="I20" s="46">
        <v>542963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21998254</v>
      </c>
      <c r="O20" s="47">
        <f t="shared" si="1"/>
        <v>194.77651162996608</v>
      </c>
      <c r="P20" s="9"/>
    </row>
    <row r="21" spans="1:16">
      <c r="A21" s="12"/>
      <c r="B21" s="25">
        <v>329</v>
      </c>
      <c r="C21" s="20" t="s">
        <v>86</v>
      </c>
      <c r="D21" s="46">
        <v>51137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51137</v>
      </c>
      <c r="O21" s="47">
        <f t="shared" si="1"/>
        <v>0.45277622829619002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SUM(D23:D39)</f>
        <v>14047823</v>
      </c>
      <c r="E22" s="32">
        <f t="shared" si="5"/>
        <v>8276932</v>
      </c>
      <c r="F22" s="32">
        <f t="shared" si="5"/>
        <v>0</v>
      </c>
      <c r="G22" s="32">
        <f t="shared" si="5"/>
        <v>939400</v>
      </c>
      <c r="H22" s="32">
        <f t="shared" si="5"/>
        <v>0</v>
      </c>
      <c r="I22" s="32">
        <f t="shared" si="5"/>
        <v>292024</v>
      </c>
      <c r="J22" s="32">
        <f t="shared" si="5"/>
        <v>-1389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23554790</v>
      </c>
      <c r="O22" s="45">
        <f t="shared" si="1"/>
        <v>208.55836233077449</v>
      </c>
      <c r="P22" s="10"/>
    </row>
    <row r="23" spans="1:16">
      <c r="A23" s="12"/>
      <c r="B23" s="25">
        <v>331.1</v>
      </c>
      <c r="C23" s="20" t="s">
        <v>132</v>
      </c>
      <c r="D23" s="46">
        <v>810444</v>
      </c>
      <c r="E23" s="46">
        <v>100000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910444</v>
      </c>
      <c r="O23" s="47">
        <f t="shared" si="1"/>
        <v>8.0612355123471549</v>
      </c>
      <c r="P23" s="9"/>
    </row>
    <row r="24" spans="1:16">
      <c r="A24" s="12"/>
      <c r="B24" s="25">
        <v>331.2</v>
      </c>
      <c r="C24" s="20" t="s">
        <v>22</v>
      </c>
      <c r="D24" s="46">
        <v>0</v>
      </c>
      <c r="E24" s="46">
        <v>54318</v>
      </c>
      <c r="F24" s="46">
        <v>0</v>
      </c>
      <c r="G24" s="46">
        <v>0</v>
      </c>
      <c r="H24" s="46">
        <v>0</v>
      </c>
      <c r="I24" s="46">
        <v>107000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161318</v>
      </c>
      <c r="O24" s="47">
        <f t="shared" si="1"/>
        <v>1.4283386901125366</v>
      </c>
      <c r="P24" s="9"/>
    </row>
    <row r="25" spans="1:16">
      <c r="A25" s="12"/>
      <c r="B25" s="25">
        <v>331.49</v>
      </c>
      <c r="C25" s="20" t="s">
        <v>133</v>
      </c>
      <c r="D25" s="46">
        <v>0</v>
      </c>
      <c r="E25" s="46">
        <v>407281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407281</v>
      </c>
      <c r="O25" s="47">
        <f t="shared" si="1"/>
        <v>3.6061394887596179</v>
      </c>
      <c r="P25" s="9"/>
    </row>
    <row r="26" spans="1:16">
      <c r="A26" s="12"/>
      <c r="B26" s="25">
        <v>331.62</v>
      </c>
      <c r="C26" s="20" t="s">
        <v>24</v>
      </c>
      <c r="D26" s="46">
        <v>0</v>
      </c>
      <c r="E26" s="46">
        <v>5661659</v>
      </c>
      <c r="F26" s="46">
        <v>0</v>
      </c>
      <c r="G26" s="46">
        <v>0</v>
      </c>
      <c r="H26" s="46">
        <v>0</v>
      </c>
      <c r="I26" s="46">
        <v>115174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5776833</v>
      </c>
      <c r="O26" s="47">
        <f t="shared" si="1"/>
        <v>51.149122108003297</v>
      </c>
      <c r="P26" s="9"/>
    </row>
    <row r="27" spans="1:16">
      <c r="A27" s="12"/>
      <c r="B27" s="25">
        <v>334.39</v>
      </c>
      <c r="C27" s="20" t="s">
        <v>134</v>
      </c>
      <c r="D27" s="46">
        <v>401108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6">SUM(D27:M27)</f>
        <v>401108</v>
      </c>
      <c r="O27" s="47">
        <f t="shared" si="1"/>
        <v>3.5514826325249467</v>
      </c>
      <c r="P27" s="9"/>
    </row>
    <row r="28" spans="1:16">
      <c r="A28" s="12"/>
      <c r="B28" s="25">
        <v>334.62</v>
      </c>
      <c r="C28" s="20" t="s">
        <v>25</v>
      </c>
      <c r="D28" s="46">
        <v>0</v>
      </c>
      <c r="E28" s="46">
        <v>1099162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1099162</v>
      </c>
      <c r="O28" s="47">
        <f t="shared" si="1"/>
        <v>9.7321787481959614</v>
      </c>
      <c r="P28" s="9"/>
    </row>
    <row r="29" spans="1:16">
      <c r="A29" s="12"/>
      <c r="B29" s="25">
        <v>334.7</v>
      </c>
      <c r="C29" s="20" t="s">
        <v>87</v>
      </c>
      <c r="D29" s="46">
        <v>42795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42795</v>
      </c>
      <c r="O29" s="47">
        <f t="shared" si="1"/>
        <v>0.37891465455414775</v>
      </c>
      <c r="P29" s="9"/>
    </row>
    <row r="30" spans="1:16">
      <c r="A30" s="12"/>
      <c r="B30" s="25">
        <v>335.12</v>
      </c>
      <c r="C30" s="20" t="s">
        <v>104</v>
      </c>
      <c r="D30" s="46">
        <v>3399278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3399278</v>
      </c>
      <c r="O30" s="47">
        <f t="shared" si="1"/>
        <v>30.097820986178625</v>
      </c>
      <c r="P30" s="9"/>
    </row>
    <row r="31" spans="1:16">
      <c r="A31" s="12"/>
      <c r="B31" s="25">
        <v>335.14</v>
      </c>
      <c r="C31" s="20" t="s">
        <v>105</v>
      </c>
      <c r="D31" s="46">
        <v>31186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31186</v>
      </c>
      <c r="O31" s="47">
        <f t="shared" si="1"/>
        <v>0.2761264731142809</v>
      </c>
      <c r="P31" s="9"/>
    </row>
    <row r="32" spans="1:16">
      <c r="A32" s="12"/>
      <c r="B32" s="25">
        <v>335.15</v>
      </c>
      <c r="C32" s="20" t="s">
        <v>106</v>
      </c>
      <c r="D32" s="46">
        <v>81871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81871</v>
      </c>
      <c r="O32" s="47">
        <f t="shared" si="1"/>
        <v>0.72490061182387266</v>
      </c>
      <c r="P32" s="9"/>
    </row>
    <row r="33" spans="1:16">
      <c r="A33" s="12"/>
      <c r="B33" s="25">
        <v>335.18</v>
      </c>
      <c r="C33" s="20" t="s">
        <v>108</v>
      </c>
      <c r="D33" s="46">
        <v>6745087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6745087</v>
      </c>
      <c r="O33" s="47">
        <f t="shared" si="1"/>
        <v>59.722217795131975</v>
      </c>
      <c r="P33" s="9"/>
    </row>
    <row r="34" spans="1:16">
      <c r="A34" s="12"/>
      <c r="B34" s="25">
        <v>335.19</v>
      </c>
      <c r="C34" s="20" t="s">
        <v>142</v>
      </c>
      <c r="D34" s="46">
        <v>1273349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1273349</v>
      </c>
      <c r="O34" s="47">
        <f t="shared" si="1"/>
        <v>11.274461887180031</v>
      </c>
      <c r="P34" s="9"/>
    </row>
    <row r="35" spans="1:16">
      <c r="A35" s="12"/>
      <c r="B35" s="25">
        <v>335.49</v>
      </c>
      <c r="C35" s="20" t="s">
        <v>31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-1389</v>
      </c>
      <c r="K35" s="46">
        <v>0</v>
      </c>
      <c r="L35" s="46">
        <v>0</v>
      </c>
      <c r="M35" s="46">
        <v>0</v>
      </c>
      <c r="N35" s="46">
        <f t="shared" si="6"/>
        <v>-1389</v>
      </c>
      <c r="O35" s="47">
        <f t="shared" si="1"/>
        <v>-1.229845671633862E-2</v>
      </c>
      <c r="P35" s="9"/>
    </row>
    <row r="36" spans="1:16">
      <c r="A36" s="12"/>
      <c r="B36" s="25">
        <v>337.3</v>
      </c>
      <c r="C36" s="20" t="s">
        <v>32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69850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69850</v>
      </c>
      <c r="O36" s="47">
        <f t="shared" si="1"/>
        <v>0.61846450801746045</v>
      </c>
      <c r="P36" s="9"/>
    </row>
    <row r="37" spans="1:16">
      <c r="A37" s="12"/>
      <c r="B37" s="25">
        <v>337.7</v>
      </c>
      <c r="C37" s="20" t="s">
        <v>33</v>
      </c>
      <c r="D37" s="46">
        <v>60499</v>
      </c>
      <c r="E37" s="46">
        <v>10000</v>
      </c>
      <c r="F37" s="46">
        <v>0</v>
      </c>
      <c r="G37" s="46">
        <v>939400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1009899</v>
      </c>
      <c r="O37" s="47">
        <f t="shared" ref="O37:O68" si="7">(N37/O$75)</f>
        <v>8.9418280341063028</v>
      </c>
      <c r="P37" s="9"/>
    </row>
    <row r="38" spans="1:16">
      <c r="A38" s="12"/>
      <c r="B38" s="25">
        <v>338</v>
      </c>
      <c r="C38" s="20" t="s">
        <v>34</v>
      </c>
      <c r="D38" s="46">
        <v>1202206</v>
      </c>
      <c r="E38" s="46">
        <v>444459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1646665</v>
      </c>
      <c r="O38" s="47">
        <f t="shared" si="7"/>
        <v>14.57986913521219</v>
      </c>
      <c r="P38" s="9"/>
    </row>
    <row r="39" spans="1:16">
      <c r="A39" s="12"/>
      <c r="B39" s="25">
        <v>339</v>
      </c>
      <c r="C39" s="20" t="s">
        <v>123</v>
      </c>
      <c r="D39" s="46">
        <v>0</v>
      </c>
      <c r="E39" s="46">
        <v>500053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500053</v>
      </c>
      <c r="O39" s="47">
        <f t="shared" si="7"/>
        <v>4.4275595222284201</v>
      </c>
      <c r="P39" s="9"/>
    </row>
    <row r="40" spans="1:16" ht="15.75">
      <c r="A40" s="29" t="s">
        <v>39</v>
      </c>
      <c r="B40" s="30"/>
      <c r="C40" s="31"/>
      <c r="D40" s="32">
        <f t="shared" ref="D40:M40" si="8">SUM(D41:D53)</f>
        <v>16352759</v>
      </c>
      <c r="E40" s="32">
        <f t="shared" si="8"/>
        <v>3908266</v>
      </c>
      <c r="F40" s="32">
        <f t="shared" si="8"/>
        <v>0</v>
      </c>
      <c r="G40" s="32">
        <f t="shared" si="8"/>
        <v>1649627</v>
      </c>
      <c r="H40" s="32">
        <f t="shared" si="8"/>
        <v>0</v>
      </c>
      <c r="I40" s="32">
        <f t="shared" si="8"/>
        <v>62370589</v>
      </c>
      <c r="J40" s="32">
        <f t="shared" si="8"/>
        <v>23156976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107438217</v>
      </c>
      <c r="O40" s="45">
        <f t="shared" si="7"/>
        <v>951.27736605838447</v>
      </c>
      <c r="P40" s="10"/>
    </row>
    <row r="41" spans="1:16">
      <c r="A41" s="12"/>
      <c r="B41" s="25">
        <v>341.2</v>
      </c>
      <c r="C41" s="20" t="s">
        <v>109</v>
      </c>
      <c r="D41" s="46">
        <v>11500987</v>
      </c>
      <c r="E41" s="46">
        <v>0</v>
      </c>
      <c r="F41" s="46">
        <v>0</v>
      </c>
      <c r="G41" s="46">
        <v>1649627</v>
      </c>
      <c r="H41" s="46">
        <v>0</v>
      </c>
      <c r="I41" s="46">
        <v>0</v>
      </c>
      <c r="J41" s="46">
        <v>23156976</v>
      </c>
      <c r="K41" s="46">
        <v>0</v>
      </c>
      <c r="L41" s="46">
        <v>0</v>
      </c>
      <c r="M41" s="46">
        <v>0</v>
      </c>
      <c r="N41" s="46">
        <f t="shared" ref="N41:N53" si="9">SUM(D41:M41)</f>
        <v>36307590</v>
      </c>
      <c r="O41" s="47">
        <f t="shared" si="7"/>
        <v>321.47395542805538</v>
      </c>
      <c r="P41" s="9"/>
    </row>
    <row r="42" spans="1:16">
      <c r="A42" s="12"/>
      <c r="B42" s="25">
        <v>341.9</v>
      </c>
      <c r="C42" s="20" t="s">
        <v>111</v>
      </c>
      <c r="D42" s="46">
        <v>1036788</v>
      </c>
      <c r="E42" s="46">
        <v>438050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1474838</v>
      </c>
      <c r="O42" s="47">
        <f t="shared" si="7"/>
        <v>13.058481862211243</v>
      </c>
      <c r="P42" s="9"/>
    </row>
    <row r="43" spans="1:16">
      <c r="A43" s="12"/>
      <c r="B43" s="25">
        <v>342.1</v>
      </c>
      <c r="C43" s="20" t="s">
        <v>45</v>
      </c>
      <c r="D43" s="46">
        <v>133635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133635</v>
      </c>
      <c r="O43" s="47">
        <f t="shared" si="7"/>
        <v>1.1832284112943927</v>
      </c>
      <c r="P43" s="9"/>
    </row>
    <row r="44" spans="1:16">
      <c r="A44" s="12"/>
      <c r="B44" s="25">
        <v>342.2</v>
      </c>
      <c r="C44" s="20" t="s">
        <v>46</v>
      </c>
      <c r="D44" s="46">
        <v>353976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353976</v>
      </c>
      <c r="O44" s="47">
        <f t="shared" si="7"/>
        <v>3.134167397136558</v>
      </c>
      <c r="P44" s="9"/>
    </row>
    <row r="45" spans="1:16">
      <c r="A45" s="12"/>
      <c r="B45" s="25">
        <v>342.4</v>
      </c>
      <c r="C45" s="20" t="s">
        <v>47</v>
      </c>
      <c r="D45" s="46">
        <v>0</v>
      </c>
      <c r="E45" s="46">
        <v>3290336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3290336</v>
      </c>
      <c r="O45" s="47">
        <f t="shared" si="7"/>
        <v>29.133228854003416</v>
      </c>
      <c r="P45" s="9"/>
    </row>
    <row r="46" spans="1:16">
      <c r="A46" s="12"/>
      <c r="B46" s="25">
        <v>343.3</v>
      </c>
      <c r="C46" s="20" t="s">
        <v>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30156545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30156545</v>
      </c>
      <c r="O46" s="47">
        <f t="shared" si="7"/>
        <v>267.01149272629073</v>
      </c>
      <c r="P46" s="9"/>
    </row>
    <row r="47" spans="1:16">
      <c r="A47" s="12"/>
      <c r="B47" s="25">
        <v>343.4</v>
      </c>
      <c r="C47" s="20" t="s">
        <v>50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8611428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8611428</v>
      </c>
      <c r="O47" s="47">
        <f t="shared" si="7"/>
        <v>76.247137886152942</v>
      </c>
      <c r="P47" s="9"/>
    </row>
    <row r="48" spans="1:16">
      <c r="A48" s="12"/>
      <c r="B48" s="25">
        <v>343.5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21083485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21083485</v>
      </c>
      <c r="O48" s="47">
        <f t="shared" si="7"/>
        <v>186.67698178695071</v>
      </c>
      <c r="P48" s="9"/>
    </row>
    <row r="49" spans="1:16">
      <c r="A49" s="12"/>
      <c r="B49" s="25">
        <v>343.8</v>
      </c>
      <c r="C49" s="20" t="s">
        <v>52</v>
      </c>
      <c r="D49" s="46">
        <v>193014</v>
      </c>
      <c r="E49" s="46">
        <v>5290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198304</v>
      </c>
      <c r="O49" s="47">
        <f t="shared" si="7"/>
        <v>1.7558194101344951</v>
      </c>
      <c r="P49" s="9"/>
    </row>
    <row r="50" spans="1:16">
      <c r="A50" s="12"/>
      <c r="B50" s="25">
        <v>344.5</v>
      </c>
      <c r="C50" s="20" t="s">
        <v>112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2118768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2118768</v>
      </c>
      <c r="O50" s="47">
        <f t="shared" si="7"/>
        <v>18.759954312428611</v>
      </c>
      <c r="P50" s="9"/>
    </row>
    <row r="51" spans="1:16">
      <c r="A51" s="12"/>
      <c r="B51" s="25">
        <v>347.2</v>
      </c>
      <c r="C51" s="20" t="s">
        <v>54</v>
      </c>
      <c r="D51" s="46">
        <v>170685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170685</v>
      </c>
      <c r="O51" s="47">
        <f t="shared" si="7"/>
        <v>1.5112757988684358</v>
      </c>
      <c r="P51" s="9"/>
    </row>
    <row r="52" spans="1:16">
      <c r="A52" s="12"/>
      <c r="B52" s="25">
        <v>347.5</v>
      </c>
      <c r="C52" s="20" t="s">
        <v>55</v>
      </c>
      <c r="D52" s="46">
        <v>2963674</v>
      </c>
      <c r="E52" s="46">
        <v>0</v>
      </c>
      <c r="F52" s="46">
        <v>0</v>
      </c>
      <c r="G52" s="46">
        <v>0</v>
      </c>
      <c r="H52" s="46">
        <v>0</v>
      </c>
      <c r="I52" s="46">
        <v>400363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3364037</v>
      </c>
      <c r="O52" s="47">
        <f t="shared" si="7"/>
        <v>29.785790811131477</v>
      </c>
      <c r="P52" s="9"/>
    </row>
    <row r="53" spans="1:16">
      <c r="A53" s="12"/>
      <c r="B53" s="25">
        <v>347.9</v>
      </c>
      <c r="C53" s="20" t="s">
        <v>56</v>
      </c>
      <c r="D53" s="46">
        <v>0</v>
      </c>
      <c r="E53" s="46">
        <v>174590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174590</v>
      </c>
      <c r="O53" s="47">
        <f t="shared" si="7"/>
        <v>1.5458513737261048</v>
      </c>
      <c r="P53" s="9"/>
    </row>
    <row r="54" spans="1:16" ht="15.75">
      <c r="A54" s="29" t="s">
        <v>40</v>
      </c>
      <c r="B54" s="30"/>
      <c r="C54" s="31"/>
      <c r="D54" s="32">
        <f t="shared" ref="D54:M54" si="10">SUM(D55:D57)</f>
        <v>749169</v>
      </c>
      <c r="E54" s="32">
        <f t="shared" si="10"/>
        <v>660642</v>
      </c>
      <c r="F54" s="32">
        <f t="shared" si="10"/>
        <v>0</v>
      </c>
      <c r="G54" s="32">
        <f t="shared" si="10"/>
        <v>2008899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59" si="11">SUM(D54:M54)</f>
        <v>3418710</v>
      </c>
      <c r="O54" s="45">
        <f t="shared" si="7"/>
        <v>30.269875421680347</v>
      </c>
      <c r="P54" s="10"/>
    </row>
    <row r="55" spans="1:16">
      <c r="A55" s="13"/>
      <c r="B55" s="39">
        <v>351.5</v>
      </c>
      <c r="C55" s="21" t="s">
        <v>88</v>
      </c>
      <c r="D55" s="46">
        <v>66877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66877</v>
      </c>
      <c r="O55" s="47">
        <f t="shared" si="7"/>
        <v>0.59214102938702506</v>
      </c>
      <c r="P55" s="9"/>
    </row>
    <row r="56" spans="1:16">
      <c r="A56" s="13"/>
      <c r="B56" s="39">
        <v>354</v>
      </c>
      <c r="C56" s="21" t="s">
        <v>60</v>
      </c>
      <c r="D56" s="46">
        <v>682292</v>
      </c>
      <c r="E56" s="46">
        <v>140621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822913</v>
      </c>
      <c r="O56" s="47">
        <f t="shared" si="7"/>
        <v>7.2862202388857895</v>
      </c>
      <c r="P56" s="9"/>
    </row>
    <row r="57" spans="1:16">
      <c r="A57" s="13"/>
      <c r="B57" s="39">
        <v>355</v>
      </c>
      <c r="C57" s="21" t="s">
        <v>96</v>
      </c>
      <c r="D57" s="46">
        <v>0</v>
      </c>
      <c r="E57" s="46">
        <v>520021</v>
      </c>
      <c r="F57" s="46">
        <v>0</v>
      </c>
      <c r="G57" s="46">
        <v>2008899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2528920</v>
      </c>
      <c r="O57" s="47">
        <f t="shared" si="7"/>
        <v>22.391514153407531</v>
      </c>
      <c r="P57" s="9"/>
    </row>
    <row r="58" spans="1:16" ht="15.75">
      <c r="A58" s="29" t="s">
        <v>3</v>
      </c>
      <c r="B58" s="30"/>
      <c r="C58" s="31"/>
      <c r="D58" s="32">
        <f t="shared" ref="D58:M58" si="12">SUM(D59:D67)</f>
        <v>7787453</v>
      </c>
      <c r="E58" s="32">
        <f t="shared" si="12"/>
        <v>1153297</v>
      </c>
      <c r="F58" s="32">
        <f t="shared" si="12"/>
        <v>3200</v>
      </c>
      <c r="G58" s="32">
        <f t="shared" si="12"/>
        <v>797303</v>
      </c>
      <c r="H58" s="32">
        <f t="shared" si="12"/>
        <v>0</v>
      </c>
      <c r="I58" s="32">
        <f t="shared" si="12"/>
        <v>3589172</v>
      </c>
      <c r="J58" s="32">
        <f t="shared" si="12"/>
        <v>4055368</v>
      </c>
      <c r="K58" s="32">
        <f t="shared" si="12"/>
        <v>52598450</v>
      </c>
      <c r="L58" s="32">
        <f t="shared" si="12"/>
        <v>0</v>
      </c>
      <c r="M58" s="32">
        <f t="shared" si="12"/>
        <v>0</v>
      </c>
      <c r="N58" s="32">
        <f t="shared" si="11"/>
        <v>69984243</v>
      </c>
      <c r="O58" s="45">
        <f t="shared" si="7"/>
        <v>619.65311977049964</v>
      </c>
      <c r="P58" s="10"/>
    </row>
    <row r="59" spans="1:16">
      <c r="A59" s="12"/>
      <c r="B59" s="25">
        <v>361.1</v>
      </c>
      <c r="C59" s="20" t="s">
        <v>61</v>
      </c>
      <c r="D59" s="46">
        <v>2233726</v>
      </c>
      <c r="E59" s="46">
        <v>987633</v>
      </c>
      <c r="F59" s="46">
        <v>3200</v>
      </c>
      <c r="G59" s="46">
        <v>0</v>
      </c>
      <c r="H59" s="46">
        <v>0</v>
      </c>
      <c r="I59" s="46">
        <v>1883328</v>
      </c>
      <c r="J59" s="46">
        <v>873341</v>
      </c>
      <c r="K59" s="46">
        <v>8745361</v>
      </c>
      <c r="L59" s="46">
        <v>0</v>
      </c>
      <c r="M59" s="46">
        <v>0</v>
      </c>
      <c r="N59" s="46">
        <f t="shared" si="11"/>
        <v>14726589</v>
      </c>
      <c r="O59" s="47">
        <f t="shared" si="7"/>
        <v>130.39187717480809</v>
      </c>
      <c r="P59" s="9"/>
    </row>
    <row r="60" spans="1:16">
      <c r="A60" s="12"/>
      <c r="B60" s="25">
        <v>361.3</v>
      </c>
      <c r="C60" s="20" t="s">
        <v>62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17612398</v>
      </c>
      <c r="L60" s="46">
        <v>0</v>
      </c>
      <c r="M60" s="46">
        <v>0</v>
      </c>
      <c r="N60" s="46">
        <f t="shared" ref="N60:N67" si="13">SUM(D60:M60)</f>
        <v>17612398</v>
      </c>
      <c r="O60" s="47">
        <f t="shared" si="7"/>
        <v>155.94335095315253</v>
      </c>
      <c r="P60" s="9"/>
    </row>
    <row r="61" spans="1:16">
      <c r="A61" s="12"/>
      <c r="B61" s="25">
        <v>362</v>
      </c>
      <c r="C61" s="20" t="s">
        <v>63</v>
      </c>
      <c r="D61" s="46">
        <v>1283059</v>
      </c>
      <c r="E61" s="46">
        <v>127760</v>
      </c>
      <c r="F61" s="46">
        <v>0</v>
      </c>
      <c r="G61" s="46">
        <v>0</v>
      </c>
      <c r="H61" s="46">
        <v>0</v>
      </c>
      <c r="I61" s="46">
        <v>1413113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2823932</v>
      </c>
      <c r="O61" s="47">
        <f t="shared" si="7"/>
        <v>25.00360365146404</v>
      </c>
      <c r="P61" s="9"/>
    </row>
    <row r="62" spans="1:16">
      <c r="A62" s="12"/>
      <c r="B62" s="25">
        <v>364</v>
      </c>
      <c r="C62" s="20" t="s">
        <v>113</v>
      </c>
      <c r="D62" s="46">
        <v>353127</v>
      </c>
      <c r="E62" s="46">
        <v>74475</v>
      </c>
      <c r="F62" s="46">
        <v>0</v>
      </c>
      <c r="G62" s="46">
        <v>797303</v>
      </c>
      <c r="H62" s="46">
        <v>0</v>
      </c>
      <c r="I62" s="46">
        <v>99710</v>
      </c>
      <c r="J62" s="46">
        <v>7928</v>
      </c>
      <c r="K62" s="46">
        <v>0</v>
      </c>
      <c r="L62" s="46">
        <v>0</v>
      </c>
      <c r="M62" s="46">
        <v>0</v>
      </c>
      <c r="N62" s="46">
        <f t="shared" si="13"/>
        <v>1332543</v>
      </c>
      <c r="O62" s="47">
        <f t="shared" si="7"/>
        <v>11.798576247775387</v>
      </c>
      <c r="P62" s="9"/>
    </row>
    <row r="63" spans="1:16">
      <c r="A63" s="12"/>
      <c r="B63" s="25">
        <v>365</v>
      </c>
      <c r="C63" s="20" t="s">
        <v>114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651</v>
      </c>
      <c r="K63" s="46">
        <v>0</v>
      </c>
      <c r="L63" s="46">
        <v>0</v>
      </c>
      <c r="M63" s="46">
        <v>0</v>
      </c>
      <c r="N63" s="46">
        <f t="shared" si="13"/>
        <v>651</v>
      </c>
      <c r="O63" s="47">
        <f t="shared" si="7"/>
        <v>5.7640715063617285E-3</v>
      </c>
      <c r="P63" s="9"/>
    </row>
    <row r="64" spans="1:16">
      <c r="A64" s="12"/>
      <c r="B64" s="25">
        <v>366</v>
      </c>
      <c r="C64" s="20" t="s">
        <v>66</v>
      </c>
      <c r="D64" s="46">
        <v>18228</v>
      </c>
      <c r="E64" s="46">
        <v>28319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46547</v>
      </c>
      <c r="O64" s="47">
        <f t="shared" si="7"/>
        <v>0.41213553979511425</v>
      </c>
      <c r="P64" s="9"/>
    </row>
    <row r="65" spans="1:119">
      <c r="A65" s="12"/>
      <c r="B65" s="25">
        <v>367</v>
      </c>
      <c r="C65" s="20" t="s">
        <v>67</v>
      </c>
      <c r="D65" s="46">
        <v>516227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516227</v>
      </c>
      <c r="O65" s="47">
        <f t="shared" si="7"/>
        <v>4.5707670376568297</v>
      </c>
      <c r="P65" s="9"/>
    </row>
    <row r="66" spans="1:119">
      <c r="A66" s="12"/>
      <c r="B66" s="25">
        <v>368</v>
      </c>
      <c r="C66" s="20" t="s">
        <v>68</v>
      </c>
      <c r="D66" s="46">
        <v>2750611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26173939</v>
      </c>
      <c r="L66" s="46">
        <v>0</v>
      </c>
      <c r="M66" s="46">
        <v>0</v>
      </c>
      <c r="N66" s="46">
        <f t="shared" si="13"/>
        <v>28924550</v>
      </c>
      <c r="O66" s="47">
        <f t="shared" si="7"/>
        <v>256.10318661956245</v>
      </c>
      <c r="P66" s="9"/>
    </row>
    <row r="67" spans="1:119">
      <c r="A67" s="12"/>
      <c r="B67" s="25">
        <v>369.9</v>
      </c>
      <c r="C67" s="20" t="s">
        <v>69</v>
      </c>
      <c r="D67" s="46">
        <v>632475</v>
      </c>
      <c r="E67" s="46">
        <v>-64890</v>
      </c>
      <c r="F67" s="46">
        <v>0</v>
      </c>
      <c r="G67" s="46">
        <v>0</v>
      </c>
      <c r="H67" s="46">
        <v>0</v>
      </c>
      <c r="I67" s="46">
        <v>193021</v>
      </c>
      <c r="J67" s="46">
        <v>3173448</v>
      </c>
      <c r="K67" s="46">
        <v>66752</v>
      </c>
      <c r="L67" s="46">
        <v>0</v>
      </c>
      <c r="M67" s="46">
        <v>0</v>
      </c>
      <c r="N67" s="46">
        <f t="shared" si="13"/>
        <v>4000806</v>
      </c>
      <c r="O67" s="47">
        <f t="shared" si="7"/>
        <v>35.423858474778868</v>
      </c>
      <c r="P67" s="9"/>
    </row>
    <row r="68" spans="1:119" ht="15.75">
      <c r="A68" s="29" t="s">
        <v>41</v>
      </c>
      <c r="B68" s="30"/>
      <c r="C68" s="31"/>
      <c r="D68" s="32">
        <f t="shared" ref="D68:M68" si="14">SUM(D69:D72)</f>
        <v>3804392</v>
      </c>
      <c r="E68" s="32">
        <f t="shared" si="14"/>
        <v>8109991</v>
      </c>
      <c r="F68" s="32">
        <f t="shared" si="14"/>
        <v>0</v>
      </c>
      <c r="G68" s="32">
        <f t="shared" si="14"/>
        <v>2501085</v>
      </c>
      <c r="H68" s="32">
        <f t="shared" si="14"/>
        <v>0</v>
      </c>
      <c r="I68" s="32">
        <f t="shared" si="14"/>
        <v>1555594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 t="shared" ref="N68:N73" si="15">SUM(D68:M68)</f>
        <v>15971062</v>
      </c>
      <c r="O68" s="45">
        <f t="shared" si="7"/>
        <v>141.41066574583189</v>
      </c>
      <c r="P68" s="9"/>
    </row>
    <row r="69" spans="1:119">
      <c r="A69" s="12"/>
      <c r="B69" s="25">
        <v>381</v>
      </c>
      <c r="C69" s="20" t="s">
        <v>70</v>
      </c>
      <c r="D69" s="46">
        <v>770342</v>
      </c>
      <c r="E69" s="46">
        <v>8089991</v>
      </c>
      <c r="F69" s="46">
        <v>0</v>
      </c>
      <c r="G69" s="46">
        <v>1526085</v>
      </c>
      <c r="H69" s="46">
        <v>0</v>
      </c>
      <c r="I69" s="46">
        <v>884396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11270814</v>
      </c>
      <c r="O69" s="47">
        <f>(N69/O$75)</f>
        <v>99.793821552846182</v>
      </c>
      <c r="P69" s="9"/>
    </row>
    <row r="70" spans="1:119">
      <c r="A70" s="12"/>
      <c r="B70" s="25">
        <v>383</v>
      </c>
      <c r="C70" s="20" t="s">
        <v>127</v>
      </c>
      <c r="D70" s="46">
        <v>0</v>
      </c>
      <c r="E70" s="46">
        <v>20000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20000</v>
      </c>
      <c r="O70" s="47">
        <f>(N70/O$75)</f>
        <v>0.17708361002647399</v>
      </c>
      <c r="P70" s="9"/>
    </row>
    <row r="71" spans="1:119">
      <c r="A71" s="12"/>
      <c r="B71" s="25">
        <v>384</v>
      </c>
      <c r="C71" s="20" t="s">
        <v>89</v>
      </c>
      <c r="D71" s="46">
        <v>3034050</v>
      </c>
      <c r="E71" s="46">
        <v>0</v>
      </c>
      <c r="F71" s="46">
        <v>0</v>
      </c>
      <c r="G71" s="46">
        <v>975000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4009050</v>
      </c>
      <c r="O71" s="47">
        <f>(N71/O$75)</f>
        <v>35.496852338831779</v>
      </c>
      <c r="P71" s="9"/>
    </row>
    <row r="72" spans="1:119" ht="15.75" thickBot="1">
      <c r="A72" s="12"/>
      <c r="B72" s="25">
        <v>389.8</v>
      </c>
      <c r="C72" s="20" t="s">
        <v>115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671198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671198</v>
      </c>
      <c r="O72" s="47">
        <f>(N72/O$75)</f>
        <v>5.942908244127465</v>
      </c>
      <c r="P72" s="9"/>
    </row>
    <row r="73" spans="1:119" ht="16.5" thickBot="1">
      <c r="A73" s="14" t="s">
        <v>57</v>
      </c>
      <c r="B73" s="23"/>
      <c r="C73" s="22"/>
      <c r="D73" s="15">
        <f t="shared" ref="D73:M73" si="16">SUM(D5,D15,D22,D40,D54,D58,D68)</f>
        <v>157690633</v>
      </c>
      <c r="E73" s="15">
        <f t="shared" si="16"/>
        <v>52695968</v>
      </c>
      <c r="F73" s="15">
        <f t="shared" si="16"/>
        <v>5812218</v>
      </c>
      <c r="G73" s="15">
        <f t="shared" si="16"/>
        <v>11796121</v>
      </c>
      <c r="H73" s="15">
        <f t="shared" si="16"/>
        <v>0</v>
      </c>
      <c r="I73" s="15">
        <f t="shared" si="16"/>
        <v>68350342</v>
      </c>
      <c r="J73" s="15">
        <f t="shared" si="16"/>
        <v>27210955</v>
      </c>
      <c r="K73" s="15">
        <f t="shared" si="16"/>
        <v>55349061</v>
      </c>
      <c r="L73" s="15">
        <f t="shared" si="16"/>
        <v>0</v>
      </c>
      <c r="M73" s="15">
        <f t="shared" si="16"/>
        <v>0</v>
      </c>
      <c r="N73" s="15">
        <f t="shared" si="15"/>
        <v>378905298</v>
      </c>
      <c r="O73" s="38">
        <f>(N73/O$75)</f>
        <v>3354.895901399846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143</v>
      </c>
      <c r="M75" s="118"/>
      <c r="N75" s="118"/>
      <c r="O75" s="43">
        <v>112941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91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82001774</v>
      </c>
      <c r="E5" s="27">
        <f t="shared" si="0"/>
        <v>18781094</v>
      </c>
      <c r="F5" s="27">
        <f t="shared" si="0"/>
        <v>5775698</v>
      </c>
      <c r="G5" s="27">
        <f t="shared" si="0"/>
        <v>3740272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2559937</v>
      </c>
      <c r="L5" s="27">
        <f t="shared" si="0"/>
        <v>0</v>
      </c>
      <c r="M5" s="27">
        <f t="shared" si="0"/>
        <v>0</v>
      </c>
      <c r="N5" s="28">
        <f>SUM(D5:M5)</f>
        <v>112858775</v>
      </c>
      <c r="O5" s="33">
        <f t="shared" ref="O5:O36" si="1">(N5/O$74)</f>
        <v>1007.1460761391422</v>
      </c>
      <c r="P5" s="6"/>
    </row>
    <row r="6" spans="1:133">
      <c r="A6" s="12"/>
      <c r="B6" s="25">
        <v>311</v>
      </c>
      <c r="C6" s="20" t="s">
        <v>2</v>
      </c>
      <c r="D6" s="46">
        <v>63679472</v>
      </c>
      <c r="E6" s="46">
        <v>18633005</v>
      </c>
      <c r="F6" s="46">
        <v>5775698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88088175</v>
      </c>
      <c r="O6" s="47">
        <f t="shared" si="1"/>
        <v>786.09447785967984</v>
      </c>
      <c r="P6" s="9"/>
    </row>
    <row r="7" spans="1:133">
      <c r="A7" s="12"/>
      <c r="B7" s="25">
        <v>312.41000000000003</v>
      </c>
      <c r="C7" s="20" t="s">
        <v>10</v>
      </c>
      <c r="D7" s="46">
        <v>1170027</v>
      </c>
      <c r="E7" s="46">
        <v>148089</v>
      </c>
      <c r="F7" s="46">
        <v>0</v>
      </c>
      <c r="G7" s="46">
        <v>683871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2001987</v>
      </c>
      <c r="O7" s="47">
        <f t="shared" si="1"/>
        <v>17.865632083385389</v>
      </c>
      <c r="P7" s="9"/>
    </row>
    <row r="8" spans="1:133">
      <c r="A8" s="12"/>
      <c r="B8" s="25">
        <v>312.51</v>
      </c>
      <c r="C8" s="20" t="s">
        <v>81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2559937</v>
      </c>
      <c r="L8" s="46">
        <v>0</v>
      </c>
      <c r="M8" s="46">
        <v>0</v>
      </c>
      <c r="N8" s="46">
        <f>SUM(D8:M8)</f>
        <v>2559937</v>
      </c>
      <c r="O8" s="47">
        <f t="shared" si="1"/>
        <v>22.844750040157777</v>
      </c>
      <c r="P8" s="9"/>
    </row>
    <row r="9" spans="1:133">
      <c r="A9" s="12"/>
      <c r="B9" s="25">
        <v>314.10000000000002</v>
      </c>
      <c r="C9" s="20" t="s">
        <v>11</v>
      </c>
      <c r="D9" s="46">
        <v>8927074</v>
      </c>
      <c r="E9" s="46">
        <v>0</v>
      </c>
      <c r="F9" s="46">
        <v>0</v>
      </c>
      <c r="G9" s="46">
        <v>2231768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11158842</v>
      </c>
      <c r="O9" s="47">
        <f t="shared" si="1"/>
        <v>99.580949151332348</v>
      </c>
      <c r="P9" s="9"/>
    </row>
    <row r="10" spans="1:133">
      <c r="A10" s="12"/>
      <c r="B10" s="25">
        <v>314.3</v>
      </c>
      <c r="C10" s="20" t="s">
        <v>12</v>
      </c>
      <c r="D10" s="46">
        <v>1568800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1568800</v>
      </c>
      <c r="O10" s="47">
        <f t="shared" si="1"/>
        <v>13.999892912598833</v>
      </c>
      <c r="P10" s="9"/>
    </row>
    <row r="11" spans="1:133">
      <c r="A11" s="12"/>
      <c r="B11" s="25">
        <v>314.39999999999998</v>
      </c>
      <c r="C11" s="20" t="s">
        <v>13</v>
      </c>
      <c r="D11" s="46">
        <v>263821</v>
      </c>
      <c r="E11" s="46">
        <v>0</v>
      </c>
      <c r="F11" s="46">
        <v>0</v>
      </c>
      <c r="G11" s="46">
        <v>65955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329776</v>
      </c>
      <c r="O11" s="47">
        <f t="shared" si="1"/>
        <v>2.9429045672776599</v>
      </c>
      <c r="P11" s="9"/>
    </row>
    <row r="12" spans="1:133">
      <c r="A12" s="12"/>
      <c r="B12" s="25">
        <v>314.89999999999998</v>
      </c>
      <c r="C12" s="20" t="s">
        <v>126</v>
      </c>
      <c r="D12" s="46">
        <v>0</v>
      </c>
      <c r="E12" s="46">
        <v>0</v>
      </c>
      <c r="F12" s="46">
        <v>0</v>
      </c>
      <c r="G12" s="46">
        <v>758678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758678</v>
      </c>
      <c r="O12" s="47">
        <f t="shared" si="1"/>
        <v>6.7704046118974102</v>
      </c>
      <c r="P12" s="9"/>
    </row>
    <row r="13" spans="1:133">
      <c r="A13" s="12"/>
      <c r="B13" s="25">
        <v>315</v>
      </c>
      <c r="C13" s="20" t="s">
        <v>100</v>
      </c>
      <c r="D13" s="46">
        <v>4211030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4211030</v>
      </c>
      <c r="O13" s="47">
        <f t="shared" si="1"/>
        <v>37.579021578111337</v>
      </c>
      <c r="P13" s="9"/>
    </row>
    <row r="14" spans="1:133">
      <c r="A14" s="12"/>
      <c r="B14" s="25">
        <v>316</v>
      </c>
      <c r="C14" s="20" t="s">
        <v>101</v>
      </c>
      <c r="D14" s="46">
        <v>2181550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2181550</v>
      </c>
      <c r="O14" s="47">
        <f t="shared" si="1"/>
        <v>19.468043334701672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29692507</v>
      </c>
      <c r="E15" s="32">
        <f t="shared" si="3"/>
        <v>12193782</v>
      </c>
      <c r="F15" s="32">
        <f t="shared" si="3"/>
        <v>0</v>
      </c>
      <c r="G15" s="32">
        <f t="shared" si="3"/>
        <v>176918</v>
      </c>
      <c r="H15" s="32">
        <f t="shared" si="3"/>
        <v>0</v>
      </c>
      <c r="I15" s="32">
        <f t="shared" si="3"/>
        <v>464022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42527229</v>
      </c>
      <c r="O15" s="45">
        <f t="shared" si="1"/>
        <v>379.51086937121846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12193782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12193782</v>
      </c>
      <c r="O16" s="47">
        <f t="shared" si="1"/>
        <v>108.81670206500205</v>
      </c>
      <c r="P16" s="9"/>
    </row>
    <row r="17" spans="1:16">
      <c r="A17" s="12"/>
      <c r="B17" s="25">
        <v>323.10000000000002</v>
      </c>
      <c r="C17" s="20" t="s">
        <v>18</v>
      </c>
      <c r="D17" s="46">
        <v>8309203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8309203</v>
      </c>
      <c r="O17" s="47">
        <f t="shared" si="1"/>
        <v>74.150912920094953</v>
      </c>
      <c r="P17" s="9"/>
    </row>
    <row r="18" spans="1:16">
      <c r="A18" s="12"/>
      <c r="B18" s="25">
        <v>323.39999999999998</v>
      </c>
      <c r="C18" s="20" t="s">
        <v>19</v>
      </c>
      <c r="D18" s="46">
        <v>117605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117605</v>
      </c>
      <c r="O18" s="47">
        <f t="shared" si="1"/>
        <v>1.0495011511895624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0</v>
      </c>
      <c r="F19" s="46">
        <v>0</v>
      </c>
      <c r="G19" s="46">
        <v>176918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176918</v>
      </c>
      <c r="O19" s="47">
        <f t="shared" si="1"/>
        <v>1.5788074033090007</v>
      </c>
      <c r="P19" s="9"/>
    </row>
    <row r="20" spans="1:16">
      <c r="A20" s="12"/>
      <c r="B20" s="25">
        <v>325.2</v>
      </c>
      <c r="C20" s="20" t="s">
        <v>21</v>
      </c>
      <c r="D20" s="46">
        <v>20545330</v>
      </c>
      <c r="E20" s="46">
        <v>0</v>
      </c>
      <c r="F20" s="46">
        <v>0</v>
      </c>
      <c r="G20" s="46">
        <v>0</v>
      </c>
      <c r="H20" s="46">
        <v>0</v>
      </c>
      <c r="I20" s="46">
        <v>464022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21009352</v>
      </c>
      <c r="O20" s="47">
        <f t="shared" si="1"/>
        <v>187.48640882400187</v>
      </c>
      <c r="P20" s="9"/>
    </row>
    <row r="21" spans="1:16">
      <c r="A21" s="12"/>
      <c r="B21" s="25">
        <v>329</v>
      </c>
      <c r="C21" s="20" t="s">
        <v>86</v>
      </c>
      <c r="D21" s="46">
        <v>93785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93785</v>
      </c>
      <c r="O21" s="47">
        <f t="shared" si="1"/>
        <v>0.83693265987256604</v>
      </c>
      <c r="P21" s="9"/>
    </row>
    <row r="22" spans="1:16">
      <c r="A22" s="12"/>
      <c r="B22" s="25">
        <v>367</v>
      </c>
      <c r="C22" s="20" t="s">
        <v>67</v>
      </c>
      <c r="D22" s="46">
        <v>626584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626584</v>
      </c>
      <c r="O22" s="47">
        <f t="shared" si="1"/>
        <v>5.5916043477484871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SUM(D24:D38)</f>
        <v>14724192</v>
      </c>
      <c r="E23" s="32">
        <f t="shared" si="5"/>
        <v>4313579</v>
      </c>
      <c r="F23" s="32">
        <f t="shared" si="5"/>
        <v>0</v>
      </c>
      <c r="G23" s="32">
        <f t="shared" si="5"/>
        <v>14665</v>
      </c>
      <c r="H23" s="32">
        <f t="shared" si="5"/>
        <v>0</v>
      </c>
      <c r="I23" s="32">
        <f t="shared" si="5"/>
        <v>1183525</v>
      </c>
      <c r="J23" s="32">
        <f t="shared" si="5"/>
        <v>5290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20241251</v>
      </c>
      <c r="O23" s="45">
        <f t="shared" si="1"/>
        <v>180.63191383033785</v>
      </c>
      <c r="P23" s="10"/>
    </row>
    <row r="24" spans="1:16">
      <c r="A24" s="12"/>
      <c r="B24" s="25">
        <v>331.1</v>
      </c>
      <c r="C24" s="20" t="s">
        <v>132</v>
      </c>
      <c r="D24" s="46">
        <v>346152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346152</v>
      </c>
      <c r="O24" s="47">
        <f t="shared" si="1"/>
        <v>3.0890431740705706</v>
      </c>
      <c r="P24" s="9"/>
    </row>
    <row r="25" spans="1:16">
      <c r="A25" s="12"/>
      <c r="B25" s="25">
        <v>331.49</v>
      </c>
      <c r="C25" s="20" t="s">
        <v>133</v>
      </c>
      <c r="D25" s="46">
        <v>0</v>
      </c>
      <c r="E25" s="46">
        <v>355733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355733</v>
      </c>
      <c r="O25" s="47">
        <f t="shared" si="1"/>
        <v>3.1745435399525248</v>
      </c>
      <c r="P25" s="9"/>
    </row>
    <row r="26" spans="1:16">
      <c r="A26" s="12"/>
      <c r="B26" s="25">
        <v>331.62</v>
      </c>
      <c r="C26" s="20" t="s">
        <v>24</v>
      </c>
      <c r="D26" s="46">
        <v>0</v>
      </c>
      <c r="E26" s="46">
        <v>2288593</v>
      </c>
      <c r="F26" s="46">
        <v>0</v>
      </c>
      <c r="G26" s="46">
        <v>14665</v>
      </c>
      <c r="H26" s="46">
        <v>0</v>
      </c>
      <c r="I26" s="46">
        <v>159183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2462441</v>
      </c>
      <c r="O26" s="47">
        <f t="shared" si="1"/>
        <v>21.974700601474236</v>
      </c>
      <c r="P26" s="9"/>
    </row>
    <row r="27" spans="1:16">
      <c r="A27" s="12"/>
      <c r="B27" s="25">
        <v>334.62</v>
      </c>
      <c r="C27" s="20" t="s">
        <v>25</v>
      </c>
      <c r="D27" s="46">
        <v>0</v>
      </c>
      <c r="E27" s="46">
        <v>269848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269848</v>
      </c>
      <c r="O27" s="47">
        <f t="shared" si="1"/>
        <v>2.4081100858484001</v>
      </c>
      <c r="P27" s="9"/>
    </row>
    <row r="28" spans="1:16">
      <c r="A28" s="12"/>
      <c r="B28" s="25">
        <v>334.7</v>
      </c>
      <c r="C28" s="20" t="s">
        <v>87</v>
      </c>
      <c r="D28" s="46">
        <v>9361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9361</v>
      </c>
      <c r="O28" s="47">
        <f t="shared" si="1"/>
        <v>8.3537096860554355E-2</v>
      </c>
      <c r="P28" s="9"/>
    </row>
    <row r="29" spans="1:16">
      <c r="A29" s="12"/>
      <c r="B29" s="25">
        <v>335.12</v>
      </c>
      <c r="C29" s="20" t="s">
        <v>104</v>
      </c>
      <c r="D29" s="46">
        <v>3716782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3716782</v>
      </c>
      <c r="O29" s="47">
        <f t="shared" si="1"/>
        <v>33.168377090435307</v>
      </c>
      <c r="P29" s="9"/>
    </row>
    <row r="30" spans="1:16">
      <c r="A30" s="12"/>
      <c r="B30" s="25">
        <v>335.14</v>
      </c>
      <c r="C30" s="20" t="s">
        <v>105</v>
      </c>
      <c r="D30" s="46">
        <v>32114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32114</v>
      </c>
      <c r="O30" s="47">
        <f t="shared" si="1"/>
        <v>0.2865837334237627</v>
      </c>
      <c r="P30" s="9"/>
    </row>
    <row r="31" spans="1:16">
      <c r="A31" s="12"/>
      <c r="B31" s="25">
        <v>335.15</v>
      </c>
      <c r="C31" s="20" t="s">
        <v>106</v>
      </c>
      <c r="D31" s="46">
        <v>81042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81042</v>
      </c>
      <c r="O31" s="47">
        <f t="shared" si="1"/>
        <v>0.72321476378304095</v>
      </c>
      <c r="P31" s="9"/>
    </row>
    <row r="32" spans="1:16">
      <c r="A32" s="12"/>
      <c r="B32" s="25">
        <v>335.16</v>
      </c>
      <c r="C32" s="20" t="s">
        <v>107</v>
      </c>
      <c r="D32" s="46">
        <v>2066464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2066464</v>
      </c>
      <c r="O32" s="47">
        <f t="shared" si="1"/>
        <v>18.441021613807134</v>
      </c>
      <c r="P32" s="9"/>
    </row>
    <row r="33" spans="1:16">
      <c r="A33" s="12"/>
      <c r="B33" s="25">
        <v>335.18</v>
      </c>
      <c r="C33" s="20" t="s">
        <v>108</v>
      </c>
      <c r="D33" s="46">
        <v>7454738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7454738</v>
      </c>
      <c r="O33" s="47">
        <f t="shared" si="1"/>
        <v>66.52570990023024</v>
      </c>
      <c r="P33" s="9"/>
    </row>
    <row r="34" spans="1:16">
      <c r="A34" s="12"/>
      <c r="B34" s="25">
        <v>335.49</v>
      </c>
      <c r="C34" s="20" t="s">
        <v>31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5290</v>
      </c>
      <c r="K34" s="46">
        <v>0</v>
      </c>
      <c r="L34" s="46">
        <v>0</v>
      </c>
      <c r="M34" s="46">
        <v>0</v>
      </c>
      <c r="N34" s="46">
        <f t="shared" si="6"/>
        <v>5290</v>
      </c>
      <c r="O34" s="47">
        <f t="shared" si="1"/>
        <v>4.7207696014563885E-2</v>
      </c>
      <c r="P34" s="9"/>
    </row>
    <row r="35" spans="1:16">
      <c r="A35" s="12"/>
      <c r="B35" s="25">
        <v>337.3</v>
      </c>
      <c r="C35" s="20" t="s">
        <v>32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824342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824342</v>
      </c>
      <c r="O35" s="47">
        <f t="shared" si="1"/>
        <v>7.3563868710846165</v>
      </c>
      <c r="P35" s="9"/>
    </row>
    <row r="36" spans="1:16">
      <c r="A36" s="12"/>
      <c r="B36" s="25">
        <v>337.7</v>
      </c>
      <c r="C36" s="20" t="s">
        <v>33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200000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200000</v>
      </c>
      <c r="O36" s="47">
        <f t="shared" si="1"/>
        <v>1.7847900194542112</v>
      </c>
      <c r="P36" s="9"/>
    </row>
    <row r="37" spans="1:16">
      <c r="A37" s="12"/>
      <c r="B37" s="25">
        <v>338</v>
      </c>
      <c r="C37" s="20" t="s">
        <v>34</v>
      </c>
      <c r="D37" s="46">
        <v>1017539</v>
      </c>
      <c r="E37" s="46">
        <v>108250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1125789</v>
      </c>
      <c r="O37" s="47">
        <f t="shared" ref="O37:O68" si="7">(N37/O$74)</f>
        <v>10.046484856056685</v>
      </c>
      <c r="P37" s="9"/>
    </row>
    <row r="38" spans="1:16">
      <c r="A38" s="12"/>
      <c r="B38" s="25">
        <v>339</v>
      </c>
      <c r="C38" s="20" t="s">
        <v>123</v>
      </c>
      <c r="D38" s="46">
        <v>0</v>
      </c>
      <c r="E38" s="46">
        <v>1291155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1291155</v>
      </c>
      <c r="O38" s="47">
        <f t="shared" si="7"/>
        <v>11.52220278784201</v>
      </c>
      <c r="P38" s="9"/>
    </row>
    <row r="39" spans="1:16" ht="15.75">
      <c r="A39" s="29" t="s">
        <v>39</v>
      </c>
      <c r="B39" s="30"/>
      <c r="C39" s="31"/>
      <c r="D39" s="32">
        <f t="shared" ref="D39:M39" si="8">SUM(D40:D53)</f>
        <v>17266323</v>
      </c>
      <c r="E39" s="32">
        <f t="shared" si="8"/>
        <v>4056158</v>
      </c>
      <c r="F39" s="32">
        <f t="shared" si="8"/>
        <v>0</v>
      </c>
      <c r="G39" s="32">
        <f t="shared" si="8"/>
        <v>1453551</v>
      </c>
      <c r="H39" s="32">
        <f t="shared" si="8"/>
        <v>0</v>
      </c>
      <c r="I39" s="32">
        <f t="shared" si="8"/>
        <v>60297916</v>
      </c>
      <c r="J39" s="32">
        <f t="shared" si="8"/>
        <v>22443141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105517089</v>
      </c>
      <c r="O39" s="45">
        <f t="shared" si="7"/>
        <v>941.62923664530865</v>
      </c>
      <c r="P39" s="10"/>
    </row>
    <row r="40" spans="1:16">
      <c r="A40" s="12"/>
      <c r="B40" s="25">
        <v>341.2</v>
      </c>
      <c r="C40" s="20" t="s">
        <v>109</v>
      </c>
      <c r="D40" s="46">
        <v>10693999</v>
      </c>
      <c r="E40" s="46">
        <v>0</v>
      </c>
      <c r="F40" s="46">
        <v>0</v>
      </c>
      <c r="G40" s="46">
        <v>1453551</v>
      </c>
      <c r="H40" s="46">
        <v>0</v>
      </c>
      <c r="I40" s="46">
        <v>0</v>
      </c>
      <c r="J40" s="46">
        <v>22443136</v>
      </c>
      <c r="K40" s="46">
        <v>0</v>
      </c>
      <c r="L40" s="46">
        <v>0</v>
      </c>
      <c r="M40" s="46">
        <v>0</v>
      </c>
      <c r="N40" s="46">
        <f t="shared" ref="N40:N53" si="9">SUM(D40:M40)</f>
        <v>34590686</v>
      </c>
      <c r="O40" s="47">
        <f t="shared" si="7"/>
        <v>308.68555569437257</v>
      </c>
      <c r="P40" s="9"/>
    </row>
    <row r="41" spans="1:16">
      <c r="A41" s="12"/>
      <c r="B41" s="25">
        <v>341.3</v>
      </c>
      <c r="C41" s="20" t="s">
        <v>110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5</v>
      </c>
      <c r="K41" s="46">
        <v>0</v>
      </c>
      <c r="L41" s="46">
        <v>0</v>
      </c>
      <c r="M41" s="46">
        <v>0</v>
      </c>
      <c r="N41" s="46">
        <f t="shared" si="9"/>
        <v>5</v>
      </c>
      <c r="O41" s="47">
        <f t="shared" si="7"/>
        <v>4.4619750486355279E-5</v>
      </c>
      <c r="P41" s="9"/>
    </row>
    <row r="42" spans="1:16">
      <c r="A42" s="12"/>
      <c r="B42" s="25">
        <v>341.9</v>
      </c>
      <c r="C42" s="20" t="s">
        <v>111</v>
      </c>
      <c r="D42" s="46">
        <v>1773397</v>
      </c>
      <c r="E42" s="46">
        <v>27363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1800760</v>
      </c>
      <c r="O42" s="47">
        <f t="shared" si="7"/>
        <v>16.069892377161828</v>
      </c>
      <c r="P42" s="9"/>
    </row>
    <row r="43" spans="1:16">
      <c r="A43" s="12"/>
      <c r="B43" s="25">
        <v>342.1</v>
      </c>
      <c r="C43" s="20" t="s">
        <v>45</v>
      </c>
      <c r="D43" s="46">
        <v>178180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178180</v>
      </c>
      <c r="O43" s="47">
        <f t="shared" si="7"/>
        <v>1.5900694283317567</v>
      </c>
      <c r="P43" s="9"/>
    </row>
    <row r="44" spans="1:16">
      <c r="A44" s="12"/>
      <c r="B44" s="25">
        <v>342.2</v>
      </c>
      <c r="C44" s="20" t="s">
        <v>46</v>
      </c>
      <c r="D44" s="46">
        <v>608359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608359</v>
      </c>
      <c r="O44" s="47">
        <f t="shared" si="7"/>
        <v>5.4289653572257226</v>
      </c>
      <c r="P44" s="9"/>
    </row>
    <row r="45" spans="1:16">
      <c r="A45" s="12"/>
      <c r="B45" s="25">
        <v>342.4</v>
      </c>
      <c r="C45" s="20" t="s">
        <v>47</v>
      </c>
      <c r="D45" s="46">
        <v>0</v>
      </c>
      <c r="E45" s="46">
        <v>3848604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3848604</v>
      </c>
      <c r="O45" s="47">
        <f t="shared" si="7"/>
        <v>34.344750040157777</v>
      </c>
      <c r="P45" s="9"/>
    </row>
    <row r="46" spans="1:16">
      <c r="A46" s="12"/>
      <c r="B46" s="25">
        <v>343.3</v>
      </c>
      <c r="C46" s="20" t="s">
        <v>49</v>
      </c>
      <c r="D46" s="46">
        <v>250</v>
      </c>
      <c r="E46" s="46">
        <v>0</v>
      </c>
      <c r="F46" s="46">
        <v>0</v>
      </c>
      <c r="G46" s="46">
        <v>0</v>
      </c>
      <c r="H46" s="46">
        <v>0</v>
      </c>
      <c r="I46" s="46">
        <v>29393037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29393287</v>
      </c>
      <c r="O46" s="47">
        <f t="shared" si="7"/>
        <v>262.30422638276605</v>
      </c>
      <c r="P46" s="9"/>
    </row>
    <row r="47" spans="1:16">
      <c r="A47" s="12"/>
      <c r="B47" s="25">
        <v>343.4</v>
      </c>
      <c r="C47" s="20" t="s">
        <v>50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8736057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8736057</v>
      </c>
      <c r="O47" s="47">
        <f t="shared" si="7"/>
        <v>77.960136714915492</v>
      </c>
      <c r="P47" s="9"/>
    </row>
    <row r="48" spans="1:16">
      <c r="A48" s="12"/>
      <c r="B48" s="25">
        <v>343.5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19539817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19539817</v>
      </c>
      <c r="O48" s="47">
        <f t="shared" si="7"/>
        <v>174.37235181780864</v>
      </c>
      <c r="P48" s="9"/>
    </row>
    <row r="49" spans="1:16">
      <c r="A49" s="12"/>
      <c r="B49" s="25">
        <v>343.8</v>
      </c>
      <c r="C49" s="20" t="s">
        <v>52</v>
      </c>
      <c r="D49" s="46">
        <v>153936</v>
      </c>
      <c r="E49" s="46">
        <v>2100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156036</v>
      </c>
      <c r="O49" s="47">
        <f t="shared" si="7"/>
        <v>1.3924574773777865</v>
      </c>
      <c r="P49" s="9"/>
    </row>
    <row r="50" spans="1:16">
      <c r="A50" s="12"/>
      <c r="B50" s="25">
        <v>344.5</v>
      </c>
      <c r="C50" s="20" t="s">
        <v>112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2322220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2322220</v>
      </c>
      <c r="O50" s="47">
        <f t="shared" si="7"/>
        <v>20.723375394884791</v>
      </c>
      <c r="P50" s="9"/>
    </row>
    <row r="51" spans="1:16">
      <c r="A51" s="12"/>
      <c r="B51" s="25">
        <v>347.2</v>
      </c>
      <c r="C51" s="20" t="s">
        <v>54</v>
      </c>
      <c r="D51" s="46">
        <v>456727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456727</v>
      </c>
      <c r="O51" s="47">
        <f t="shared" si="7"/>
        <v>4.075808956076318</v>
      </c>
      <c r="P51" s="9"/>
    </row>
    <row r="52" spans="1:16">
      <c r="A52" s="12"/>
      <c r="B52" s="25">
        <v>347.5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306785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306785</v>
      </c>
      <c r="O52" s="47">
        <f t="shared" si="7"/>
        <v>2.7377340305913007</v>
      </c>
      <c r="P52" s="9"/>
    </row>
    <row r="53" spans="1:16">
      <c r="A53" s="12"/>
      <c r="B53" s="25">
        <v>347.9</v>
      </c>
      <c r="C53" s="20" t="s">
        <v>56</v>
      </c>
      <c r="D53" s="46">
        <v>3401475</v>
      </c>
      <c r="E53" s="46">
        <v>178091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3579566</v>
      </c>
      <c r="O53" s="47">
        <f t="shared" si="7"/>
        <v>31.943868353888163</v>
      </c>
      <c r="P53" s="9"/>
    </row>
    <row r="54" spans="1:16" ht="15.75">
      <c r="A54" s="29" t="s">
        <v>40</v>
      </c>
      <c r="B54" s="30"/>
      <c r="C54" s="31"/>
      <c r="D54" s="32">
        <f t="shared" ref="D54:M54" si="10">SUM(D55:D57)</f>
        <v>858789</v>
      </c>
      <c r="E54" s="32">
        <f t="shared" si="10"/>
        <v>61172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59" si="11">SUM(D54:M54)</f>
        <v>919961</v>
      </c>
      <c r="O54" s="45">
        <f t="shared" si="7"/>
        <v>8.2096860554355775</v>
      </c>
      <c r="P54" s="10"/>
    </row>
    <row r="55" spans="1:16">
      <c r="A55" s="13"/>
      <c r="B55" s="39">
        <v>351.5</v>
      </c>
      <c r="C55" s="21" t="s">
        <v>88</v>
      </c>
      <c r="D55" s="46">
        <v>115214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115214</v>
      </c>
      <c r="O55" s="47">
        <f t="shared" si="7"/>
        <v>1.0281639865069874</v>
      </c>
      <c r="P55" s="9"/>
    </row>
    <row r="56" spans="1:16">
      <c r="A56" s="13"/>
      <c r="B56" s="39">
        <v>354</v>
      </c>
      <c r="C56" s="21" t="s">
        <v>60</v>
      </c>
      <c r="D56" s="46">
        <v>743575</v>
      </c>
      <c r="E56" s="46">
        <v>120611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864186</v>
      </c>
      <c r="O56" s="47">
        <f t="shared" si="7"/>
        <v>7.7119527387602851</v>
      </c>
      <c r="P56" s="9"/>
    </row>
    <row r="57" spans="1:16">
      <c r="A57" s="13"/>
      <c r="B57" s="39">
        <v>355</v>
      </c>
      <c r="C57" s="21" t="s">
        <v>96</v>
      </c>
      <c r="D57" s="46">
        <v>0</v>
      </c>
      <c r="E57" s="46">
        <v>-59439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-59439</v>
      </c>
      <c r="O57" s="47">
        <f t="shared" si="7"/>
        <v>-0.53043066983169429</v>
      </c>
      <c r="P57" s="9"/>
    </row>
    <row r="58" spans="1:16" ht="15.75">
      <c r="A58" s="29" t="s">
        <v>3</v>
      </c>
      <c r="B58" s="30"/>
      <c r="C58" s="31"/>
      <c r="D58" s="32">
        <f t="shared" ref="D58:M58" si="12">SUM(D59:D66)</f>
        <v>6992994</v>
      </c>
      <c r="E58" s="32">
        <f t="shared" si="12"/>
        <v>1701157</v>
      </c>
      <c r="F58" s="32">
        <f t="shared" si="12"/>
        <v>5097</v>
      </c>
      <c r="G58" s="32">
        <f t="shared" si="12"/>
        <v>3390111</v>
      </c>
      <c r="H58" s="32">
        <f t="shared" si="12"/>
        <v>0</v>
      </c>
      <c r="I58" s="32">
        <f t="shared" si="12"/>
        <v>4066228</v>
      </c>
      <c r="J58" s="32">
        <f t="shared" si="12"/>
        <v>4288559</v>
      </c>
      <c r="K58" s="32">
        <f t="shared" si="12"/>
        <v>40216147</v>
      </c>
      <c r="L58" s="32">
        <f t="shared" si="12"/>
        <v>0</v>
      </c>
      <c r="M58" s="32">
        <f t="shared" si="12"/>
        <v>0</v>
      </c>
      <c r="N58" s="32">
        <f t="shared" si="11"/>
        <v>60660293</v>
      </c>
      <c r="O58" s="45">
        <f t="shared" si="7"/>
        <v>541.32942761784079</v>
      </c>
      <c r="P58" s="10"/>
    </row>
    <row r="59" spans="1:16">
      <c r="A59" s="12"/>
      <c r="B59" s="25">
        <v>361.1</v>
      </c>
      <c r="C59" s="20" t="s">
        <v>61</v>
      </c>
      <c r="D59" s="46">
        <v>2325732</v>
      </c>
      <c r="E59" s="46">
        <v>1166797</v>
      </c>
      <c r="F59" s="46">
        <v>5097</v>
      </c>
      <c r="G59" s="46">
        <v>3309559</v>
      </c>
      <c r="H59" s="46">
        <v>0</v>
      </c>
      <c r="I59" s="46">
        <v>2384101</v>
      </c>
      <c r="J59" s="46">
        <v>926295</v>
      </c>
      <c r="K59" s="46">
        <v>9356057</v>
      </c>
      <c r="L59" s="46">
        <v>0</v>
      </c>
      <c r="M59" s="46">
        <v>0</v>
      </c>
      <c r="N59" s="46">
        <f t="shared" si="11"/>
        <v>19473638</v>
      </c>
      <c r="O59" s="47">
        <f t="shared" si="7"/>
        <v>173.78177372432134</v>
      </c>
      <c r="P59" s="9"/>
    </row>
    <row r="60" spans="1:16">
      <c r="A60" s="12"/>
      <c r="B60" s="25">
        <v>361.3</v>
      </c>
      <c r="C60" s="20" t="s">
        <v>62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5565795</v>
      </c>
      <c r="L60" s="46">
        <v>0</v>
      </c>
      <c r="M60" s="46">
        <v>0</v>
      </c>
      <c r="N60" s="46">
        <f t="shared" ref="N60:N66" si="13">SUM(D60:M60)</f>
        <v>5565795</v>
      </c>
      <c r="O60" s="47">
        <f t="shared" si="7"/>
        <v>49.668876831640759</v>
      </c>
      <c r="P60" s="9"/>
    </row>
    <row r="61" spans="1:16">
      <c r="A61" s="12"/>
      <c r="B61" s="25">
        <v>362</v>
      </c>
      <c r="C61" s="20" t="s">
        <v>63</v>
      </c>
      <c r="D61" s="46">
        <v>1324555</v>
      </c>
      <c r="E61" s="46">
        <v>199644</v>
      </c>
      <c r="F61" s="46">
        <v>0</v>
      </c>
      <c r="G61" s="46">
        <v>0</v>
      </c>
      <c r="H61" s="46">
        <v>0</v>
      </c>
      <c r="I61" s="46">
        <v>1414836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2939035</v>
      </c>
      <c r="O61" s="47">
        <f t="shared" si="7"/>
        <v>26.227801674133037</v>
      </c>
      <c r="P61" s="9"/>
    </row>
    <row r="62" spans="1:16">
      <c r="A62" s="12"/>
      <c r="B62" s="25">
        <v>364</v>
      </c>
      <c r="C62" s="20" t="s">
        <v>113</v>
      </c>
      <c r="D62" s="46">
        <v>345087</v>
      </c>
      <c r="E62" s="46">
        <v>0</v>
      </c>
      <c r="F62" s="46">
        <v>0</v>
      </c>
      <c r="G62" s="46">
        <v>0</v>
      </c>
      <c r="H62" s="46">
        <v>0</v>
      </c>
      <c r="I62" s="46">
        <v>52904</v>
      </c>
      <c r="J62" s="46">
        <v>10987</v>
      </c>
      <c r="K62" s="46">
        <v>0</v>
      </c>
      <c r="L62" s="46">
        <v>0</v>
      </c>
      <c r="M62" s="46">
        <v>0</v>
      </c>
      <c r="N62" s="46">
        <f t="shared" si="13"/>
        <v>408978</v>
      </c>
      <c r="O62" s="47">
        <f t="shared" si="7"/>
        <v>3.6496992628817218</v>
      </c>
      <c r="P62" s="9"/>
    </row>
    <row r="63" spans="1:16">
      <c r="A63" s="12"/>
      <c r="B63" s="25">
        <v>365</v>
      </c>
      <c r="C63" s="20" t="s">
        <v>114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2267</v>
      </c>
      <c r="K63" s="46">
        <v>0</v>
      </c>
      <c r="L63" s="46">
        <v>0</v>
      </c>
      <c r="M63" s="46">
        <v>0</v>
      </c>
      <c r="N63" s="46">
        <f t="shared" si="13"/>
        <v>2267</v>
      </c>
      <c r="O63" s="47">
        <f t="shared" si="7"/>
        <v>2.0230594870513485E-2</v>
      </c>
      <c r="P63" s="9"/>
    </row>
    <row r="64" spans="1:16">
      <c r="A64" s="12"/>
      <c r="B64" s="25">
        <v>366</v>
      </c>
      <c r="C64" s="20" t="s">
        <v>66</v>
      </c>
      <c r="D64" s="46">
        <v>24431</v>
      </c>
      <c r="E64" s="46">
        <v>6083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30514</v>
      </c>
      <c r="O64" s="47">
        <f t="shared" si="7"/>
        <v>0.27230541326812902</v>
      </c>
      <c r="P64" s="9"/>
    </row>
    <row r="65" spans="1:119">
      <c r="A65" s="12"/>
      <c r="B65" s="25">
        <v>368</v>
      </c>
      <c r="C65" s="20" t="s">
        <v>68</v>
      </c>
      <c r="D65" s="46">
        <v>2559937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25119317</v>
      </c>
      <c r="L65" s="46">
        <v>0</v>
      </c>
      <c r="M65" s="46">
        <v>0</v>
      </c>
      <c r="N65" s="46">
        <f t="shared" si="13"/>
        <v>27679254</v>
      </c>
      <c r="O65" s="47">
        <f t="shared" si="7"/>
        <v>247.00828142569026</v>
      </c>
      <c r="P65" s="9"/>
    </row>
    <row r="66" spans="1:119">
      <c r="A66" s="12"/>
      <c r="B66" s="25">
        <v>369.9</v>
      </c>
      <c r="C66" s="20" t="s">
        <v>69</v>
      </c>
      <c r="D66" s="46">
        <v>413252</v>
      </c>
      <c r="E66" s="46">
        <v>328633</v>
      </c>
      <c r="F66" s="46">
        <v>0</v>
      </c>
      <c r="G66" s="46">
        <v>80552</v>
      </c>
      <c r="H66" s="46">
        <v>0</v>
      </c>
      <c r="I66" s="46">
        <v>214387</v>
      </c>
      <c r="J66" s="46">
        <v>3349010</v>
      </c>
      <c r="K66" s="46">
        <v>174978</v>
      </c>
      <c r="L66" s="46">
        <v>0</v>
      </c>
      <c r="M66" s="46">
        <v>0</v>
      </c>
      <c r="N66" s="46">
        <f t="shared" si="13"/>
        <v>4560812</v>
      </c>
      <c r="O66" s="47">
        <f t="shared" si="7"/>
        <v>40.700458691035003</v>
      </c>
      <c r="P66" s="9"/>
    </row>
    <row r="67" spans="1:119" ht="15.75">
      <c r="A67" s="29" t="s">
        <v>41</v>
      </c>
      <c r="B67" s="30"/>
      <c r="C67" s="31"/>
      <c r="D67" s="32">
        <f t="shared" ref="D67:M67" si="14">SUM(D68:D71)</f>
        <v>18207692</v>
      </c>
      <c r="E67" s="32">
        <f t="shared" si="14"/>
        <v>11993707</v>
      </c>
      <c r="F67" s="32">
        <f t="shared" si="14"/>
        <v>0</v>
      </c>
      <c r="G67" s="32">
        <f t="shared" si="14"/>
        <v>108157261</v>
      </c>
      <c r="H67" s="32">
        <f t="shared" si="14"/>
        <v>0</v>
      </c>
      <c r="I67" s="32">
        <f t="shared" si="14"/>
        <v>0</v>
      </c>
      <c r="J67" s="32">
        <f t="shared" si="14"/>
        <v>61067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 t="shared" ref="N67:N72" si="15">SUM(D67:M67)</f>
        <v>138419727</v>
      </c>
      <c r="O67" s="45">
        <f t="shared" si="7"/>
        <v>1235.250736225883</v>
      </c>
      <c r="P67" s="9"/>
    </row>
    <row r="68" spans="1:119">
      <c r="A68" s="12"/>
      <c r="B68" s="25">
        <v>381</v>
      </c>
      <c r="C68" s="20" t="s">
        <v>70</v>
      </c>
      <c r="D68" s="46">
        <v>16294181</v>
      </c>
      <c r="E68" s="46">
        <v>8053707</v>
      </c>
      <c r="F68" s="46">
        <v>0</v>
      </c>
      <c r="G68" s="46">
        <v>2654015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27001903</v>
      </c>
      <c r="O68" s="47">
        <f t="shared" si="7"/>
        <v>240.96363490335361</v>
      </c>
      <c r="P68" s="9"/>
    </row>
    <row r="69" spans="1:119">
      <c r="A69" s="12"/>
      <c r="B69" s="25">
        <v>383</v>
      </c>
      <c r="C69" s="20" t="s">
        <v>127</v>
      </c>
      <c r="D69" s="46">
        <v>0</v>
      </c>
      <c r="E69" s="46">
        <v>20000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20000</v>
      </c>
      <c r="O69" s="47">
        <f>(N69/O$74)</f>
        <v>0.17847900194542113</v>
      </c>
      <c r="P69" s="9"/>
    </row>
    <row r="70" spans="1:119">
      <c r="A70" s="12"/>
      <c r="B70" s="25">
        <v>384</v>
      </c>
      <c r="C70" s="20" t="s">
        <v>89</v>
      </c>
      <c r="D70" s="46">
        <v>1913511</v>
      </c>
      <c r="E70" s="46">
        <v>3920000</v>
      </c>
      <c r="F70" s="46">
        <v>0</v>
      </c>
      <c r="G70" s="46">
        <v>105503246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111336757</v>
      </c>
      <c r="O70" s="47">
        <f>(N70/O$74)</f>
        <v>993.5636634599939</v>
      </c>
      <c r="P70" s="9"/>
    </row>
    <row r="71" spans="1:119" ht="15.75" thickBot="1">
      <c r="A71" s="12"/>
      <c r="B71" s="25">
        <v>389.8</v>
      </c>
      <c r="C71" s="20" t="s">
        <v>115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61067</v>
      </c>
      <c r="K71" s="46">
        <v>0</v>
      </c>
      <c r="L71" s="46">
        <v>0</v>
      </c>
      <c r="M71" s="46">
        <v>0</v>
      </c>
      <c r="N71" s="46">
        <f t="shared" si="15"/>
        <v>61067</v>
      </c>
      <c r="O71" s="47">
        <f>(N71/O$74)</f>
        <v>0.54495886059005161</v>
      </c>
      <c r="P71" s="9"/>
    </row>
    <row r="72" spans="1:119" ht="16.5" thickBot="1">
      <c r="A72" s="14" t="s">
        <v>57</v>
      </c>
      <c r="B72" s="23"/>
      <c r="C72" s="22"/>
      <c r="D72" s="15">
        <f t="shared" ref="D72:M72" si="16">SUM(D5,D15,D23,D39,D54,D58,D67)</f>
        <v>169744271</v>
      </c>
      <c r="E72" s="15">
        <f t="shared" si="16"/>
        <v>53100649</v>
      </c>
      <c r="F72" s="15">
        <f t="shared" si="16"/>
        <v>5780795</v>
      </c>
      <c r="G72" s="15">
        <f t="shared" si="16"/>
        <v>116932778</v>
      </c>
      <c r="H72" s="15">
        <f t="shared" si="16"/>
        <v>0</v>
      </c>
      <c r="I72" s="15">
        <f t="shared" si="16"/>
        <v>66011691</v>
      </c>
      <c r="J72" s="15">
        <f t="shared" si="16"/>
        <v>26798057</v>
      </c>
      <c r="K72" s="15">
        <f t="shared" si="16"/>
        <v>42776084</v>
      </c>
      <c r="L72" s="15">
        <f t="shared" si="16"/>
        <v>0</v>
      </c>
      <c r="M72" s="15">
        <f t="shared" si="16"/>
        <v>0</v>
      </c>
      <c r="N72" s="15">
        <f t="shared" si="15"/>
        <v>481144325</v>
      </c>
      <c r="O72" s="38">
        <f>(N72/O$74)</f>
        <v>4293.7079458851667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>
        <f>SUM(D72:G72)</f>
        <v>345558493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8" t="s">
        <v>140</v>
      </c>
      <c r="M74" s="118"/>
      <c r="N74" s="118"/>
      <c r="O74" s="43">
        <v>112058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91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76119012</v>
      </c>
      <c r="E5" s="27">
        <f t="shared" si="0"/>
        <v>17087141</v>
      </c>
      <c r="F5" s="27">
        <f t="shared" si="0"/>
        <v>0</v>
      </c>
      <c r="G5" s="27">
        <f t="shared" si="0"/>
        <v>3687903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2501946</v>
      </c>
      <c r="L5" s="27">
        <f t="shared" si="0"/>
        <v>0</v>
      </c>
      <c r="M5" s="27">
        <f t="shared" si="0"/>
        <v>0</v>
      </c>
      <c r="N5" s="28">
        <f>SUM(D5:M5)</f>
        <v>99396002</v>
      </c>
      <c r="O5" s="33">
        <f t="shared" ref="O5:O36" si="1">(N5/O$76)</f>
        <v>900.56266591767769</v>
      </c>
      <c r="P5" s="6"/>
    </row>
    <row r="6" spans="1:133">
      <c r="A6" s="12"/>
      <c r="B6" s="25">
        <v>311</v>
      </c>
      <c r="C6" s="20" t="s">
        <v>2</v>
      </c>
      <c r="D6" s="46">
        <v>57788207</v>
      </c>
      <c r="E6" s="46">
        <v>16941961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74730168</v>
      </c>
      <c r="O6" s="47">
        <f t="shared" si="1"/>
        <v>677.08155221933293</v>
      </c>
      <c r="P6" s="9"/>
    </row>
    <row r="7" spans="1:133">
      <c r="A7" s="12"/>
      <c r="B7" s="25">
        <v>312.41000000000003</v>
      </c>
      <c r="C7" s="20" t="s">
        <v>10</v>
      </c>
      <c r="D7" s="46">
        <v>1148740</v>
      </c>
      <c r="E7" s="46">
        <v>145180</v>
      </c>
      <c r="F7" s="46">
        <v>0</v>
      </c>
      <c r="G7" s="46">
        <v>670439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1964359</v>
      </c>
      <c r="O7" s="47">
        <f t="shared" si="1"/>
        <v>17.797782026075691</v>
      </c>
      <c r="P7" s="9"/>
    </row>
    <row r="8" spans="1:133">
      <c r="A8" s="12"/>
      <c r="B8" s="25">
        <v>312.51</v>
      </c>
      <c r="C8" s="20" t="s">
        <v>81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1253685</v>
      </c>
      <c r="L8" s="46">
        <v>0</v>
      </c>
      <c r="M8" s="46">
        <v>0</v>
      </c>
      <c r="N8" s="46">
        <f>SUM(D8:M8)</f>
        <v>1253685</v>
      </c>
      <c r="O8" s="47">
        <f t="shared" si="1"/>
        <v>11.3588261409247</v>
      </c>
      <c r="P8" s="9"/>
    </row>
    <row r="9" spans="1:133">
      <c r="A9" s="12"/>
      <c r="B9" s="25">
        <v>312.52</v>
      </c>
      <c r="C9" s="20" t="s">
        <v>99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1248261</v>
      </c>
      <c r="L9" s="46">
        <v>0</v>
      </c>
      <c r="M9" s="46">
        <v>0</v>
      </c>
      <c r="N9" s="46">
        <f>SUM(D9:M9)</f>
        <v>1248261</v>
      </c>
      <c r="O9" s="47">
        <f t="shared" si="1"/>
        <v>11.309682797111559</v>
      </c>
      <c r="P9" s="9"/>
    </row>
    <row r="10" spans="1:133">
      <c r="A10" s="12"/>
      <c r="B10" s="25">
        <v>314.10000000000002</v>
      </c>
      <c r="C10" s="20" t="s">
        <v>11</v>
      </c>
      <c r="D10" s="46">
        <v>8789431</v>
      </c>
      <c r="E10" s="46">
        <v>0</v>
      </c>
      <c r="F10" s="46">
        <v>0</v>
      </c>
      <c r="G10" s="46">
        <v>2188133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10977564</v>
      </c>
      <c r="O10" s="47">
        <f t="shared" si="1"/>
        <v>99.460582942983208</v>
      </c>
      <c r="P10" s="9"/>
    </row>
    <row r="11" spans="1:133">
      <c r="A11" s="12"/>
      <c r="B11" s="25">
        <v>314.3</v>
      </c>
      <c r="C11" s="20" t="s">
        <v>12</v>
      </c>
      <c r="D11" s="46">
        <v>1442536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1442536</v>
      </c>
      <c r="O11" s="47">
        <f t="shared" si="1"/>
        <v>13.069882487247556</v>
      </c>
      <c r="P11" s="9"/>
    </row>
    <row r="12" spans="1:133">
      <c r="A12" s="12"/>
      <c r="B12" s="25">
        <v>314.39999999999998</v>
      </c>
      <c r="C12" s="20" t="s">
        <v>13</v>
      </c>
      <c r="D12" s="46">
        <v>282602</v>
      </c>
      <c r="E12" s="46">
        <v>0</v>
      </c>
      <c r="F12" s="46">
        <v>0</v>
      </c>
      <c r="G12" s="46">
        <v>70650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353252</v>
      </c>
      <c r="O12" s="47">
        <f t="shared" si="1"/>
        <v>3.2005871107446704</v>
      </c>
      <c r="P12" s="9"/>
    </row>
    <row r="13" spans="1:133">
      <c r="A13" s="12"/>
      <c r="B13" s="25">
        <v>314.7</v>
      </c>
      <c r="C13" s="20" t="s">
        <v>14</v>
      </c>
      <c r="D13" s="46">
        <v>12</v>
      </c>
      <c r="E13" s="46">
        <v>0</v>
      </c>
      <c r="F13" s="46">
        <v>0</v>
      </c>
      <c r="G13" s="46">
        <v>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</v>
      </c>
      <c r="O13" s="47">
        <f t="shared" si="1"/>
        <v>1.3590526496996494E-4</v>
      </c>
      <c r="P13" s="9"/>
    </row>
    <row r="14" spans="1:133">
      <c r="A14" s="12"/>
      <c r="B14" s="25">
        <v>314.89999999999998</v>
      </c>
      <c r="C14" s="20" t="s">
        <v>126</v>
      </c>
      <c r="D14" s="46">
        <v>0</v>
      </c>
      <c r="E14" s="46">
        <v>0</v>
      </c>
      <c r="F14" s="46">
        <v>0</v>
      </c>
      <c r="G14" s="46">
        <v>758678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758678</v>
      </c>
      <c r="O14" s="47">
        <f t="shared" si="1"/>
        <v>6.8738889744588709</v>
      </c>
      <c r="P14" s="9"/>
    </row>
    <row r="15" spans="1:133">
      <c r="A15" s="12"/>
      <c r="B15" s="25">
        <v>315</v>
      </c>
      <c r="C15" s="20" t="s">
        <v>100</v>
      </c>
      <c r="D15" s="46">
        <v>4435311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4435311</v>
      </c>
      <c r="O15" s="47">
        <f t="shared" si="1"/>
        <v>40.185474445280008</v>
      </c>
      <c r="P15" s="9"/>
    </row>
    <row r="16" spans="1:133">
      <c r="A16" s="12"/>
      <c r="B16" s="25">
        <v>316</v>
      </c>
      <c r="C16" s="20" t="s">
        <v>101</v>
      </c>
      <c r="D16" s="46">
        <v>2232173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2232173</v>
      </c>
      <c r="O16" s="47">
        <f t="shared" si="1"/>
        <v>20.224270868253438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SUM(D18:D24)</f>
        <v>24633780</v>
      </c>
      <c r="E17" s="32">
        <f t="shared" si="3"/>
        <v>10533350</v>
      </c>
      <c r="F17" s="32">
        <f t="shared" si="3"/>
        <v>0</v>
      </c>
      <c r="G17" s="32">
        <f t="shared" si="3"/>
        <v>440710</v>
      </c>
      <c r="H17" s="32">
        <f t="shared" si="3"/>
        <v>0</v>
      </c>
      <c r="I17" s="32">
        <f t="shared" si="3"/>
        <v>309920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30" si="4">SUM(D17:M17)</f>
        <v>35917760</v>
      </c>
      <c r="O17" s="45">
        <f t="shared" si="1"/>
        <v>325.42751266184052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10533350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10533350</v>
      </c>
      <c r="O18" s="47">
        <f t="shared" si="1"/>
        <v>95.435848184758683</v>
      </c>
      <c r="P18" s="9"/>
    </row>
    <row r="19" spans="1:16">
      <c r="A19" s="12"/>
      <c r="B19" s="25">
        <v>323.10000000000002</v>
      </c>
      <c r="C19" s="20" t="s">
        <v>18</v>
      </c>
      <c r="D19" s="46">
        <v>8124426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8124426</v>
      </c>
      <c r="O19" s="47">
        <f t="shared" si="1"/>
        <v>73.610151217258164</v>
      </c>
      <c r="P19" s="9"/>
    </row>
    <row r="20" spans="1:16">
      <c r="A20" s="12"/>
      <c r="B20" s="25">
        <v>323.39999999999998</v>
      </c>
      <c r="C20" s="20" t="s">
        <v>19</v>
      </c>
      <c r="D20" s="46">
        <v>102491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102491</v>
      </c>
      <c r="O20" s="47">
        <f t="shared" si="1"/>
        <v>0.92860443413577842</v>
      </c>
      <c r="P20" s="9"/>
    </row>
    <row r="21" spans="1:16">
      <c r="A21" s="12"/>
      <c r="B21" s="25">
        <v>324.61</v>
      </c>
      <c r="C21" s="20" t="s">
        <v>20</v>
      </c>
      <c r="D21" s="46">
        <v>0</v>
      </c>
      <c r="E21" s="46">
        <v>0</v>
      </c>
      <c r="F21" s="46">
        <v>0</v>
      </c>
      <c r="G21" s="46">
        <v>440710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440710</v>
      </c>
      <c r="O21" s="47">
        <f t="shared" si="1"/>
        <v>3.9929872883275497</v>
      </c>
      <c r="P21" s="9"/>
    </row>
    <row r="22" spans="1:16">
      <c r="A22" s="12"/>
      <c r="B22" s="25">
        <v>325.2</v>
      </c>
      <c r="C22" s="20" t="s">
        <v>21</v>
      </c>
      <c r="D22" s="46">
        <v>15668830</v>
      </c>
      <c r="E22" s="46">
        <v>0</v>
      </c>
      <c r="F22" s="46">
        <v>0</v>
      </c>
      <c r="G22" s="46">
        <v>0</v>
      </c>
      <c r="H22" s="46">
        <v>0</v>
      </c>
      <c r="I22" s="46">
        <v>309920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15978750</v>
      </c>
      <c r="O22" s="47">
        <f t="shared" si="1"/>
        <v>144.77308350925514</v>
      </c>
      <c r="P22" s="9"/>
    </row>
    <row r="23" spans="1:16">
      <c r="A23" s="12"/>
      <c r="B23" s="25">
        <v>329</v>
      </c>
      <c r="C23" s="20" t="s">
        <v>86</v>
      </c>
      <c r="D23" s="46">
        <v>139683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139683</v>
      </c>
      <c r="O23" s="47">
        <f t="shared" si="1"/>
        <v>1.2655770084533076</v>
      </c>
      <c r="P23" s="9"/>
    </row>
    <row r="24" spans="1:16">
      <c r="A24" s="12"/>
      <c r="B24" s="25">
        <v>367</v>
      </c>
      <c r="C24" s="20" t="s">
        <v>67</v>
      </c>
      <c r="D24" s="46">
        <v>598350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598350</v>
      </c>
      <c r="O24" s="47">
        <f t="shared" si="1"/>
        <v>5.4212610196519009</v>
      </c>
      <c r="P24" s="9"/>
    </row>
    <row r="25" spans="1:16" ht="15.75">
      <c r="A25" s="29" t="s">
        <v>23</v>
      </c>
      <c r="B25" s="30"/>
      <c r="C25" s="31"/>
      <c r="D25" s="32">
        <f t="shared" ref="D25:M25" si="5">SUM(D26:D43)</f>
        <v>14311874</v>
      </c>
      <c r="E25" s="32">
        <f t="shared" si="5"/>
        <v>4263717</v>
      </c>
      <c r="F25" s="32">
        <f t="shared" si="5"/>
        <v>0</v>
      </c>
      <c r="G25" s="32">
        <f t="shared" si="5"/>
        <v>3058529</v>
      </c>
      <c r="H25" s="32">
        <f t="shared" si="5"/>
        <v>0</v>
      </c>
      <c r="I25" s="32">
        <f t="shared" si="5"/>
        <v>3959570</v>
      </c>
      <c r="J25" s="32">
        <f t="shared" si="5"/>
        <v>27012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25620702</v>
      </c>
      <c r="O25" s="45">
        <f t="shared" si="1"/>
        <v>232.1325529351007</v>
      </c>
      <c r="P25" s="10"/>
    </row>
    <row r="26" spans="1:16">
      <c r="A26" s="12"/>
      <c r="B26" s="25">
        <v>331.1</v>
      </c>
      <c r="C26" s="20" t="s">
        <v>132</v>
      </c>
      <c r="D26" s="46">
        <v>403848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403848</v>
      </c>
      <c r="O26" s="47">
        <f t="shared" si="1"/>
        <v>3.6590046298393601</v>
      </c>
      <c r="P26" s="9"/>
    </row>
    <row r="27" spans="1:16">
      <c r="A27" s="12"/>
      <c r="B27" s="25">
        <v>331.2</v>
      </c>
      <c r="C27" s="20" t="s">
        <v>22</v>
      </c>
      <c r="D27" s="46">
        <v>-28848</v>
      </c>
      <c r="E27" s="46">
        <v>182462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153614</v>
      </c>
      <c r="O27" s="47">
        <f t="shared" si="1"/>
        <v>1.391796758206413</v>
      </c>
      <c r="P27" s="9"/>
    </row>
    <row r="28" spans="1:16">
      <c r="A28" s="12"/>
      <c r="B28" s="25">
        <v>331.39</v>
      </c>
      <c r="C28" s="20" t="s">
        <v>137</v>
      </c>
      <c r="D28" s="46">
        <v>0</v>
      </c>
      <c r="E28" s="46">
        <v>0</v>
      </c>
      <c r="F28" s="46">
        <v>0</v>
      </c>
      <c r="G28" s="46">
        <v>16000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16000</v>
      </c>
      <c r="O28" s="47">
        <f t="shared" si="1"/>
        <v>0.14496561596796259</v>
      </c>
      <c r="P28" s="9"/>
    </row>
    <row r="29" spans="1:16">
      <c r="A29" s="12"/>
      <c r="B29" s="25">
        <v>331.49</v>
      </c>
      <c r="C29" s="20" t="s">
        <v>133</v>
      </c>
      <c r="D29" s="46">
        <v>0</v>
      </c>
      <c r="E29" s="46">
        <v>276624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276624</v>
      </c>
      <c r="O29" s="47">
        <f t="shared" si="1"/>
        <v>2.5063105344701055</v>
      </c>
      <c r="P29" s="9"/>
    </row>
    <row r="30" spans="1:16">
      <c r="A30" s="12"/>
      <c r="B30" s="25">
        <v>331.62</v>
      </c>
      <c r="C30" s="20" t="s">
        <v>24</v>
      </c>
      <c r="D30" s="46">
        <v>0</v>
      </c>
      <c r="E30" s="46">
        <v>2013452</v>
      </c>
      <c r="F30" s="46">
        <v>0</v>
      </c>
      <c r="G30" s="46">
        <v>48355</v>
      </c>
      <c r="H30" s="46">
        <v>0</v>
      </c>
      <c r="I30" s="46">
        <v>77142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2138949</v>
      </c>
      <c r="O30" s="47">
        <f t="shared" si="1"/>
        <v>19.379628706816103</v>
      </c>
      <c r="P30" s="9"/>
    </row>
    <row r="31" spans="1:16">
      <c r="A31" s="12"/>
      <c r="B31" s="25">
        <v>334.39</v>
      </c>
      <c r="C31" s="20" t="s">
        <v>134</v>
      </c>
      <c r="D31" s="46">
        <v>44897</v>
      </c>
      <c r="E31" s="46">
        <v>0</v>
      </c>
      <c r="F31" s="46">
        <v>0</v>
      </c>
      <c r="G31" s="46">
        <v>57278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6">SUM(D31:M31)</f>
        <v>102175</v>
      </c>
      <c r="O31" s="47">
        <f t="shared" si="1"/>
        <v>0.92574136322041112</v>
      </c>
      <c r="P31" s="9"/>
    </row>
    <row r="32" spans="1:16">
      <c r="A32" s="12"/>
      <c r="B32" s="25">
        <v>334.62</v>
      </c>
      <c r="C32" s="20" t="s">
        <v>25</v>
      </c>
      <c r="D32" s="46">
        <v>0</v>
      </c>
      <c r="E32" s="46">
        <v>757863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757863</v>
      </c>
      <c r="O32" s="47">
        <f t="shared" si="1"/>
        <v>6.8665047883955026</v>
      </c>
      <c r="P32" s="9"/>
    </row>
    <row r="33" spans="1:16">
      <c r="A33" s="12"/>
      <c r="B33" s="25">
        <v>334.7</v>
      </c>
      <c r="C33" s="20" t="s">
        <v>87</v>
      </c>
      <c r="D33" s="46">
        <v>0</v>
      </c>
      <c r="E33" s="46">
        <v>0</v>
      </c>
      <c r="F33" s="46">
        <v>0</v>
      </c>
      <c r="G33" s="46">
        <v>1484307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1484307</v>
      </c>
      <c r="O33" s="47">
        <f t="shared" si="1"/>
        <v>13.448342408784915</v>
      </c>
      <c r="P33" s="9"/>
    </row>
    <row r="34" spans="1:16">
      <c r="A34" s="12"/>
      <c r="B34" s="25">
        <v>335.12</v>
      </c>
      <c r="C34" s="20" t="s">
        <v>104</v>
      </c>
      <c r="D34" s="46">
        <v>3545814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3545814</v>
      </c>
      <c r="O34" s="47">
        <f t="shared" si="1"/>
        <v>32.126319413614084</v>
      </c>
      <c r="P34" s="9"/>
    </row>
    <row r="35" spans="1:16">
      <c r="A35" s="12"/>
      <c r="B35" s="25">
        <v>335.14</v>
      </c>
      <c r="C35" s="20" t="s">
        <v>105</v>
      </c>
      <c r="D35" s="46">
        <v>30050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30050</v>
      </c>
      <c r="O35" s="47">
        <f t="shared" si="1"/>
        <v>0.27226354748982978</v>
      </c>
      <c r="P35" s="9"/>
    </row>
    <row r="36" spans="1:16">
      <c r="A36" s="12"/>
      <c r="B36" s="25">
        <v>335.15</v>
      </c>
      <c r="C36" s="20" t="s">
        <v>106</v>
      </c>
      <c r="D36" s="46">
        <v>78602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78602</v>
      </c>
      <c r="O36" s="47">
        <f t="shared" si="1"/>
        <v>0.7121617091446123</v>
      </c>
      <c r="P36" s="9"/>
    </row>
    <row r="37" spans="1:16">
      <c r="A37" s="12"/>
      <c r="B37" s="25">
        <v>335.16</v>
      </c>
      <c r="C37" s="20" t="s">
        <v>107</v>
      </c>
      <c r="D37" s="46">
        <v>2148790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2148790</v>
      </c>
      <c r="O37" s="47">
        <f t="shared" ref="O37:O68" si="7">(N37/O$76)</f>
        <v>19.468791620987396</v>
      </c>
      <c r="P37" s="9"/>
    </row>
    <row r="38" spans="1:16">
      <c r="A38" s="12"/>
      <c r="B38" s="25">
        <v>335.18</v>
      </c>
      <c r="C38" s="20" t="s">
        <v>108</v>
      </c>
      <c r="D38" s="46">
        <v>7454417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7454417</v>
      </c>
      <c r="O38" s="47">
        <f t="shared" si="7"/>
        <v>67.539634505440745</v>
      </c>
      <c r="P38" s="9"/>
    </row>
    <row r="39" spans="1:16">
      <c r="A39" s="12"/>
      <c r="B39" s="25">
        <v>335.49</v>
      </c>
      <c r="C39" s="20" t="s">
        <v>31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27012</v>
      </c>
      <c r="K39" s="46">
        <v>0</v>
      </c>
      <c r="L39" s="46">
        <v>0</v>
      </c>
      <c r="M39" s="46">
        <v>0</v>
      </c>
      <c r="N39" s="46">
        <f t="shared" si="6"/>
        <v>27012</v>
      </c>
      <c r="O39" s="47">
        <f t="shared" si="7"/>
        <v>0.24473820115791287</v>
      </c>
      <c r="P39" s="9"/>
    </row>
    <row r="40" spans="1:16">
      <c r="A40" s="12"/>
      <c r="B40" s="25">
        <v>337.3</v>
      </c>
      <c r="C40" s="20" t="s">
        <v>32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3882428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3882428</v>
      </c>
      <c r="O40" s="47">
        <f t="shared" si="7"/>
        <v>35.176160404454066</v>
      </c>
      <c r="P40" s="9"/>
    </row>
    <row r="41" spans="1:16">
      <c r="A41" s="12"/>
      <c r="B41" s="25">
        <v>337.7</v>
      </c>
      <c r="C41" s="20" t="s">
        <v>33</v>
      </c>
      <c r="D41" s="46">
        <v>0</v>
      </c>
      <c r="E41" s="46">
        <v>0</v>
      </c>
      <c r="F41" s="46">
        <v>0</v>
      </c>
      <c r="G41" s="46">
        <v>1452589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1452589</v>
      </c>
      <c r="O41" s="47">
        <f t="shared" si="7"/>
        <v>13.160966195830426</v>
      </c>
      <c r="P41" s="9"/>
    </row>
    <row r="42" spans="1:16">
      <c r="A42" s="12"/>
      <c r="B42" s="25">
        <v>338</v>
      </c>
      <c r="C42" s="20" t="s">
        <v>34</v>
      </c>
      <c r="D42" s="46">
        <v>634304</v>
      </c>
      <c r="E42" s="46">
        <v>242084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876388</v>
      </c>
      <c r="O42" s="47">
        <f t="shared" si="7"/>
        <v>7.9403828904331757</v>
      </c>
      <c r="P42" s="9"/>
    </row>
    <row r="43" spans="1:16">
      <c r="A43" s="12"/>
      <c r="B43" s="25">
        <v>339</v>
      </c>
      <c r="C43" s="20" t="s">
        <v>123</v>
      </c>
      <c r="D43" s="46">
        <v>0</v>
      </c>
      <c r="E43" s="46">
        <v>791232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791232</v>
      </c>
      <c r="O43" s="47">
        <f t="shared" si="7"/>
        <v>7.1688396408476862</v>
      </c>
      <c r="P43" s="9"/>
    </row>
    <row r="44" spans="1:16" ht="15.75">
      <c r="A44" s="29" t="s">
        <v>39</v>
      </c>
      <c r="B44" s="30"/>
      <c r="C44" s="31"/>
      <c r="D44" s="32">
        <f t="shared" ref="D44:M44" si="8">SUM(D45:D58)</f>
        <v>16292771</v>
      </c>
      <c r="E44" s="32">
        <f t="shared" si="8"/>
        <v>3723803</v>
      </c>
      <c r="F44" s="32">
        <f t="shared" si="8"/>
        <v>0</v>
      </c>
      <c r="G44" s="32">
        <f t="shared" si="8"/>
        <v>1306768</v>
      </c>
      <c r="H44" s="32">
        <f t="shared" si="8"/>
        <v>0</v>
      </c>
      <c r="I44" s="32">
        <f t="shared" si="8"/>
        <v>56975859</v>
      </c>
      <c r="J44" s="32">
        <f t="shared" si="8"/>
        <v>20588467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98887668</v>
      </c>
      <c r="O44" s="45">
        <f t="shared" si="7"/>
        <v>895.95698145346148</v>
      </c>
      <c r="P44" s="10"/>
    </row>
    <row r="45" spans="1:16">
      <c r="A45" s="12"/>
      <c r="B45" s="25">
        <v>341.2</v>
      </c>
      <c r="C45" s="20" t="s">
        <v>109</v>
      </c>
      <c r="D45" s="46">
        <v>9755800</v>
      </c>
      <c r="E45" s="46">
        <v>0</v>
      </c>
      <c r="F45" s="46">
        <v>0</v>
      </c>
      <c r="G45" s="46">
        <v>1306768</v>
      </c>
      <c r="H45" s="46">
        <v>0</v>
      </c>
      <c r="I45" s="46">
        <v>0</v>
      </c>
      <c r="J45" s="46">
        <v>20588412</v>
      </c>
      <c r="K45" s="46">
        <v>0</v>
      </c>
      <c r="L45" s="46">
        <v>0</v>
      </c>
      <c r="M45" s="46">
        <v>0</v>
      </c>
      <c r="N45" s="46">
        <f t="shared" ref="N45:N58" si="9">SUM(D45:M45)</f>
        <v>31650980</v>
      </c>
      <c r="O45" s="47">
        <f t="shared" si="7"/>
        <v>286.76898823060407</v>
      </c>
      <c r="P45" s="9"/>
    </row>
    <row r="46" spans="1:16">
      <c r="A46" s="12"/>
      <c r="B46" s="25">
        <v>341.3</v>
      </c>
      <c r="C46" s="20" t="s">
        <v>110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55</v>
      </c>
      <c r="K46" s="46">
        <v>0</v>
      </c>
      <c r="L46" s="46">
        <v>0</v>
      </c>
      <c r="M46" s="46">
        <v>0</v>
      </c>
      <c r="N46" s="46">
        <f t="shared" si="9"/>
        <v>55</v>
      </c>
      <c r="O46" s="47">
        <f t="shared" si="7"/>
        <v>4.9831930488987148E-4</v>
      </c>
      <c r="P46" s="9"/>
    </row>
    <row r="47" spans="1:16">
      <c r="A47" s="12"/>
      <c r="B47" s="25">
        <v>341.9</v>
      </c>
      <c r="C47" s="20" t="s">
        <v>111</v>
      </c>
      <c r="D47" s="46">
        <v>1810749</v>
      </c>
      <c r="E47" s="46">
        <v>28507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1839256</v>
      </c>
      <c r="O47" s="47">
        <f t="shared" si="7"/>
        <v>16.664304935173188</v>
      </c>
      <c r="P47" s="9"/>
    </row>
    <row r="48" spans="1:16">
      <c r="A48" s="12"/>
      <c r="B48" s="25">
        <v>342.1</v>
      </c>
      <c r="C48" s="20" t="s">
        <v>45</v>
      </c>
      <c r="D48" s="46">
        <v>178180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178180</v>
      </c>
      <c r="O48" s="47">
        <f t="shared" si="7"/>
        <v>1.6143733408232235</v>
      </c>
      <c r="P48" s="9"/>
    </row>
    <row r="49" spans="1:16">
      <c r="A49" s="12"/>
      <c r="B49" s="25">
        <v>342.2</v>
      </c>
      <c r="C49" s="20" t="s">
        <v>46</v>
      </c>
      <c r="D49" s="46">
        <v>715792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715792</v>
      </c>
      <c r="O49" s="47">
        <f t="shared" si="7"/>
        <v>6.4853267615587429</v>
      </c>
      <c r="P49" s="9"/>
    </row>
    <row r="50" spans="1:16">
      <c r="A50" s="12"/>
      <c r="B50" s="25">
        <v>342.4</v>
      </c>
      <c r="C50" s="20" t="s">
        <v>47</v>
      </c>
      <c r="D50" s="46">
        <v>0</v>
      </c>
      <c r="E50" s="46">
        <v>3474395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3474395</v>
      </c>
      <c r="O50" s="47">
        <f t="shared" si="7"/>
        <v>31.479238205688088</v>
      </c>
      <c r="P50" s="9"/>
    </row>
    <row r="51" spans="1:16">
      <c r="A51" s="12"/>
      <c r="B51" s="25">
        <v>343.3</v>
      </c>
      <c r="C51" s="20" t="s">
        <v>49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27326739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27326739</v>
      </c>
      <c r="O51" s="47">
        <f t="shared" si="7"/>
        <v>247.58984697067163</v>
      </c>
      <c r="P51" s="9"/>
    </row>
    <row r="52" spans="1:16">
      <c r="A52" s="12"/>
      <c r="B52" s="25">
        <v>343.4</v>
      </c>
      <c r="C52" s="20" t="s">
        <v>50</v>
      </c>
      <c r="D52" s="46">
        <v>14335</v>
      </c>
      <c r="E52" s="46">
        <v>0</v>
      </c>
      <c r="F52" s="46">
        <v>0</v>
      </c>
      <c r="G52" s="46">
        <v>0</v>
      </c>
      <c r="H52" s="46">
        <v>0</v>
      </c>
      <c r="I52" s="46">
        <v>8362125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8376460</v>
      </c>
      <c r="O52" s="47">
        <f t="shared" si="7"/>
        <v>75.893667720687503</v>
      </c>
      <c r="P52" s="9"/>
    </row>
    <row r="53" spans="1:16">
      <c r="A53" s="12"/>
      <c r="B53" s="25">
        <v>343.5</v>
      </c>
      <c r="C53" s="20" t="s">
        <v>51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18927221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18927221</v>
      </c>
      <c r="O53" s="47">
        <f t="shared" si="7"/>
        <v>171.48726567667231</v>
      </c>
      <c r="P53" s="9"/>
    </row>
    <row r="54" spans="1:16">
      <c r="A54" s="12"/>
      <c r="B54" s="25">
        <v>343.8</v>
      </c>
      <c r="C54" s="20" t="s">
        <v>52</v>
      </c>
      <c r="D54" s="46">
        <v>155391</v>
      </c>
      <c r="E54" s="46">
        <v>4325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159716</v>
      </c>
      <c r="O54" s="47">
        <f t="shared" si="7"/>
        <v>1.4470830199961946</v>
      </c>
      <c r="P54" s="9"/>
    </row>
    <row r="55" spans="1:16">
      <c r="A55" s="12"/>
      <c r="B55" s="25">
        <v>344.5</v>
      </c>
      <c r="C55" s="20" t="s">
        <v>112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2071512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2071512</v>
      </c>
      <c r="O55" s="47">
        <f t="shared" si="7"/>
        <v>18.768625816564132</v>
      </c>
      <c r="P55" s="9"/>
    </row>
    <row r="56" spans="1:16">
      <c r="A56" s="12"/>
      <c r="B56" s="25">
        <v>347.2</v>
      </c>
      <c r="C56" s="20" t="s">
        <v>54</v>
      </c>
      <c r="D56" s="46">
        <v>468855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468855</v>
      </c>
      <c r="O56" s="47">
        <f t="shared" si="7"/>
        <v>4.2479908671661937</v>
      </c>
      <c r="P56" s="9"/>
    </row>
    <row r="57" spans="1:16">
      <c r="A57" s="12"/>
      <c r="B57" s="25">
        <v>347.5</v>
      </c>
      <c r="C57" s="20" t="s">
        <v>55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288262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288262</v>
      </c>
      <c r="O57" s="47">
        <f t="shared" si="7"/>
        <v>2.6117548993848021</v>
      </c>
      <c r="P57" s="9"/>
    </row>
    <row r="58" spans="1:16">
      <c r="A58" s="12"/>
      <c r="B58" s="25">
        <v>347.9</v>
      </c>
      <c r="C58" s="20" t="s">
        <v>56</v>
      </c>
      <c r="D58" s="46">
        <v>3193669</v>
      </c>
      <c r="E58" s="46">
        <v>216576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3410245</v>
      </c>
      <c r="O58" s="47">
        <f t="shared" si="7"/>
        <v>30.898016689166539</v>
      </c>
      <c r="P58" s="9"/>
    </row>
    <row r="59" spans="1:16" ht="15.75">
      <c r="A59" s="29" t="s">
        <v>40</v>
      </c>
      <c r="B59" s="30"/>
      <c r="C59" s="31"/>
      <c r="D59" s="32">
        <f t="shared" ref="D59:M59" si="10">SUM(D60:D61)</f>
        <v>827619</v>
      </c>
      <c r="E59" s="32">
        <f t="shared" si="10"/>
        <v>159688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>SUM(D59:M59)</f>
        <v>987307</v>
      </c>
      <c r="O59" s="45">
        <f t="shared" si="7"/>
        <v>8.9453479627800778</v>
      </c>
      <c r="P59" s="10"/>
    </row>
    <row r="60" spans="1:16">
      <c r="A60" s="13"/>
      <c r="B60" s="39">
        <v>351.5</v>
      </c>
      <c r="C60" s="21" t="s">
        <v>88</v>
      </c>
      <c r="D60" s="46">
        <v>125016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125016</v>
      </c>
      <c r="O60" s="47">
        <f t="shared" si="7"/>
        <v>1.1326888403656759</v>
      </c>
      <c r="P60" s="9"/>
    </row>
    <row r="61" spans="1:16">
      <c r="A61" s="13"/>
      <c r="B61" s="39">
        <v>354</v>
      </c>
      <c r="C61" s="21" t="s">
        <v>60</v>
      </c>
      <c r="D61" s="46">
        <v>702603</v>
      </c>
      <c r="E61" s="46">
        <v>159688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862291</v>
      </c>
      <c r="O61" s="47">
        <f t="shared" si="7"/>
        <v>7.8126591224144022</v>
      </c>
      <c r="P61" s="9"/>
    </row>
    <row r="62" spans="1:16" ht="15.75">
      <c r="A62" s="29" t="s">
        <v>3</v>
      </c>
      <c r="B62" s="30"/>
      <c r="C62" s="31"/>
      <c r="D62" s="32">
        <f t="shared" ref="D62:M62" si="11">SUM(D63:D69)</f>
        <v>6363586</v>
      </c>
      <c r="E62" s="32">
        <f t="shared" si="11"/>
        <v>722250</v>
      </c>
      <c r="F62" s="32">
        <f t="shared" si="11"/>
        <v>0</v>
      </c>
      <c r="G62" s="32">
        <f t="shared" si="11"/>
        <v>248071</v>
      </c>
      <c r="H62" s="32">
        <f t="shared" si="11"/>
        <v>0</v>
      </c>
      <c r="I62" s="32">
        <f t="shared" si="11"/>
        <v>2107752</v>
      </c>
      <c r="J62" s="32">
        <f t="shared" si="11"/>
        <v>3694837</v>
      </c>
      <c r="K62" s="32">
        <f t="shared" si="11"/>
        <v>60388673</v>
      </c>
      <c r="L62" s="32">
        <f t="shared" si="11"/>
        <v>0</v>
      </c>
      <c r="M62" s="32">
        <f t="shared" si="11"/>
        <v>0</v>
      </c>
      <c r="N62" s="32">
        <f>SUM(D62:M62)</f>
        <v>73525169</v>
      </c>
      <c r="O62" s="45">
        <f t="shared" si="7"/>
        <v>666.16383832709676</v>
      </c>
      <c r="P62" s="10"/>
    </row>
    <row r="63" spans="1:16">
      <c r="A63" s="12"/>
      <c r="B63" s="25">
        <v>361.1</v>
      </c>
      <c r="C63" s="20" t="s">
        <v>61</v>
      </c>
      <c r="D63" s="46">
        <v>314304</v>
      </c>
      <c r="E63" s="46">
        <v>249001</v>
      </c>
      <c r="F63" s="46">
        <v>0</v>
      </c>
      <c r="G63" s="46">
        <v>181368</v>
      </c>
      <c r="H63" s="46">
        <v>0</v>
      </c>
      <c r="I63" s="46">
        <v>448343</v>
      </c>
      <c r="J63" s="46">
        <v>129951</v>
      </c>
      <c r="K63" s="46">
        <v>8823609</v>
      </c>
      <c r="L63" s="46">
        <v>0</v>
      </c>
      <c r="M63" s="46">
        <v>0</v>
      </c>
      <c r="N63" s="46">
        <f>SUM(D63:M63)</f>
        <v>10146576</v>
      </c>
      <c r="O63" s="47">
        <f t="shared" si="7"/>
        <v>91.931539987859125</v>
      </c>
      <c r="P63" s="9"/>
    </row>
    <row r="64" spans="1:16">
      <c r="A64" s="12"/>
      <c r="B64" s="25">
        <v>361.3</v>
      </c>
      <c r="C64" s="20" t="s">
        <v>62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28095245</v>
      </c>
      <c r="L64" s="46">
        <v>0</v>
      </c>
      <c r="M64" s="46">
        <v>0</v>
      </c>
      <c r="N64" s="46">
        <f t="shared" ref="N64:N69" si="12">SUM(D64:M64)</f>
        <v>28095245</v>
      </c>
      <c r="O64" s="47">
        <f t="shared" si="7"/>
        <v>254.55278107473885</v>
      </c>
      <c r="P64" s="9"/>
    </row>
    <row r="65" spans="1:119">
      <c r="A65" s="12"/>
      <c r="B65" s="25">
        <v>362</v>
      </c>
      <c r="C65" s="20" t="s">
        <v>63</v>
      </c>
      <c r="D65" s="46">
        <v>1286399</v>
      </c>
      <c r="E65" s="46">
        <v>184987</v>
      </c>
      <c r="F65" s="46">
        <v>0</v>
      </c>
      <c r="G65" s="46">
        <v>0</v>
      </c>
      <c r="H65" s="46">
        <v>0</v>
      </c>
      <c r="I65" s="46">
        <v>1376695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2848081</v>
      </c>
      <c r="O65" s="47">
        <f t="shared" si="7"/>
        <v>25.804613530728179</v>
      </c>
      <c r="P65" s="9"/>
    </row>
    <row r="66" spans="1:119">
      <c r="A66" s="12"/>
      <c r="B66" s="25">
        <v>364</v>
      </c>
      <c r="C66" s="20" t="s">
        <v>113</v>
      </c>
      <c r="D66" s="46">
        <v>1845048</v>
      </c>
      <c r="E66" s="46">
        <v>0</v>
      </c>
      <c r="F66" s="46">
        <v>0</v>
      </c>
      <c r="G66" s="46">
        <v>0</v>
      </c>
      <c r="H66" s="46">
        <v>0</v>
      </c>
      <c r="I66" s="46">
        <v>82213</v>
      </c>
      <c r="J66" s="46">
        <v>-8182</v>
      </c>
      <c r="K66" s="46">
        <v>0</v>
      </c>
      <c r="L66" s="46">
        <v>0</v>
      </c>
      <c r="M66" s="46">
        <v>0</v>
      </c>
      <c r="N66" s="46">
        <f t="shared" si="12"/>
        <v>1919079</v>
      </c>
      <c r="O66" s="47">
        <f t="shared" si="7"/>
        <v>17.387529332886356</v>
      </c>
      <c r="P66" s="9"/>
    </row>
    <row r="67" spans="1:119">
      <c r="A67" s="12"/>
      <c r="B67" s="25">
        <v>366</v>
      </c>
      <c r="C67" s="20" t="s">
        <v>66</v>
      </c>
      <c r="D67" s="46">
        <v>3669</v>
      </c>
      <c r="E67" s="46">
        <v>22835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26504</v>
      </c>
      <c r="O67" s="47">
        <f t="shared" si="7"/>
        <v>0.24013554285093006</v>
      </c>
      <c r="P67" s="9"/>
    </row>
    <row r="68" spans="1:119">
      <c r="A68" s="12"/>
      <c r="B68" s="25">
        <v>368</v>
      </c>
      <c r="C68" s="20" t="s">
        <v>68</v>
      </c>
      <c r="D68" s="46">
        <v>2501946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23448452</v>
      </c>
      <c r="L68" s="46">
        <v>0</v>
      </c>
      <c r="M68" s="46">
        <v>0</v>
      </c>
      <c r="N68" s="46">
        <f t="shared" si="12"/>
        <v>25950398</v>
      </c>
      <c r="O68" s="47">
        <f t="shared" si="7"/>
        <v>235.11971441773653</v>
      </c>
      <c r="P68" s="9"/>
    </row>
    <row r="69" spans="1:119">
      <c r="A69" s="12"/>
      <c r="B69" s="25">
        <v>369.9</v>
      </c>
      <c r="C69" s="20" t="s">
        <v>69</v>
      </c>
      <c r="D69" s="46">
        <v>412220</v>
      </c>
      <c r="E69" s="46">
        <v>265427</v>
      </c>
      <c r="F69" s="46">
        <v>0</v>
      </c>
      <c r="G69" s="46">
        <v>66703</v>
      </c>
      <c r="H69" s="46">
        <v>0</v>
      </c>
      <c r="I69" s="46">
        <v>200501</v>
      </c>
      <c r="J69" s="46">
        <v>3573068</v>
      </c>
      <c r="K69" s="46">
        <v>21367</v>
      </c>
      <c r="L69" s="46">
        <v>0</v>
      </c>
      <c r="M69" s="46">
        <v>0</v>
      </c>
      <c r="N69" s="46">
        <f t="shared" si="12"/>
        <v>4539286</v>
      </c>
      <c r="O69" s="47">
        <f t="shared" ref="O69:O74" si="13">(N69/O$76)</f>
        <v>41.127524440296817</v>
      </c>
      <c r="P69" s="9"/>
    </row>
    <row r="70" spans="1:119" ht="15.75">
      <c r="A70" s="29" t="s">
        <v>41</v>
      </c>
      <c r="B70" s="30"/>
      <c r="C70" s="31"/>
      <c r="D70" s="32">
        <f t="shared" ref="D70:M70" si="14">SUM(D71:D73)</f>
        <v>221491</v>
      </c>
      <c r="E70" s="32">
        <f t="shared" si="14"/>
        <v>7485811</v>
      </c>
      <c r="F70" s="32">
        <f t="shared" si="14"/>
        <v>0</v>
      </c>
      <c r="G70" s="32">
        <f t="shared" si="14"/>
        <v>2042374</v>
      </c>
      <c r="H70" s="32">
        <f t="shared" si="14"/>
        <v>0</v>
      </c>
      <c r="I70" s="32">
        <f t="shared" si="14"/>
        <v>504224</v>
      </c>
      <c r="J70" s="32">
        <f t="shared" si="14"/>
        <v>209576</v>
      </c>
      <c r="K70" s="32">
        <f t="shared" si="14"/>
        <v>0</v>
      </c>
      <c r="L70" s="32">
        <f t="shared" si="14"/>
        <v>0</v>
      </c>
      <c r="M70" s="32">
        <f t="shared" si="14"/>
        <v>0</v>
      </c>
      <c r="N70" s="32">
        <f>SUM(D70:M70)</f>
        <v>10463476</v>
      </c>
      <c r="O70" s="45">
        <f t="shared" si="13"/>
        <v>94.802765219124595</v>
      </c>
      <c r="P70" s="9"/>
    </row>
    <row r="71" spans="1:119">
      <c r="A71" s="12"/>
      <c r="B71" s="25">
        <v>381</v>
      </c>
      <c r="C71" s="20" t="s">
        <v>70</v>
      </c>
      <c r="D71" s="46">
        <v>221491</v>
      </c>
      <c r="E71" s="46">
        <v>7465811</v>
      </c>
      <c r="F71" s="46">
        <v>0</v>
      </c>
      <c r="G71" s="46">
        <v>2042374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9729676</v>
      </c>
      <c r="O71" s="47">
        <f t="shared" si="13"/>
        <v>88.154279656793904</v>
      </c>
      <c r="P71" s="9"/>
    </row>
    <row r="72" spans="1:119">
      <c r="A72" s="12"/>
      <c r="B72" s="25">
        <v>383</v>
      </c>
      <c r="C72" s="20" t="s">
        <v>127</v>
      </c>
      <c r="D72" s="46">
        <v>0</v>
      </c>
      <c r="E72" s="46">
        <v>20000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20000</v>
      </c>
      <c r="O72" s="47">
        <f t="shared" si="13"/>
        <v>0.18120701995995325</v>
      </c>
      <c r="P72" s="9"/>
    </row>
    <row r="73" spans="1:119" ht="15.75" thickBot="1">
      <c r="A73" s="12"/>
      <c r="B73" s="25">
        <v>389.8</v>
      </c>
      <c r="C73" s="20" t="s">
        <v>115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504224</v>
      </c>
      <c r="J73" s="46">
        <v>209576</v>
      </c>
      <c r="K73" s="46">
        <v>0</v>
      </c>
      <c r="L73" s="46">
        <v>0</v>
      </c>
      <c r="M73" s="46">
        <v>0</v>
      </c>
      <c r="N73" s="46">
        <f>SUM(D73:M73)</f>
        <v>713800</v>
      </c>
      <c r="O73" s="47">
        <f t="shared" si="13"/>
        <v>6.4672785423707317</v>
      </c>
      <c r="P73" s="9"/>
    </row>
    <row r="74" spans="1:119" ht="16.5" thickBot="1">
      <c r="A74" s="14" t="s">
        <v>57</v>
      </c>
      <c r="B74" s="23"/>
      <c r="C74" s="22"/>
      <c r="D74" s="15">
        <f t="shared" ref="D74:M74" si="15">SUM(D5,D17,D25,D44,D59,D62,D70)</f>
        <v>138770133</v>
      </c>
      <c r="E74" s="15">
        <f t="shared" si="15"/>
        <v>43975760</v>
      </c>
      <c r="F74" s="15">
        <f t="shared" si="15"/>
        <v>0</v>
      </c>
      <c r="G74" s="15">
        <f t="shared" si="15"/>
        <v>10784355</v>
      </c>
      <c r="H74" s="15">
        <f t="shared" si="15"/>
        <v>0</v>
      </c>
      <c r="I74" s="15">
        <f t="shared" si="15"/>
        <v>63857325</v>
      </c>
      <c r="J74" s="15">
        <f t="shared" si="15"/>
        <v>24519892</v>
      </c>
      <c r="K74" s="15">
        <f t="shared" si="15"/>
        <v>62890619</v>
      </c>
      <c r="L74" s="15">
        <f t="shared" si="15"/>
        <v>0</v>
      </c>
      <c r="M74" s="15">
        <f t="shared" si="15"/>
        <v>0</v>
      </c>
      <c r="N74" s="15">
        <f>SUM(D74:M74)</f>
        <v>344798084</v>
      </c>
      <c r="O74" s="38">
        <f t="shared" si="13"/>
        <v>3123.9916644770819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>
        <f>SUM(D74:G74)</f>
        <v>193530248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138</v>
      </c>
      <c r="M76" s="118"/>
      <c r="N76" s="118"/>
      <c r="O76" s="43">
        <v>110371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91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69789816</v>
      </c>
      <c r="E5" s="27">
        <f t="shared" si="0"/>
        <v>15326994</v>
      </c>
      <c r="F5" s="27">
        <f t="shared" si="0"/>
        <v>0</v>
      </c>
      <c r="G5" s="27">
        <f t="shared" si="0"/>
        <v>3564611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2336040</v>
      </c>
      <c r="L5" s="27">
        <f t="shared" si="0"/>
        <v>0</v>
      </c>
      <c r="M5" s="27">
        <f t="shared" si="0"/>
        <v>0</v>
      </c>
      <c r="N5" s="28">
        <f>SUM(D5:M5)</f>
        <v>91017461</v>
      </c>
      <c r="O5" s="33">
        <f t="shared" ref="O5:O36" si="1">(N5/O$75)</f>
        <v>831.65779735199783</v>
      </c>
      <c r="P5" s="6"/>
    </row>
    <row r="6" spans="1:133">
      <c r="A6" s="12"/>
      <c r="B6" s="25">
        <v>311</v>
      </c>
      <c r="C6" s="20" t="s">
        <v>2</v>
      </c>
      <c r="D6" s="46">
        <v>51655750</v>
      </c>
      <c r="E6" s="46">
        <v>15181240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66836990</v>
      </c>
      <c r="O6" s="47">
        <f t="shared" si="1"/>
        <v>610.71253003901643</v>
      </c>
      <c r="P6" s="9"/>
    </row>
    <row r="7" spans="1:133">
      <c r="A7" s="12"/>
      <c r="B7" s="25">
        <v>312.41000000000003</v>
      </c>
      <c r="C7" s="20" t="s">
        <v>10</v>
      </c>
      <c r="D7" s="46">
        <v>1144345</v>
      </c>
      <c r="E7" s="46">
        <v>145754</v>
      </c>
      <c r="F7" s="46">
        <v>0</v>
      </c>
      <c r="G7" s="46">
        <v>673084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1963183</v>
      </c>
      <c r="O7" s="47">
        <f t="shared" si="1"/>
        <v>17.93827724527371</v>
      </c>
      <c r="P7" s="9"/>
    </row>
    <row r="8" spans="1:133">
      <c r="A8" s="12"/>
      <c r="B8" s="25">
        <v>312.51</v>
      </c>
      <c r="C8" s="20" t="s">
        <v>81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1227846</v>
      </c>
      <c r="L8" s="46">
        <v>0</v>
      </c>
      <c r="M8" s="46">
        <v>0</v>
      </c>
      <c r="N8" s="46">
        <f>SUM(D8:M8)</f>
        <v>1227846</v>
      </c>
      <c r="O8" s="47">
        <f t="shared" si="1"/>
        <v>11.219250555093613</v>
      </c>
      <c r="P8" s="9"/>
    </row>
    <row r="9" spans="1:133">
      <c r="A9" s="12"/>
      <c r="B9" s="25">
        <v>312.52</v>
      </c>
      <c r="C9" s="20" t="s">
        <v>99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1108194</v>
      </c>
      <c r="L9" s="46">
        <v>0</v>
      </c>
      <c r="M9" s="46">
        <v>0</v>
      </c>
      <c r="N9" s="46">
        <f>SUM(D9:M9)</f>
        <v>1108194</v>
      </c>
      <c r="O9" s="47">
        <f t="shared" si="1"/>
        <v>10.125949141546586</v>
      </c>
      <c r="P9" s="9"/>
    </row>
    <row r="10" spans="1:133">
      <c r="A10" s="12"/>
      <c r="B10" s="25">
        <v>314.10000000000002</v>
      </c>
      <c r="C10" s="20" t="s">
        <v>11</v>
      </c>
      <c r="D10" s="46">
        <v>8543270</v>
      </c>
      <c r="E10" s="46">
        <v>0</v>
      </c>
      <c r="F10" s="46">
        <v>0</v>
      </c>
      <c r="G10" s="46">
        <v>2135818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10679088</v>
      </c>
      <c r="O10" s="47">
        <f t="shared" si="1"/>
        <v>97.578494348553107</v>
      </c>
      <c r="P10" s="9"/>
    </row>
    <row r="11" spans="1:133">
      <c r="A11" s="12"/>
      <c r="B11" s="25">
        <v>314.3</v>
      </c>
      <c r="C11" s="20" t="s">
        <v>12</v>
      </c>
      <c r="D11" s="46">
        <v>1336851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1336851</v>
      </c>
      <c r="O11" s="47">
        <f t="shared" si="1"/>
        <v>12.215266673367385</v>
      </c>
      <c r="P11" s="9"/>
    </row>
    <row r="12" spans="1:133">
      <c r="A12" s="12"/>
      <c r="B12" s="25">
        <v>314.39999999999998</v>
      </c>
      <c r="C12" s="20" t="s">
        <v>13</v>
      </c>
      <c r="D12" s="46">
        <v>241015</v>
      </c>
      <c r="E12" s="46">
        <v>0</v>
      </c>
      <c r="F12" s="46">
        <v>0</v>
      </c>
      <c r="G12" s="46">
        <v>60254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301269</v>
      </c>
      <c r="O12" s="47">
        <f t="shared" si="1"/>
        <v>2.752798311418938</v>
      </c>
      <c r="P12" s="9"/>
    </row>
    <row r="13" spans="1:133">
      <c r="A13" s="12"/>
      <c r="B13" s="25">
        <v>314.89999999999998</v>
      </c>
      <c r="C13" s="20" t="s">
        <v>126</v>
      </c>
      <c r="D13" s="46">
        <v>0</v>
      </c>
      <c r="E13" s="46">
        <v>0</v>
      </c>
      <c r="F13" s="46">
        <v>0</v>
      </c>
      <c r="G13" s="46">
        <v>695455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695455</v>
      </c>
      <c r="O13" s="47">
        <f t="shared" si="1"/>
        <v>6.3546111603512392</v>
      </c>
      <c r="P13" s="9"/>
    </row>
    <row r="14" spans="1:133">
      <c r="A14" s="12"/>
      <c r="B14" s="25">
        <v>315</v>
      </c>
      <c r="C14" s="20" t="s">
        <v>100</v>
      </c>
      <c r="D14" s="46">
        <v>4701350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4701350</v>
      </c>
      <c r="O14" s="47">
        <f t="shared" si="1"/>
        <v>42.957849434855312</v>
      </c>
      <c r="P14" s="9"/>
    </row>
    <row r="15" spans="1:133">
      <c r="A15" s="12"/>
      <c r="B15" s="25">
        <v>316</v>
      </c>
      <c r="C15" s="20" t="s">
        <v>101</v>
      </c>
      <c r="D15" s="46">
        <v>2167235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2167235</v>
      </c>
      <c r="O15" s="47">
        <f t="shared" si="1"/>
        <v>19.802770442521542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21725288</v>
      </c>
      <c r="E16" s="32">
        <f t="shared" si="3"/>
        <v>7347145</v>
      </c>
      <c r="F16" s="32">
        <f t="shared" si="3"/>
        <v>0</v>
      </c>
      <c r="G16" s="32">
        <f t="shared" si="3"/>
        <v>223746</v>
      </c>
      <c r="H16" s="32">
        <f t="shared" si="3"/>
        <v>0</v>
      </c>
      <c r="I16" s="32">
        <f t="shared" si="3"/>
        <v>405438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8" si="4">SUM(D16:M16)</f>
        <v>29701617</v>
      </c>
      <c r="O16" s="45">
        <f t="shared" si="1"/>
        <v>271.39387432497875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7347145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7347145</v>
      </c>
      <c r="O17" s="47">
        <f t="shared" si="1"/>
        <v>67.133386939081333</v>
      </c>
      <c r="P17" s="9"/>
    </row>
    <row r="18" spans="1:16">
      <c r="A18" s="12"/>
      <c r="B18" s="25">
        <v>323.10000000000002</v>
      </c>
      <c r="C18" s="20" t="s">
        <v>18</v>
      </c>
      <c r="D18" s="46">
        <v>8286121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8286121</v>
      </c>
      <c r="O18" s="47">
        <f t="shared" si="1"/>
        <v>75.713133103681429</v>
      </c>
      <c r="P18" s="9"/>
    </row>
    <row r="19" spans="1:16">
      <c r="A19" s="12"/>
      <c r="B19" s="25">
        <v>323.39999999999998</v>
      </c>
      <c r="C19" s="20" t="s">
        <v>19</v>
      </c>
      <c r="D19" s="46">
        <v>117672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117672</v>
      </c>
      <c r="O19" s="47">
        <f t="shared" si="1"/>
        <v>1.0752094735976463</v>
      </c>
      <c r="P19" s="9"/>
    </row>
    <row r="20" spans="1:16">
      <c r="A20" s="12"/>
      <c r="B20" s="25">
        <v>324.61</v>
      </c>
      <c r="C20" s="20" t="s">
        <v>20</v>
      </c>
      <c r="D20" s="46">
        <v>0</v>
      </c>
      <c r="E20" s="46">
        <v>0</v>
      </c>
      <c r="F20" s="46">
        <v>0</v>
      </c>
      <c r="G20" s="46">
        <v>223746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223746</v>
      </c>
      <c r="O20" s="47">
        <f t="shared" si="1"/>
        <v>2.0444440383402931</v>
      </c>
      <c r="P20" s="9"/>
    </row>
    <row r="21" spans="1:16">
      <c r="A21" s="12"/>
      <c r="B21" s="25">
        <v>325.2</v>
      </c>
      <c r="C21" s="20" t="s">
        <v>21</v>
      </c>
      <c r="D21" s="46">
        <v>12744500</v>
      </c>
      <c r="E21" s="46">
        <v>0</v>
      </c>
      <c r="F21" s="46">
        <v>0</v>
      </c>
      <c r="G21" s="46">
        <v>0</v>
      </c>
      <c r="H21" s="46">
        <v>0</v>
      </c>
      <c r="I21" s="46">
        <v>405438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13149938</v>
      </c>
      <c r="O21" s="47">
        <f t="shared" si="1"/>
        <v>120.15549931013058</v>
      </c>
      <c r="P21" s="9"/>
    </row>
    <row r="22" spans="1:16">
      <c r="A22" s="12"/>
      <c r="B22" s="25">
        <v>329</v>
      </c>
      <c r="C22" s="20" t="s">
        <v>86</v>
      </c>
      <c r="D22" s="46">
        <v>154228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154228</v>
      </c>
      <c r="O22" s="47">
        <f t="shared" si="1"/>
        <v>1.4092341992489104</v>
      </c>
      <c r="P22" s="9"/>
    </row>
    <row r="23" spans="1:16">
      <c r="A23" s="12"/>
      <c r="B23" s="25">
        <v>367</v>
      </c>
      <c r="C23" s="20" t="s">
        <v>67</v>
      </c>
      <c r="D23" s="46">
        <v>422767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422767</v>
      </c>
      <c r="O23" s="47">
        <f t="shared" si="1"/>
        <v>3.8629672608985666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SUM(D25:D41)</f>
        <v>13411160</v>
      </c>
      <c r="E24" s="32">
        <f t="shared" si="5"/>
        <v>3550759</v>
      </c>
      <c r="F24" s="32">
        <f t="shared" si="5"/>
        <v>0</v>
      </c>
      <c r="G24" s="32">
        <f t="shared" si="5"/>
        <v>6962625</v>
      </c>
      <c r="H24" s="32">
        <f t="shared" si="5"/>
        <v>0</v>
      </c>
      <c r="I24" s="32">
        <f t="shared" si="5"/>
        <v>135204</v>
      </c>
      <c r="J24" s="32">
        <f t="shared" si="5"/>
        <v>29329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24089077</v>
      </c>
      <c r="O24" s="45">
        <f t="shared" si="1"/>
        <v>220.11016894947963</v>
      </c>
      <c r="P24" s="10"/>
    </row>
    <row r="25" spans="1:16">
      <c r="A25" s="12"/>
      <c r="B25" s="25">
        <v>331.1</v>
      </c>
      <c r="C25" s="20" t="s">
        <v>132</v>
      </c>
      <c r="D25" s="46">
        <v>331740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331740</v>
      </c>
      <c r="O25" s="47">
        <f t="shared" si="1"/>
        <v>3.0312223024277922</v>
      </c>
      <c r="P25" s="9"/>
    </row>
    <row r="26" spans="1:16">
      <c r="A26" s="12"/>
      <c r="B26" s="25">
        <v>331.2</v>
      </c>
      <c r="C26" s="20" t="s">
        <v>22</v>
      </c>
      <c r="D26" s="46">
        <v>28848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28848</v>
      </c>
      <c r="O26" s="47">
        <f t="shared" si="1"/>
        <v>0.26359408265640849</v>
      </c>
      <c r="P26" s="9"/>
    </row>
    <row r="27" spans="1:16">
      <c r="A27" s="12"/>
      <c r="B27" s="25">
        <v>331.49</v>
      </c>
      <c r="C27" s="20" t="s">
        <v>133</v>
      </c>
      <c r="D27" s="46">
        <v>0</v>
      </c>
      <c r="E27" s="46">
        <v>137952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137952</v>
      </c>
      <c r="O27" s="47">
        <f t="shared" si="1"/>
        <v>1.2605147979276505</v>
      </c>
      <c r="P27" s="9"/>
    </row>
    <row r="28" spans="1:16">
      <c r="A28" s="12"/>
      <c r="B28" s="25">
        <v>331.62</v>
      </c>
      <c r="C28" s="20" t="s">
        <v>24</v>
      </c>
      <c r="D28" s="46">
        <v>0</v>
      </c>
      <c r="E28" s="46">
        <v>1674712</v>
      </c>
      <c r="F28" s="46">
        <v>0</v>
      </c>
      <c r="G28" s="46">
        <v>5079545</v>
      </c>
      <c r="H28" s="46">
        <v>0</v>
      </c>
      <c r="I28" s="46">
        <v>64644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6818901</v>
      </c>
      <c r="O28" s="47">
        <f t="shared" si="1"/>
        <v>62.306640107455159</v>
      </c>
      <c r="P28" s="9"/>
    </row>
    <row r="29" spans="1:16">
      <c r="A29" s="12"/>
      <c r="B29" s="25">
        <v>334.39</v>
      </c>
      <c r="C29" s="20" t="s">
        <v>134</v>
      </c>
      <c r="D29" s="46">
        <v>0</v>
      </c>
      <c r="E29" s="46">
        <v>0</v>
      </c>
      <c r="F29" s="46">
        <v>0</v>
      </c>
      <c r="G29" s="46">
        <v>29450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6">SUM(D29:M29)</f>
        <v>29450</v>
      </c>
      <c r="O29" s="47">
        <f t="shared" si="1"/>
        <v>0.26909476338849242</v>
      </c>
      <c r="P29" s="9"/>
    </row>
    <row r="30" spans="1:16">
      <c r="A30" s="12"/>
      <c r="B30" s="25">
        <v>334.62</v>
      </c>
      <c r="C30" s="20" t="s">
        <v>25</v>
      </c>
      <c r="D30" s="46">
        <v>0</v>
      </c>
      <c r="E30" s="46">
        <v>1148344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1148344</v>
      </c>
      <c r="O30" s="47">
        <f t="shared" si="1"/>
        <v>10.492813479408996</v>
      </c>
      <c r="P30" s="9"/>
    </row>
    <row r="31" spans="1:16">
      <c r="A31" s="12"/>
      <c r="B31" s="25">
        <v>334.7</v>
      </c>
      <c r="C31" s="20" t="s">
        <v>87</v>
      </c>
      <c r="D31" s="46">
        <v>10593</v>
      </c>
      <c r="E31" s="46">
        <v>0</v>
      </c>
      <c r="F31" s="46">
        <v>0</v>
      </c>
      <c r="G31" s="46">
        <v>16750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27343</v>
      </c>
      <c r="O31" s="47">
        <f t="shared" si="1"/>
        <v>0.24984238082619858</v>
      </c>
      <c r="P31" s="9"/>
    </row>
    <row r="32" spans="1:16">
      <c r="A32" s="12"/>
      <c r="B32" s="25">
        <v>335.12</v>
      </c>
      <c r="C32" s="20" t="s">
        <v>104</v>
      </c>
      <c r="D32" s="46">
        <v>3416771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3416771</v>
      </c>
      <c r="O32" s="47">
        <f t="shared" si="1"/>
        <v>31.220209976151533</v>
      </c>
      <c r="P32" s="9"/>
    </row>
    <row r="33" spans="1:16">
      <c r="A33" s="12"/>
      <c r="B33" s="25">
        <v>335.14</v>
      </c>
      <c r="C33" s="20" t="s">
        <v>105</v>
      </c>
      <c r="D33" s="46">
        <v>31264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31264</v>
      </c>
      <c r="O33" s="47">
        <f t="shared" si="1"/>
        <v>0.2856699043320145</v>
      </c>
      <c r="P33" s="9"/>
    </row>
    <row r="34" spans="1:16">
      <c r="A34" s="12"/>
      <c r="B34" s="25">
        <v>335.15</v>
      </c>
      <c r="C34" s="20" t="s">
        <v>106</v>
      </c>
      <c r="D34" s="46">
        <v>75629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75629</v>
      </c>
      <c r="O34" s="47">
        <f t="shared" si="1"/>
        <v>0.69104814466242082</v>
      </c>
      <c r="P34" s="9"/>
    </row>
    <row r="35" spans="1:16">
      <c r="A35" s="12"/>
      <c r="B35" s="25">
        <v>335.16</v>
      </c>
      <c r="C35" s="20" t="s">
        <v>107</v>
      </c>
      <c r="D35" s="46">
        <v>2310138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2310138</v>
      </c>
      <c r="O35" s="47">
        <f t="shared" si="1"/>
        <v>21.108524227666049</v>
      </c>
      <c r="P35" s="9"/>
    </row>
    <row r="36" spans="1:16">
      <c r="A36" s="12"/>
      <c r="B36" s="25">
        <v>335.18</v>
      </c>
      <c r="C36" s="20" t="s">
        <v>108</v>
      </c>
      <c r="D36" s="46">
        <v>7004997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7004997</v>
      </c>
      <c r="O36" s="47">
        <f t="shared" si="1"/>
        <v>64.007063166454984</v>
      </c>
      <c r="P36" s="9"/>
    </row>
    <row r="37" spans="1:16">
      <c r="A37" s="12"/>
      <c r="B37" s="25">
        <v>335.49</v>
      </c>
      <c r="C37" s="20" t="s">
        <v>31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29329</v>
      </c>
      <c r="K37" s="46">
        <v>0</v>
      </c>
      <c r="L37" s="46">
        <v>0</v>
      </c>
      <c r="M37" s="46">
        <v>0</v>
      </c>
      <c r="N37" s="46">
        <f t="shared" si="6"/>
        <v>29329</v>
      </c>
      <c r="O37" s="47">
        <f t="shared" ref="O37:O68" si="7">(N37/O$75)</f>
        <v>0.26798914483603037</v>
      </c>
      <c r="P37" s="9"/>
    </row>
    <row r="38" spans="1:16">
      <c r="A38" s="12"/>
      <c r="B38" s="25">
        <v>337.3</v>
      </c>
      <c r="C38" s="20" t="s">
        <v>32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70560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70560</v>
      </c>
      <c r="O38" s="47">
        <f t="shared" si="7"/>
        <v>0.64473095092332855</v>
      </c>
      <c r="P38" s="9"/>
    </row>
    <row r="39" spans="1:16">
      <c r="A39" s="12"/>
      <c r="B39" s="25">
        <v>337.7</v>
      </c>
      <c r="C39" s="20" t="s">
        <v>33</v>
      </c>
      <c r="D39" s="46">
        <v>0</v>
      </c>
      <c r="E39" s="46">
        <v>0</v>
      </c>
      <c r="F39" s="46">
        <v>0</v>
      </c>
      <c r="G39" s="46">
        <v>1836880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1836880</v>
      </c>
      <c r="O39" s="47">
        <f t="shared" si="7"/>
        <v>16.784203360714905</v>
      </c>
      <c r="P39" s="9"/>
    </row>
    <row r="40" spans="1:16">
      <c r="A40" s="12"/>
      <c r="B40" s="25">
        <v>338</v>
      </c>
      <c r="C40" s="20" t="s">
        <v>34</v>
      </c>
      <c r="D40" s="46">
        <v>201180</v>
      </c>
      <c r="E40" s="46">
        <v>98658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299838</v>
      </c>
      <c r="O40" s="47">
        <f t="shared" si="7"/>
        <v>2.7397227730009779</v>
      </c>
      <c r="P40" s="9"/>
    </row>
    <row r="41" spans="1:16">
      <c r="A41" s="12"/>
      <c r="B41" s="25">
        <v>339</v>
      </c>
      <c r="C41" s="20" t="s">
        <v>123</v>
      </c>
      <c r="D41" s="46">
        <v>0</v>
      </c>
      <c r="E41" s="46">
        <v>491093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491093</v>
      </c>
      <c r="O41" s="47">
        <f t="shared" si="7"/>
        <v>4.4872853866466862</v>
      </c>
      <c r="P41" s="9"/>
    </row>
    <row r="42" spans="1:16" ht="15.75">
      <c r="A42" s="29" t="s">
        <v>39</v>
      </c>
      <c r="B42" s="30"/>
      <c r="C42" s="31"/>
      <c r="D42" s="32">
        <f t="shared" ref="D42:M42" si="8">SUM(D43:D56)</f>
        <v>14838987</v>
      </c>
      <c r="E42" s="32">
        <f t="shared" si="8"/>
        <v>3933305</v>
      </c>
      <c r="F42" s="32">
        <f t="shared" si="8"/>
        <v>0</v>
      </c>
      <c r="G42" s="32">
        <f t="shared" si="8"/>
        <v>1147408</v>
      </c>
      <c r="H42" s="32">
        <f t="shared" si="8"/>
        <v>0</v>
      </c>
      <c r="I42" s="32">
        <f t="shared" si="8"/>
        <v>54888249</v>
      </c>
      <c r="J42" s="32">
        <f t="shared" si="8"/>
        <v>19089796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93897745</v>
      </c>
      <c r="O42" s="45">
        <f t="shared" si="7"/>
        <v>857.97594137480473</v>
      </c>
      <c r="P42" s="10"/>
    </row>
    <row r="43" spans="1:16">
      <c r="A43" s="12"/>
      <c r="B43" s="25">
        <v>341.2</v>
      </c>
      <c r="C43" s="20" t="s">
        <v>109</v>
      </c>
      <c r="D43" s="46">
        <v>9088750</v>
      </c>
      <c r="E43" s="46">
        <v>0</v>
      </c>
      <c r="F43" s="46">
        <v>0</v>
      </c>
      <c r="G43" s="46">
        <v>1147408</v>
      </c>
      <c r="H43" s="46">
        <v>0</v>
      </c>
      <c r="I43" s="46">
        <v>0</v>
      </c>
      <c r="J43" s="46">
        <v>19089784</v>
      </c>
      <c r="K43" s="46">
        <v>0</v>
      </c>
      <c r="L43" s="46">
        <v>0</v>
      </c>
      <c r="M43" s="46">
        <v>0</v>
      </c>
      <c r="N43" s="46">
        <f t="shared" ref="N43:N56" si="9">SUM(D43:M43)</f>
        <v>29325942</v>
      </c>
      <c r="O43" s="47">
        <f t="shared" si="7"/>
        <v>267.96120283988631</v>
      </c>
      <c r="P43" s="9"/>
    </row>
    <row r="44" spans="1:16">
      <c r="A44" s="12"/>
      <c r="B44" s="25">
        <v>341.3</v>
      </c>
      <c r="C44" s="20" t="s">
        <v>110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12</v>
      </c>
      <c r="K44" s="46">
        <v>0</v>
      </c>
      <c r="L44" s="46">
        <v>0</v>
      </c>
      <c r="M44" s="46">
        <v>0</v>
      </c>
      <c r="N44" s="46">
        <f t="shared" si="9"/>
        <v>12</v>
      </c>
      <c r="O44" s="47">
        <f t="shared" si="7"/>
        <v>1.0964812090532799E-4</v>
      </c>
      <c r="P44" s="9"/>
    </row>
    <row r="45" spans="1:16">
      <c r="A45" s="12"/>
      <c r="B45" s="25">
        <v>341.9</v>
      </c>
      <c r="C45" s="20" t="s">
        <v>111</v>
      </c>
      <c r="D45" s="46">
        <v>1358365</v>
      </c>
      <c r="E45" s="46">
        <v>26236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1384601</v>
      </c>
      <c r="O45" s="47">
        <f t="shared" si="7"/>
        <v>12.651574821136503</v>
      </c>
      <c r="P45" s="9"/>
    </row>
    <row r="46" spans="1:16">
      <c r="A46" s="12"/>
      <c r="B46" s="25">
        <v>342.1</v>
      </c>
      <c r="C46" s="20" t="s">
        <v>45</v>
      </c>
      <c r="D46" s="46">
        <v>191770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191770</v>
      </c>
      <c r="O46" s="47">
        <f t="shared" si="7"/>
        <v>1.7522683455012289</v>
      </c>
      <c r="P46" s="9"/>
    </row>
    <row r="47" spans="1:16">
      <c r="A47" s="12"/>
      <c r="B47" s="25">
        <v>342.2</v>
      </c>
      <c r="C47" s="20" t="s">
        <v>46</v>
      </c>
      <c r="D47" s="46">
        <v>493969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493969</v>
      </c>
      <c r="O47" s="47">
        <f t="shared" si="7"/>
        <v>4.5135643862903301</v>
      </c>
      <c r="P47" s="9"/>
    </row>
    <row r="48" spans="1:16">
      <c r="A48" s="12"/>
      <c r="B48" s="25">
        <v>342.4</v>
      </c>
      <c r="C48" s="20" t="s">
        <v>47</v>
      </c>
      <c r="D48" s="46">
        <v>0</v>
      </c>
      <c r="E48" s="46">
        <v>3610666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3610666</v>
      </c>
      <c r="O48" s="47">
        <f t="shared" si="7"/>
        <v>32.991895176396412</v>
      </c>
      <c r="P48" s="9"/>
    </row>
    <row r="49" spans="1:16">
      <c r="A49" s="12"/>
      <c r="B49" s="25">
        <v>343.3</v>
      </c>
      <c r="C49" s="20" t="s">
        <v>49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26528015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26528015</v>
      </c>
      <c r="O49" s="47">
        <f t="shared" si="7"/>
        <v>242.39558300819618</v>
      </c>
      <c r="P49" s="9"/>
    </row>
    <row r="50" spans="1:16">
      <c r="A50" s="12"/>
      <c r="B50" s="25">
        <v>343.4</v>
      </c>
      <c r="C50" s="20" t="s">
        <v>50</v>
      </c>
      <c r="D50" s="46">
        <v>11777</v>
      </c>
      <c r="E50" s="46">
        <v>0</v>
      </c>
      <c r="F50" s="46">
        <v>0</v>
      </c>
      <c r="G50" s="46">
        <v>0</v>
      </c>
      <c r="H50" s="46">
        <v>0</v>
      </c>
      <c r="I50" s="46">
        <v>7912850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7924627</v>
      </c>
      <c r="O50" s="47">
        <f t="shared" si="7"/>
        <v>72.410038285468886</v>
      </c>
      <c r="P50" s="9"/>
    </row>
    <row r="51" spans="1:16">
      <c r="A51" s="12"/>
      <c r="B51" s="25">
        <v>343.5</v>
      </c>
      <c r="C51" s="20" t="s">
        <v>51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18519248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18519248</v>
      </c>
      <c r="O51" s="47">
        <f t="shared" si="7"/>
        <v>169.2167286483128</v>
      </c>
      <c r="P51" s="9"/>
    </row>
    <row r="52" spans="1:16">
      <c r="A52" s="12"/>
      <c r="B52" s="25">
        <v>343.8</v>
      </c>
      <c r="C52" s="20" t="s">
        <v>52</v>
      </c>
      <c r="D52" s="46">
        <v>49013</v>
      </c>
      <c r="E52" s="46">
        <v>79158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128171</v>
      </c>
      <c r="O52" s="47">
        <f t="shared" si="7"/>
        <v>1.1711424420463994</v>
      </c>
      <c r="P52" s="9"/>
    </row>
    <row r="53" spans="1:16">
      <c r="A53" s="12"/>
      <c r="B53" s="25">
        <v>344.5</v>
      </c>
      <c r="C53" s="20" t="s">
        <v>112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1697493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1697493</v>
      </c>
      <c r="O53" s="47">
        <f t="shared" si="7"/>
        <v>15.510576474995659</v>
      </c>
      <c r="P53" s="9"/>
    </row>
    <row r="54" spans="1:16">
      <c r="A54" s="12"/>
      <c r="B54" s="25">
        <v>347.2</v>
      </c>
      <c r="C54" s="20" t="s">
        <v>54</v>
      </c>
      <c r="D54" s="46">
        <v>464207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464207</v>
      </c>
      <c r="O54" s="47">
        <f t="shared" si="7"/>
        <v>4.2416187717582989</v>
      </c>
      <c r="P54" s="9"/>
    </row>
    <row r="55" spans="1:16">
      <c r="A55" s="12"/>
      <c r="B55" s="25">
        <v>347.5</v>
      </c>
      <c r="C55" s="20" t="s">
        <v>55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230643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230643</v>
      </c>
      <c r="O55" s="47">
        <f t="shared" si="7"/>
        <v>2.10746429583063</v>
      </c>
      <c r="P55" s="9"/>
    </row>
    <row r="56" spans="1:16">
      <c r="A56" s="12"/>
      <c r="B56" s="25">
        <v>347.9</v>
      </c>
      <c r="C56" s="20" t="s">
        <v>56</v>
      </c>
      <c r="D56" s="46">
        <v>3181136</v>
      </c>
      <c r="E56" s="46">
        <v>217245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3398381</v>
      </c>
      <c r="O56" s="47">
        <f t="shared" si="7"/>
        <v>31.052174230864118</v>
      </c>
      <c r="P56" s="9"/>
    </row>
    <row r="57" spans="1:16" ht="15.75">
      <c r="A57" s="29" t="s">
        <v>40</v>
      </c>
      <c r="B57" s="30"/>
      <c r="C57" s="31"/>
      <c r="D57" s="32">
        <f t="shared" ref="D57:M57" si="10">SUM(D58:D60)</f>
        <v>833271</v>
      </c>
      <c r="E57" s="32">
        <f t="shared" si="10"/>
        <v>211962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62" si="11">SUM(D57:M57)</f>
        <v>1045233</v>
      </c>
      <c r="O57" s="45">
        <f t="shared" si="7"/>
        <v>9.5506528631865564</v>
      </c>
      <c r="P57" s="10"/>
    </row>
    <row r="58" spans="1:16">
      <c r="A58" s="13"/>
      <c r="B58" s="39">
        <v>351.5</v>
      </c>
      <c r="C58" s="21" t="s">
        <v>88</v>
      </c>
      <c r="D58" s="46">
        <v>171059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171059</v>
      </c>
      <c r="O58" s="47">
        <f t="shared" si="7"/>
        <v>1.5630248261620416</v>
      </c>
      <c r="P58" s="9"/>
    </row>
    <row r="59" spans="1:16">
      <c r="A59" s="13"/>
      <c r="B59" s="39">
        <v>354</v>
      </c>
      <c r="C59" s="21" t="s">
        <v>60</v>
      </c>
      <c r="D59" s="46">
        <v>662212</v>
      </c>
      <c r="E59" s="46">
        <v>196372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858584</v>
      </c>
      <c r="O59" s="47">
        <f t="shared" si="7"/>
        <v>7.8451768532816768</v>
      </c>
      <c r="P59" s="9"/>
    </row>
    <row r="60" spans="1:16">
      <c r="A60" s="13"/>
      <c r="B60" s="39">
        <v>355</v>
      </c>
      <c r="C60" s="21" t="s">
        <v>96</v>
      </c>
      <c r="D60" s="46">
        <v>0</v>
      </c>
      <c r="E60" s="46">
        <v>15590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15590</v>
      </c>
      <c r="O60" s="47">
        <f t="shared" si="7"/>
        <v>0.14245118374283861</v>
      </c>
      <c r="P60" s="9"/>
    </row>
    <row r="61" spans="1:16" ht="15.75">
      <c r="A61" s="29" t="s">
        <v>3</v>
      </c>
      <c r="B61" s="30"/>
      <c r="C61" s="31"/>
      <c r="D61" s="32">
        <f t="shared" ref="D61:M61" si="12">SUM(D62:D69)</f>
        <v>5139611</v>
      </c>
      <c r="E61" s="32">
        <f t="shared" si="12"/>
        <v>527141</v>
      </c>
      <c r="F61" s="32">
        <f t="shared" si="12"/>
        <v>0</v>
      </c>
      <c r="G61" s="32">
        <f t="shared" si="12"/>
        <v>184827</v>
      </c>
      <c r="H61" s="32">
        <f t="shared" si="12"/>
        <v>0</v>
      </c>
      <c r="I61" s="32">
        <f t="shared" si="12"/>
        <v>1907581</v>
      </c>
      <c r="J61" s="32">
        <f t="shared" si="12"/>
        <v>3398126</v>
      </c>
      <c r="K61" s="32">
        <f t="shared" si="12"/>
        <v>64067891</v>
      </c>
      <c r="L61" s="32">
        <f t="shared" si="12"/>
        <v>0</v>
      </c>
      <c r="M61" s="32">
        <f t="shared" si="12"/>
        <v>0</v>
      </c>
      <c r="N61" s="32">
        <f t="shared" si="11"/>
        <v>75225177</v>
      </c>
      <c r="O61" s="45">
        <f t="shared" si="7"/>
        <v>687.35827523505816</v>
      </c>
      <c r="P61" s="10"/>
    </row>
    <row r="62" spans="1:16">
      <c r="A62" s="12"/>
      <c r="B62" s="25">
        <v>361.1</v>
      </c>
      <c r="C62" s="20" t="s">
        <v>61</v>
      </c>
      <c r="D62" s="46">
        <v>531782</v>
      </c>
      <c r="E62" s="46">
        <v>202950</v>
      </c>
      <c r="F62" s="46">
        <v>0</v>
      </c>
      <c r="G62" s="46">
        <v>184031</v>
      </c>
      <c r="H62" s="46">
        <v>0</v>
      </c>
      <c r="I62" s="46">
        <v>485291</v>
      </c>
      <c r="J62" s="46">
        <v>145830</v>
      </c>
      <c r="K62" s="46">
        <v>7864432</v>
      </c>
      <c r="L62" s="46">
        <v>0</v>
      </c>
      <c r="M62" s="46">
        <v>0</v>
      </c>
      <c r="N62" s="46">
        <f t="shared" si="11"/>
        <v>9414316</v>
      </c>
      <c r="O62" s="47">
        <f t="shared" si="7"/>
        <v>86.021838250746981</v>
      </c>
      <c r="P62" s="9"/>
    </row>
    <row r="63" spans="1:16">
      <c r="A63" s="12"/>
      <c r="B63" s="25">
        <v>361.3</v>
      </c>
      <c r="C63" s="20" t="s">
        <v>62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36976828</v>
      </c>
      <c r="L63" s="46">
        <v>0</v>
      </c>
      <c r="M63" s="46">
        <v>0</v>
      </c>
      <c r="N63" s="46">
        <f t="shared" ref="N63:N69" si="13">SUM(D63:M63)</f>
        <v>36976828</v>
      </c>
      <c r="O63" s="47">
        <f t="shared" si="7"/>
        <v>337.86997560329308</v>
      </c>
      <c r="P63" s="9"/>
    </row>
    <row r="64" spans="1:16">
      <c r="A64" s="12"/>
      <c r="B64" s="25">
        <v>362</v>
      </c>
      <c r="C64" s="20" t="s">
        <v>63</v>
      </c>
      <c r="D64" s="46">
        <v>1246760</v>
      </c>
      <c r="E64" s="46">
        <v>108172</v>
      </c>
      <c r="F64" s="46">
        <v>0</v>
      </c>
      <c r="G64" s="46">
        <v>0</v>
      </c>
      <c r="H64" s="46">
        <v>0</v>
      </c>
      <c r="I64" s="46">
        <v>1116171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2471103</v>
      </c>
      <c r="O64" s="47">
        <f t="shared" si="7"/>
        <v>22.579316709459892</v>
      </c>
      <c r="P64" s="9"/>
    </row>
    <row r="65" spans="1:119">
      <c r="A65" s="12"/>
      <c r="B65" s="25">
        <v>364</v>
      </c>
      <c r="C65" s="20" t="s">
        <v>113</v>
      </c>
      <c r="D65" s="46">
        <v>95098</v>
      </c>
      <c r="E65" s="46">
        <v>160924</v>
      </c>
      <c r="F65" s="46">
        <v>0</v>
      </c>
      <c r="G65" s="46">
        <v>0</v>
      </c>
      <c r="H65" s="46">
        <v>0</v>
      </c>
      <c r="I65" s="46">
        <v>106380</v>
      </c>
      <c r="J65" s="46">
        <v>-10126</v>
      </c>
      <c r="K65" s="46">
        <v>0</v>
      </c>
      <c r="L65" s="46">
        <v>0</v>
      </c>
      <c r="M65" s="46">
        <v>0</v>
      </c>
      <c r="N65" s="46">
        <f t="shared" si="13"/>
        <v>352276</v>
      </c>
      <c r="O65" s="47">
        <f t="shared" si="7"/>
        <v>3.2188667866704432</v>
      </c>
      <c r="P65" s="9"/>
    </row>
    <row r="66" spans="1:119">
      <c r="A66" s="12"/>
      <c r="B66" s="25">
        <v>365</v>
      </c>
      <c r="C66" s="20" t="s">
        <v>114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385</v>
      </c>
      <c r="K66" s="46">
        <v>0</v>
      </c>
      <c r="L66" s="46">
        <v>0</v>
      </c>
      <c r="M66" s="46">
        <v>0</v>
      </c>
      <c r="N66" s="46">
        <f t="shared" si="13"/>
        <v>385</v>
      </c>
      <c r="O66" s="47">
        <f t="shared" si="7"/>
        <v>3.517877212379273E-3</v>
      </c>
      <c r="P66" s="9"/>
    </row>
    <row r="67" spans="1:119">
      <c r="A67" s="12"/>
      <c r="B67" s="25">
        <v>366</v>
      </c>
      <c r="C67" s="20" t="s">
        <v>66</v>
      </c>
      <c r="D67" s="46">
        <v>6200</v>
      </c>
      <c r="E67" s="46">
        <v>6309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12509</v>
      </c>
      <c r="O67" s="47">
        <f t="shared" si="7"/>
        <v>0.11429902870039564</v>
      </c>
      <c r="P67" s="9"/>
    </row>
    <row r="68" spans="1:119">
      <c r="A68" s="12"/>
      <c r="B68" s="25">
        <v>368</v>
      </c>
      <c r="C68" s="20" t="s">
        <v>68</v>
      </c>
      <c r="D68" s="46">
        <v>2336040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19148312</v>
      </c>
      <c r="L68" s="46">
        <v>0</v>
      </c>
      <c r="M68" s="46">
        <v>0</v>
      </c>
      <c r="N68" s="46">
        <f t="shared" si="13"/>
        <v>21484352</v>
      </c>
      <c r="O68" s="47">
        <f t="shared" si="7"/>
        <v>196.3099021390521</v>
      </c>
      <c r="P68" s="9"/>
    </row>
    <row r="69" spans="1:119">
      <c r="A69" s="12"/>
      <c r="B69" s="25">
        <v>369.9</v>
      </c>
      <c r="C69" s="20" t="s">
        <v>69</v>
      </c>
      <c r="D69" s="46">
        <v>923731</v>
      </c>
      <c r="E69" s="46">
        <v>48786</v>
      </c>
      <c r="F69" s="46">
        <v>0</v>
      </c>
      <c r="G69" s="46">
        <v>796</v>
      </c>
      <c r="H69" s="46">
        <v>0</v>
      </c>
      <c r="I69" s="46">
        <v>199739</v>
      </c>
      <c r="J69" s="46">
        <v>3262037</v>
      </c>
      <c r="K69" s="46">
        <v>78319</v>
      </c>
      <c r="L69" s="46">
        <v>0</v>
      </c>
      <c r="M69" s="46">
        <v>0</v>
      </c>
      <c r="N69" s="46">
        <f t="shared" si="13"/>
        <v>4513408</v>
      </c>
      <c r="O69" s="47">
        <f>(N69/O$75)</f>
        <v>41.240558839922883</v>
      </c>
      <c r="P69" s="9"/>
    </row>
    <row r="70" spans="1:119" ht="15.75">
      <c r="A70" s="29" t="s">
        <v>41</v>
      </c>
      <c r="B70" s="30"/>
      <c r="C70" s="31"/>
      <c r="D70" s="32">
        <f t="shared" ref="D70:M70" si="14">SUM(D71:D72)</f>
        <v>9320695</v>
      </c>
      <c r="E70" s="32">
        <f t="shared" si="14"/>
        <v>7843867</v>
      </c>
      <c r="F70" s="32">
        <f t="shared" si="14"/>
        <v>0</v>
      </c>
      <c r="G70" s="32">
        <f t="shared" si="14"/>
        <v>7661227</v>
      </c>
      <c r="H70" s="32">
        <f t="shared" si="14"/>
        <v>0</v>
      </c>
      <c r="I70" s="32">
        <f t="shared" si="14"/>
        <v>14462122</v>
      </c>
      <c r="J70" s="32">
        <f t="shared" si="14"/>
        <v>0</v>
      </c>
      <c r="K70" s="32">
        <f t="shared" si="14"/>
        <v>0</v>
      </c>
      <c r="L70" s="32">
        <f t="shared" si="14"/>
        <v>0</v>
      </c>
      <c r="M70" s="32">
        <f t="shared" si="14"/>
        <v>0</v>
      </c>
      <c r="N70" s="32">
        <f>SUM(D70:M70)</f>
        <v>39287911</v>
      </c>
      <c r="O70" s="45">
        <f>(N70/O$75)</f>
        <v>358.98713462048045</v>
      </c>
      <c r="P70" s="9"/>
    </row>
    <row r="71" spans="1:119">
      <c r="A71" s="12"/>
      <c r="B71" s="25">
        <v>381</v>
      </c>
      <c r="C71" s="20" t="s">
        <v>70</v>
      </c>
      <c r="D71" s="46">
        <v>9320695</v>
      </c>
      <c r="E71" s="46">
        <v>7843867</v>
      </c>
      <c r="F71" s="46">
        <v>0</v>
      </c>
      <c r="G71" s="46">
        <v>7661227</v>
      </c>
      <c r="H71" s="46">
        <v>0</v>
      </c>
      <c r="I71" s="46">
        <v>12572339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37398128</v>
      </c>
      <c r="O71" s="47">
        <f>(N71/O$75)</f>
        <v>341.71953838141098</v>
      </c>
      <c r="P71" s="9"/>
    </row>
    <row r="72" spans="1:119" ht="15.75" thickBot="1">
      <c r="A72" s="12"/>
      <c r="B72" s="25">
        <v>389.8</v>
      </c>
      <c r="C72" s="20" t="s">
        <v>115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1889783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1889783</v>
      </c>
      <c r="O72" s="47">
        <f>(N72/O$75)</f>
        <v>17.267596239069452</v>
      </c>
      <c r="P72" s="9"/>
    </row>
    <row r="73" spans="1:119" ht="16.5" thickBot="1">
      <c r="A73" s="14" t="s">
        <v>57</v>
      </c>
      <c r="B73" s="23"/>
      <c r="C73" s="22"/>
      <c r="D73" s="15">
        <f t="shared" ref="D73:M73" si="15">SUM(D5,D16,D24,D42,D57,D61,D70)</f>
        <v>135058828</v>
      </c>
      <c r="E73" s="15">
        <f t="shared" si="15"/>
        <v>38741173</v>
      </c>
      <c r="F73" s="15">
        <f t="shared" si="15"/>
        <v>0</v>
      </c>
      <c r="G73" s="15">
        <f t="shared" si="15"/>
        <v>19744444</v>
      </c>
      <c r="H73" s="15">
        <f t="shared" si="15"/>
        <v>0</v>
      </c>
      <c r="I73" s="15">
        <f t="shared" si="15"/>
        <v>71798594</v>
      </c>
      <c r="J73" s="15">
        <f t="shared" si="15"/>
        <v>22517251</v>
      </c>
      <c r="K73" s="15">
        <f t="shared" si="15"/>
        <v>66403931</v>
      </c>
      <c r="L73" s="15">
        <f t="shared" si="15"/>
        <v>0</v>
      </c>
      <c r="M73" s="15">
        <f t="shared" si="15"/>
        <v>0</v>
      </c>
      <c r="N73" s="15">
        <f>SUM(D73:M73)</f>
        <v>354264221</v>
      </c>
      <c r="O73" s="38">
        <f>(N73/O$75)</f>
        <v>3237.0338447199861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135</v>
      </c>
      <c r="M75" s="118"/>
      <c r="N75" s="118"/>
      <c r="O75" s="43">
        <v>109441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91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67281594</v>
      </c>
      <c r="E5" s="27">
        <f t="shared" si="0"/>
        <v>14023459</v>
      </c>
      <c r="F5" s="27">
        <f t="shared" si="0"/>
        <v>0</v>
      </c>
      <c r="G5" s="27">
        <f t="shared" si="0"/>
        <v>3659364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2273774</v>
      </c>
      <c r="L5" s="27">
        <f t="shared" si="0"/>
        <v>0</v>
      </c>
      <c r="M5" s="27">
        <f t="shared" si="0"/>
        <v>0</v>
      </c>
      <c r="N5" s="28">
        <f>SUM(D5:M5)</f>
        <v>87238191</v>
      </c>
      <c r="O5" s="33">
        <f t="shared" ref="O5:O36" si="1">(N5/O$72)</f>
        <v>812.08462648359318</v>
      </c>
      <c r="P5" s="6"/>
    </row>
    <row r="6" spans="1:133">
      <c r="A6" s="12"/>
      <c r="B6" s="25">
        <v>311</v>
      </c>
      <c r="C6" s="20" t="s">
        <v>2</v>
      </c>
      <c r="D6" s="46">
        <v>48889394</v>
      </c>
      <c r="E6" s="46">
        <v>13871104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62760498</v>
      </c>
      <c r="O6" s="47">
        <f t="shared" si="1"/>
        <v>584.22618571096109</v>
      </c>
      <c r="P6" s="9"/>
    </row>
    <row r="7" spans="1:133">
      <c r="A7" s="12"/>
      <c r="B7" s="25">
        <v>312.41000000000003</v>
      </c>
      <c r="C7" s="20" t="s">
        <v>10</v>
      </c>
      <c r="D7" s="46">
        <v>1194765</v>
      </c>
      <c r="E7" s="46">
        <v>152355</v>
      </c>
      <c r="F7" s="46">
        <v>0</v>
      </c>
      <c r="G7" s="46">
        <v>703579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2050699</v>
      </c>
      <c r="O7" s="47">
        <f t="shared" si="1"/>
        <v>19.089588084710265</v>
      </c>
      <c r="P7" s="9"/>
    </row>
    <row r="8" spans="1:133">
      <c r="A8" s="12"/>
      <c r="B8" s="25">
        <v>312.51</v>
      </c>
      <c r="C8" s="20" t="s">
        <v>81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1216890</v>
      </c>
      <c r="L8" s="46">
        <v>0</v>
      </c>
      <c r="M8" s="46">
        <v>0</v>
      </c>
      <c r="N8" s="46">
        <f>SUM(D8:M8)</f>
        <v>1216890</v>
      </c>
      <c r="O8" s="47">
        <f t="shared" si="1"/>
        <v>11.327810100069817</v>
      </c>
      <c r="P8" s="9"/>
    </row>
    <row r="9" spans="1:133">
      <c r="A9" s="12"/>
      <c r="B9" s="25">
        <v>312.52</v>
      </c>
      <c r="C9" s="20" t="s">
        <v>99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1056884</v>
      </c>
      <c r="L9" s="46">
        <v>0</v>
      </c>
      <c r="M9" s="46">
        <v>0</v>
      </c>
      <c r="N9" s="46">
        <f>SUM(D9:M9)</f>
        <v>1056884</v>
      </c>
      <c r="O9" s="47">
        <f t="shared" si="1"/>
        <v>9.838343030020944</v>
      </c>
      <c r="P9" s="9"/>
    </row>
    <row r="10" spans="1:133">
      <c r="A10" s="12"/>
      <c r="B10" s="25">
        <v>314.10000000000002</v>
      </c>
      <c r="C10" s="20" t="s">
        <v>11</v>
      </c>
      <c r="D10" s="46">
        <v>8285115</v>
      </c>
      <c r="E10" s="46">
        <v>0</v>
      </c>
      <c r="F10" s="46">
        <v>0</v>
      </c>
      <c r="G10" s="46">
        <v>2071278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10356393</v>
      </c>
      <c r="O10" s="47">
        <f t="shared" si="1"/>
        <v>96.405799394926689</v>
      </c>
      <c r="P10" s="9"/>
    </row>
    <row r="11" spans="1:133">
      <c r="A11" s="12"/>
      <c r="B11" s="25">
        <v>314.3</v>
      </c>
      <c r="C11" s="20" t="s">
        <v>12</v>
      </c>
      <c r="D11" s="46">
        <v>1318352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1318352</v>
      </c>
      <c r="O11" s="47">
        <f t="shared" si="1"/>
        <v>12.272301605771469</v>
      </c>
      <c r="P11" s="9"/>
    </row>
    <row r="12" spans="1:133">
      <c r="A12" s="12"/>
      <c r="B12" s="25">
        <v>314.39999999999998</v>
      </c>
      <c r="C12" s="20" t="s">
        <v>13</v>
      </c>
      <c r="D12" s="46">
        <v>250422</v>
      </c>
      <c r="E12" s="46">
        <v>0</v>
      </c>
      <c r="F12" s="46">
        <v>0</v>
      </c>
      <c r="G12" s="46">
        <v>62606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313028</v>
      </c>
      <c r="O12" s="47">
        <f t="shared" si="1"/>
        <v>2.9139213404700954</v>
      </c>
      <c r="P12" s="9"/>
    </row>
    <row r="13" spans="1:133">
      <c r="A13" s="12"/>
      <c r="B13" s="25">
        <v>314.89999999999998</v>
      </c>
      <c r="C13" s="20" t="s">
        <v>126</v>
      </c>
      <c r="D13" s="46">
        <v>0</v>
      </c>
      <c r="E13" s="46">
        <v>0</v>
      </c>
      <c r="F13" s="46">
        <v>0</v>
      </c>
      <c r="G13" s="46">
        <v>821901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821901</v>
      </c>
      <c r="O13" s="47">
        <f t="shared" si="1"/>
        <v>7.6509285548056782</v>
      </c>
      <c r="P13" s="9"/>
    </row>
    <row r="14" spans="1:133">
      <c r="A14" s="12"/>
      <c r="B14" s="25">
        <v>315</v>
      </c>
      <c r="C14" s="20" t="s">
        <v>100</v>
      </c>
      <c r="D14" s="46">
        <v>5159458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5159458</v>
      </c>
      <c r="O14" s="47">
        <f t="shared" si="1"/>
        <v>48.028466371887362</v>
      </c>
      <c r="P14" s="9"/>
    </row>
    <row r="15" spans="1:133">
      <c r="A15" s="12"/>
      <c r="B15" s="25">
        <v>316</v>
      </c>
      <c r="C15" s="20" t="s">
        <v>101</v>
      </c>
      <c r="D15" s="46">
        <v>2184088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2184088</v>
      </c>
      <c r="O15" s="47">
        <f t="shared" si="1"/>
        <v>20.331282289969746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21313576</v>
      </c>
      <c r="E16" s="32">
        <f t="shared" si="3"/>
        <v>8232844</v>
      </c>
      <c r="F16" s="32">
        <f t="shared" si="3"/>
        <v>0</v>
      </c>
      <c r="G16" s="32">
        <f t="shared" si="3"/>
        <v>479636</v>
      </c>
      <c r="H16" s="32">
        <f t="shared" si="3"/>
        <v>0</v>
      </c>
      <c r="I16" s="32">
        <f t="shared" si="3"/>
        <v>187394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30213450</v>
      </c>
      <c r="O16" s="45">
        <f t="shared" si="1"/>
        <v>281.25157086339306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8232844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8232844</v>
      </c>
      <c r="O17" s="47">
        <f t="shared" si="1"/>
        <v>76.638063765417726</v>
      </c>
      <c r="P17" s="9"/>
    </row>
    <row r="18" spans="1:16">
      <c r="A18" s="12"/>
      <c r="B18" s="25">
        <v>323.10000000000002</v>
      </c>
      <c r="C18" s="20" t="s">
        <v>18</v>
      </c>
      <c r="D18" s="46">
        <v>8003831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8003831</v>
      </c>
      <c r="O18" s="47">
        <f t="shared" si="1"/>
        <v>74.506222946241564</v>
      </c>
      <c r="P18" s="9"/>
    </row>
    <row r="19" spans="1:16">
      <c r="A19" s="12"/>
      <c r="B19" s="25">
        <v>323.39999999999998</v>
      </c>
      <c r="C19" s="20" t="s">
        <v>19</v>
      </c>
      <c r="D19" s="46">
        <v>108549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108549</v>
      </c>
      <c r="O19" s="47">
        <f t="shared" si="1"/>
        <v>1.0104631138003257</v>
      </c>
      <c r="P19" s="9"/>
    </row>
    <row r="20" spans="1:16">
      <c r="A20" s="12"/>
      <c r="B20" s="25">
        <v>324.61</v>
      </c>
      <c r="C20" s="20" t="s">
        <v>20</v>
      </c>
      <c r="D20" s="46">
        <v>0</v>
      </c>
      <c r="E20" s="46">
        <v>0</v>
      </c>
      <c r="F20" s="46">
        <v>0</v>
      </c>
      <c r="G20" s="46">
        <v>479636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479636</v>
      </c>
      <c r="O20" s="47">
        <f t="shared" si="1"/>
        <v>4.4648452408657207</v>
      </c>
      <c r="P20" s="9"/>
    </row>
    <row r="21" spans="1:16">
      <c r="A21" s="12"/>
      <c r="B21" s="25">
        <v>325.2</v>
      </c>
      <c r="C21" s="20" t="s">
        <v>21</v>
      </c>
      <c r="D21" s="46">
        <v>12626087</v>
      </c>
      <c r="E21" s="46">
        <v>0</v>
      </c>
      <c r="F21" s="46">
        <v>0</v>
      </c>
      <c r="G21" s="46">
        <v>0</v>
      </c>
      <c r="H21" s="46">
        <v>0</v>
      </c>
      <c r="I21" s="46">
        <v>187394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12813481</v>
      </c>
      <c r="O21" s="47">
        <f t="shared" si="1"/>
        <v>119.27838957412148</v>
      </c>
      <c r="P21" s="9"/>
    </row>
    <row r="22" spans="1:16">
      <c r="A22" s="12"/>
      <c r="B22" s="25">
        <v>329</v>
      </c>
      <c r="C22" s="20" t="s">
        <v>86</v>
      </c>
      <c r="D22" s="46">
        <v>146505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146505</v>
      </c>
      <c r="O22" s="47">
        <f t="shared" si="1"/>
        <v>1.36378868978357</v>
      </c>
      <c r="P22" s="9"/>
    </row>
    <row r="23" spans="1:16">
      <c r="A23" s="12"/>
      <c r="B23" s="25">
        <v>367</v>
      </c>
      <c r="C23" s="20" t="s">
        <v>67</v>
      </c>
      <c r="D23" s="46">
        <v>428604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428604</v>
      </c>
      <c r="O23" s="47">
        <f t="shared" si="1"/>
        <v>3.9897975331626716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SUM(D25:D37)</f>
        <v>13183559</v>
      </c>
      <c r="E24" s="32">
        <f t="shared" si="5"/>
        <v>2434130</v>
      </c>
      <c r="F24" s="32">
        <f t="shared" si="5"/>
        <v>0</v>
      </c>
      <c r="G24" s="32">
        <f t="shared" si="5"/>
        <v>5607416</v>
      </c>
      <c r="H24" s="32">
        <f t="shared" si="5"/>
        <v>0</v>
      </c>
      <c r="I24" s="32">
        <f t="shared" si="5"/>
        <v>82661</v>
      </c>
      <c r="J24" s="32">
        <f t="shared" si="5"/>
        <v>39835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21347601</v>
      </c>
      <c r="O24" s="45">
        <f t="shared" si="1"/>
        <v>198.72097742611123</v>
      </c>
      <c r="P24" s="10"/>
    </row>
    <row r="25" spans="1:16">
      <c r="A25" s="12"/>
      <c r="B25" s="25">
        <v>331.2</v>
      </c>
      <c r="C25" s="20" t="s">
        <v>22</v>
      </c>
      <c r="D25" s="46">
        <v>43260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43260</v>
      </c>
      <c r="O25" s="47">
        <f t="shared" si="1"/>
        <v>0.40269955783104494</v>
      </c>
      <c r="P25" s="9"/>
    </row>
    <row r="26" spans="1:16">
      <c r="A26" s="12"/>
      <c r="B26" s="25">
        <v>331.62</v>
      </c>
      <c r="C26" s="20" t="s">
        <v>24</v>
      </c>
      <c r="D26" s="46">
        <v>0</v>
      </c>
      <c r="E26" s="46">
        <v>1622857</v>
      </c>
      <c r="F26" s="46">
        <v>0</v>
      </c>
      <c r="G26" s="46">
        <v>720593</v>
      </c>
      <c r="H26" s="46">
        <v>0</v>
      </c>
      <c r="I26" s="46">
        <v>26184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2369634</v>
      </c>
      <c r="O26" s="47">
        <f t="shared" si="1"/>
        <v>22.05849662555271</v>
      </c>
      <c r="P26" s="9"/>
    </row>
    <row r="27" spans="1:16">
      <c r="A27" s="12"/>
      <c r="B27" s="25">
        <v>334.62</v>
      </c>
      <c r="C27" s="20" t="s">
        <v>25</v>
      </c>
      <c r="D27" s="46">
        <v>0</v>
      </c>
      <c r="E27" s="46">
        <v>717313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717313</v>
      </c>
      <c r="O27" s="47">
        <f t="shared" si="1"/>
        <v>6.6773376774493833</v>
      </c>
      <c r="P27" s="9"/>
    </row>
    <row r="28" spans="1:16">
      <c r="A28" s="12"/>
      <c r="B28" s="25">
        <v>334.7</v>
      </c>
      <c r="C28" s="20" t="s">
        <v>87</v>
      </c>
      <c r="D28" s="46">
        <v>3530</v>
      </c>
      <c r="E28" s="46">
        <v>0</v>
      </c>
      <c r="F28" s="46">
        <v>0</v>
      </c>
      <c r="G28" s="46">
        <v>672415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675945</v>
      </c>
      <c r="O28" s="47">
        <f t="shared" si="1"/>
        <v>6.2922504072608794</v>
      </c>
      <c r="P28" s="9"/>
    </row>
    <row r="29" spans="1:16">
      <c r="A29" s="12"/>
      <c r="B29" s="25">
        <v>335.12</v>
      </c>
      <c r="C29" s="20" t="s">
        <v>104</v>
      </c>
      <c r="D29" s="46">
        <v>2958410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2958410</v>
      </c>
      <c r="O29" s="47">
        <f t="shared" si="1"/>
        <v>27.539306492902025</v>
      </c>
      <c r="P29" s="9"/>
    </row>
    <row r="30" spans="1:16">
      <c r="A30" s="12"/>
      <c r="B30" s="25">
        <v>335.14</v>
      </c>
      <c r="C30" s="20" t="s">
        <v>105</v>
      </c>
      <c r="D30" s="46">
        <v>30302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30302</v>
      </c>
      <c r="O30" s="47">
        <f t="shared" si="1"/>
        <v>0.28207586688387248</v>
      </c>
      <c r="P30" s="9"/>
    </row>
    <row r="31" spans="1:16">
      <c r="A31" s="12"/>
      <c r="B31" s="25">
        <v>335.15</v>
      </c>
      <c r="C31" s="20" t="s">
        <v>106</v>
      </c>
      <c r="D31" s="46">
        <v>76884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76884</v>
      </c>
      <c r="O31" s="47">
        <f t="shared" si="1"/>
        <v>0.71569932511054224</v>
      </c>
      <c r="P31" s="9"/>
    </row>
    <row r="32" spans="1:16">
      <c r="A32" s="12"/>
      <c r="B32" s="25">
        <v>335.16</v>
      </c>
      <c r="C32" s="20" t="s">
        <v>107</v>
      </c>
      <c r="D32" s="46">
        <v>2428142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2428142</v>
      </c>
      <c r="O32" s="47">
        <f t="shared" si="1"/>
        <v>22.603137072376075</v>
      </c>
      <c r="P32" s="9"/>
    </row>
    <row r="33" spans="1:16">
      <c r="A33" s="12"/>
      <c r="B33" s="25">
        <v>335.18</v>
      </c>
      <c r="C33" s="20" t="s">
        <v>108</v>
      </c>
      <c r="D33" s="46">
        <v>7438848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7438848</v>
      </c>
      <c r="O33" s="47">
        <f t="shared" si="1"/>
        <v>69.246897835699329</v>
      </c>
      <c r="P33" s="9"/>
    </row>
    <row r="34" spans="1:16">
      <c r="A34" s="12"/>
      <c r="B34" s="25">
        <v>335.49</v>
      </c>
      <c r="C34" s="20" t="s">
        <v>31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39835</v>
      </c>
      <c r="K34" s="46">
        <v>0</v>
      </c>
      <c r="L34" s="46">
        <v>0</v>
      </c>
      <c r="M34" s="46">
        <v>0</v>
      </c>
      <c r="N34" s="46">
        <f t="shared" si="6"/>
        <v>39835</v>
      </c>
      <c r="O34" s="47">
        <f t="shared" si="1"/>
        <v>0.37081684896439376</v>
      </c>
      <c r="P34" s="9"/>
    </row>
    <row r="35" spans="1:16">
      <c r="A35" s="12"/>
      <c r="B35" s="25">
        <v>337.3</v>
      </c>
      <c r="C35" s="20" t="s">
        <v>32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56477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56477</v>
      </c>
      <c r="O35" s="47">
        <f t="shared" si="1"/>
        <v>0.5257342331859437</v>
      </c>
      <c r="P35" s="9"/>
    </row>
    <row r="36" spans="1:16">
      <c r="A36" s="12"/>
      <c r="B36" s="25">
        <v>337.7</v>
      </c>
      <c r="C36" s="20" t="s">
        <v>33</v>
      </c>
      <c r="D36" s="46">
        <v>0</v>
      </c>
      <c r="E36" s="46">
        <v>0</v>
      </c>
      <c r="F36" s="46">
        <v>0</v>
      </c>
      <c r="G36" s="46">
        <v>4214408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4214408</v>
      </c>
      <c r="O36" s="47">
        <f t="shared" si="1"/>
        <v>39.231165929718408</v>
      </c>
      <c r="P36" s="9"/>
    </row>
    <row r="37" spans="1:16">
      <c r="A37" s="12"/>
      <c r="B37" s="25">
        <v>338</v>
      </c>
      <c r="C37" s="20" t="s">
        <v>34</v>
      </c>
      <c r="D37" s="46">
        <v>204183</v>
      </c>
      <c r="E37" s="46">
        <v>93960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298143</v>
      </c>
      <c r="O37" s="47">
        <f t="shared" ref="O37:O68" si="7">(N37/O$72)</f>
        <v>2.7753595531766351</v>
      </c>
      <c r="P37" s="9"/>
    </row>
    <row r="38" spans="1:16" ht="15.75">
      <c r="A38" s="29" t="s">
        <v>39</v>
      </c>
      <c r="B38" s="30"/>
      <c r="C38" s="31"/>
      <c r="D38" s="32">
        <f t="shared" ref="D38:M38" si="8">SUM(D39:D52)</f>
        <v>12177449</v>
      </c>
      <c r="E38" s="32">
        <f t="shared" si="8"/>
        <v>3738508</v>
      </c>
      <c r="F38" s="32">
        <f t="shared" si="8"/>
        <v>0</v>
      </c>
      <c r="G38" s="32">
        <f t="shared" si="8"/>
        <v>966246</v>
      </c>
      <c r="H38" s="32">
        <f t="shared" si="8"/>
        <v>0</v>
      </c>
      <c r="I38" s="32">
        <f t="shared" si="8"/>
        <v>55738861</v>
      </c>
      <c r="J38" s="32">
        <f t="shared" si="8"/>
        <v>17954244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90575308</v>
      </c>
      <c r="O38" s="45">
        <f t="shared" si="7"/>
        <v>843.14924831277631</v>
      </c>
      <c r="P38" s="10"/>
    </row>
    <row r="39" spans="1:16">
      <c r="A39" s="12"/>
      <c r="B39" s="25">
        <v>341.2</v>
      </c>
      <c r="C39" s="20" t="s">
        <v>109</v>
      </c>
      <c r="D39" s="46">
        <v>8646870</v>
      </c>
      <c r="E39" s="46">
        <v>0</v>
      </c>
      <c r="F39" s="46">
        <v>0</v>
      </c>
      <c r="G39" s="46">
        <v>966246</v>
      </c>
      <c r="H39" s="46">
        <v>0</v>
      </c>
      <c r="I39" s="46">
        <v>0</v>
      </c>
      <c r="J39" s="46">
        <v>17954081</v>
      </c>
      <c r="K39" s="46">
        <v>0</v>
      </c>
      <c r="L39" s="46">
        <v>0</v>
      </c>
      <c r="M39" s="46">
        <v>0</v>
      </c>
      <c r="N39" s="46">
        <f t="shared" ref="N39:N52" si="9">SUM(D39:M39)</f>
        <v>27567197</v>
      </c>
      <c r="O39" s="47">
        <f t="shared" si="7"/>
        <v>256.6180777286479</v>
      </c>
      <c r="P39" s="9"/>
    </row>
    <row r="40" spans="1:16">
      <c r="A40" s="12"/>
      <c r="B40" s="25">
        <v>341.3</v>
      </c>
      <c r="C40" s="20" t="s">
        <v>110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163</v>
      </c>
      <c r="K40" s="46">
        <v>0</v>
      </c>
      <c r="L40" s="46">
        <v>0</v>
      </c>
      <c r="M40" s="46">
        <v>0</v>
      </c>
      <c r="N40" s="46">
        <f t="shared" si="9"/>
        <v>163</v>
      </c>
      <c r="O40" s="47">
        <f t="shared" si="7"/>
        <v>1.5173376774493834E-3</v>
      </c>
      <c r="P40" s="9"/>
    </row>
    <row r="41" spans="1:16">
      <c r="A41" s="12"/>
      <c r="B41" s="25">
        <v>341.9</v>
      </c>
      <c r="C41" s="20" t="s">
        <v>111</v>
      </c>
      <c r="D41" s="46">
        <v>1619060</v>
      </c>
      <c r="E41" s="46">
        <v>26910</v>
      </c>
      <c r="F41" s="46">
        <v>0</v>
      </c>
      <c r="G41" s="46">
        <v>0</v>
      </c>
      <c r="H41" s="46">
        <v>0</v>
      </c>
      <c r="I41" s="46">
        <v>360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1646330</v>
      </c>
      <c r="O41" s="47">
        <f t="shared" si="7"/>
        <v>15.325389806841983</v>
      </c>
      <c r="P41" s="9"/>
    </row>
    <row r="42" spans="1:16">
      <c r="A42" s="12"/>
      <c r="B42" s="25">
        <v>342.1</v>
      </c>
      <c r="C42" s="20" t="s">
        <v>45</v>
      </c>
      <c r="D42" s="46">
        <v>151000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151000</v>
      </c>
      <c r="O42" s="47">
        <f t="shared" si="7"/>
        <v>1.4056318361647662</v>
      </c>
      <c r="P42" s="9"/>
    </row>
    <row r="43" spans="1:16">
      <c r="A43" s="12"/>
      <c r="B43" s="25">
        <v>342.2</v>
      </c>
      <c r="C43" s="20" t="s">
        <v>46</v>
      </c>
      <c r="D43" s="46">
        <v>554518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554518</v>
      </c>
      <c r="O43" s="47">
        <f t="shared" si="7"/>
        <v>5.1619083081219452</v>
      </c>
      <c r="P43" s="9"/>
    </row>
    <row r="44" spans="1:16">
      <c r="A44" s="12"/>
      <c r="B44" s="25">
        <v>342.4</v>
      </c>
      <c r="C44" s="20" t="s">
        <v>47</v>
      </c>
      <c r="D44" s="46">
        <v>0</v>
      </c>
      <c r="E44" s="46">
        <v>3387506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3387506</v>
      </c>
      <c r="O44" s="47">
        <f t="shared" si="7"/>
        <v>31.533683965557366</v>
      </c>
      <c r="P44" s="9"/>
    </row>
    <row r="45" spans="1:16">
      <c r="A45" s="12"/>
      <c r="B45" s="25">
        <v>343.3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26000189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26000189</v>
      </c>
      <c r="O45" s="47">
        <f t="shared" si="7"/>
        <v>242.03108215033745</v>
      </c>
      <c r="P45" s="9"/>
    </row>
    <row r="46" spans="1:16">
      <c r="A46" s="12"/>
      <c r="B46" s="25">
        <v>343.4</v>
      </c>
      <c r="C46" s="20" t="s">
        <v>50</v>
      </c>
      <c r="D46" s="46">
        <v>10596</v>
      </c>
      <c r="E46" s="46">
        <v>0</v>
      </c>
      <c r="F46" s="46">
        <v>0</v>
      </c>
      <c r="G46" s="46">
        <v>0</v>
      </c>
      <c r="H46" s="46">
        <v>0</v>
      </c>
      <c r="I46" s="46">
        <v>6906161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6916757</v>
      </c>
      <c r="O46" s="47">
        <f t="shared" si="7"/>
        <v>64.386846637188739</v>
      </c>
      <c r="P46" s="9"/>
    </row>
    <row r="47" spans="1:16">
      <c r="A47" s="12"/>
      <c r="B47" s="25">
        <v>343.5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18340860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18340860</v>
      </c>
      <c r="O47" s="47">
        <f t="shared" si="7"/>
        <v>170.73176634861531</v>
      </c>
      <c r="P47" s="9"/>
    </row>
    <row r="48" spans="1:16">
      <c r="A48" s="12"/>
      <c r="B48" s="25">
        <v>343.8</v>
      </c>
      <c r="C48" s="20" t="s">
        <v>52</v>
      </c>
      <c r="D48" s="46">
        <v>37693</v>
      </c>
      <c r="E48" s="46">
        <v>78091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115784</v>
      </c>
      <c r="O48" s="47">
        <f t="shared" si="7"/>
        <v>1.0778124272748428</v>
      </c>
      <c r="P48" s="9"/>
    </row>
    <row r="49" spans="1:16">
      <c r="A49" s="12"/>
      <c r="B49" s="25">
        <v>344.5</v>
      </c>
      <c r="C49" s="20" t="s">
        <v>112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1757130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1757130</v>
      </c>
      <c r="O49" s="47">
        <f t="shared" si="7"/>
        <v>16.35680707470328</v>
      </c>
      <c r="P49" s="9"/>
    </row>
    <row r="50" spans="1:16">
      <c r="A50" s="12"/>
      <c r="B50" s="25">
        <v>347.2</v>
      </c>
      <c r="C50" s="20" t="s">
        <v>54</v>
      </c>
      <c r="D50" s="46">
        <v>465152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465152</v>
      </c>
      <c r="O50" s="47">
        <f t="shared" si="7"/>
        <v>4.3300162904351875</v>
      </c>
      <c r="P50" s="9"/>
    </row>
    <row r="51" spans="1:16">
      <c r="A51" s="12"/>
      <c r="B51" s="25">
        <v>347.5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2734161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2734161</v>
      </c>
      <c r="O51" s="47">
        <f t="shared" si="7"/>
        <v>25.45181289271585</v>
      </c>
      <c r="P51" s="9"/>
    </row>
    <row r="52" spans="1:16">
      <c r="A52" s="12"/>
      <c r="B52" s="25">
        <v>347.9</v>
      </c>
      <c r="C52" s="20" t="s">
        <v>56</v>
      </c>
      <c r="D52" s="46">
        <v>692560</v>
      </c>
      <c r="E52" s="46">
        <v>246001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938561</v>
      </c>
      <c r="O52" s="47">
        <f t="shared" si="7"/>
        <v>8.7368955084942979</v>
      </c>
      <c r="P52" s="9"/>
    </row>
    <row r="53" spans="1:16" ht="15.75">
      <c r="A53" s="29" t="s">
        <v>40</v>
      </c>
      <c r="B53" s="30"/>
      <c r="C53" s="31"/>
      <c r="D53" s="32">
        <f t="shared" ref="D53:M53" si="10">SUM(D54:D56)</f>
        <v>967783</v>
      </c>
      <c r="E53" s="32">
        <f t="shared" si="10"/>
        <v>1104767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8" si="11">SUM(D53:M53)</f>
        <v>2072550</v>
      </c>
      <c r="O53" s="45">
        <f t="shared" si="7"/>
        <v>19.292995112869445</v>
      </c>
      <c r="P53" s="10"/>
    </row>
    <row r="54" spans="1:16">
      <c r="A54" s="13"/>
      <c r="B54" s="39">
        <v>351.5</v>
      </c>
      <c r="C54" s="21" t="s">
        <v>88</v>
      </c>
      <c r="D54" s="46">
        <v>320611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320611</v>
      </c>
      <c r="O54" s="47">
        <f t="shared" si="7"/>
        <v>2.9845101233418663</v>
      </c>
      <c r="P54" s="9"/>
    </row>
    <row r="55" spans="1:16">
      <c r="A55" s="13"/>
      <c r="B55" s="39">
        <v>354</v>
      </c>
      <c r="C55" s="21" t="s">
        <v>60</v>
      </c>
      <c r="D55" s="46">
        <v>647172</v>
      </c>
      <c r="E55" s="46">
        <v>116864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764036</v>
      </c>
      <c r="O55" s="47">
        <f t="shared" si="7"/>
        <v>7.112273679311147</v>
      </c>
      <c r="P55" s="9"/>
    </row>
    <row r="56" spans="1:16">
      <c r="A56" s="13"/>
      <c r="B56" s="39">
        <v>355</v>
      </c>
      <c r="C56" s="21" t="s">
        <v>96</v>
      </c>
      <c r="D56" s="46">
        <v>0</v>
      </c>
      <c r="E56" s="46">
        <v>987903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987903</v>
      </c>
      <c r="O56" s="47">
        <f t="shared" si="7"/>
        <v>9.1962113102164302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SUM(D58:D65)</f>
        <v>4905530</v>
      </c>
      <c r="E57" s="32">
        <f t="shared" si="12"/>
        <v>642443</v>
      </c>
      <c r="F57" s="32">
        <f t="shared" si="12"/>
        <v>0</v>
      </c>
      <c r="G57" s="32">
        <f t="shared" si="12"/>
        <v>489104</v>
      </c>
      <c r="H57" s="32">
        <f t="shared" si="12"/>
        <v>0</v>
      </c>
      <c r="I57" s="32">
        <f t="shared" si="12"/>
        <v>2773353</v>
      </c>
      <c r="J57" s="32">
        <f t="shared" si="12"/>
        <v>3274236</v>
      </c>
      <c r="K57" s="32">
        <f t="shared" si="12"/>
        <v>51520662</v>
      </c>
      <c r="L57" s="32">
        <f t="shared" si="12"/>
        <v>0</v>
      </c>
      <c r="M57" s="32">
        <f t="shared" si="12"/>
        <v>0</v>
      </c>
      <c r="N57" s="32">
        <f t="shared" si="11"/>
        <v>63605328</v>
      </c>
      <c r="O57" s="45">
        <f t="shared" si="7"/>
        <v>592.09055620200138</v>
      </c>
      <c r="P57" s="10"/>
    </row>
    <row r="58" spans="1:16">
      <c r="A58" s="12"/>
      <c r="B58" s="25">
        <v>361.1</v>
      </c>
      <c r="C58" s="20" t="s">
        <v>61</v>
      </c>
      <c r="D58" s="46">
        <v>816049</v>
      </c>
      <c r="E58" s="46">
        <v>196398</v>
      </c>
      <c r="F58" s="46">
        <v>0</v>
      </c>
      <c r="G58" s="46">
        <v>395510</v>
      </c>
      <c r="H58" s="46">
        <v>0</v>
      </c>
      <c r="I58" s="46">
        <v>767787</v>
      </c>
      <c r="J58" s="46">
        <v>252638</v>
      </c>
      <c r="K58" s="46">
        <v>7424028</v>
      </c>
      <c r="L58" s="46">
        <v>0</v>
      </c>
      <c r="M58" s="46">
        <v>0</v>
      </c>
      <c r="N58" s="46">
        <f t="shared" si="11"/>
        <v>9852410</v>
      </c>
      <c r="O58" s="47">
        <f t="shared" si="7"/>
        <v>91.714312310914593</v>
      </c>
      <c r="P58" s="9"/>
    </row>
    <row r="59" spans="1:16">
      <c r="A59" s="12"/>
      <c r="B59" s="25">
        <v>361.3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25292932</v>
      </c>
      <c r="L59" s="46">
        <v>0</v>
      </c>
      <c r="M59" s="46">
        <v>0</v>
      </c>
      <c r="N59" s="46">
        <f t="shared" ref="N59:N65" si="13">SUM(D59:M59)</f>
        <v>25292932</v>
      </c>
      <c r="O59" s="47">
        <f t="shared" si="7"/>
        <v>235.44735396788457</v>
      </c>
      <c r="P59" s="9"/>
    </row>
    <row r="60" spans="1:16">
      <c r="A60" s="12"/>
      <c r="B60" s="25">
        <v>362</v>
      </c>
      <c r="C60" s="20" t="s">
        <v>63</v>
      </c>
      <c r="D60" s="46">
        <v>1212641</v>
      </c>
      <c r="E60" s="46">
        <v>116975</v>
      </c>
      <c r="F60" s="46">
        <v>0</v>
      </c>
      <c r="G60" s="46">
        <v>0</v>
      </c>
      <c r="H60" s="46">
        <v>0</v>
      </c>
      <c r="I60" s="46">
        <v>1151763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2481379</v>
      </c>
      <c r="O60" s="47">
        <f t="shared" si="7"/>
        <v>23.098710728415174</v>
      </c>
      <c r="P60" s="9"/>
    </row>
    <row r="61" spans="1:16">
      <c r="A61" s="12"/>
      <c r="B61" s="25">
        <v>364</v>
      </c>
      <c r="C61" s="20" t="s">
        <v>113</v>
      </c>
      <c r="D61" s="46">
        <v>106894</v>
      </c>
      <c r="E61" s="46">
        <v>235918</v>
      </c>
      <c r="F61" s="46">
        <v>0</v>
      </c>
      <c r="G61" s="46">
        <v>0</v>
      </c>
      <c r="H61" s="46">
        <v>0</v>
      </c>
      <c r="I61" s="46">
        <v>133890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476702</v>
      </c>
      <c r="O61" s="47">
        <f t="shared" si="7"/>
        <v>4.437533162671631</v>
      </c>
      <c r="P61" s="9"/>
    </row>
    <row r="62" spans="1:16">
      <c r="A62" s="12"/>
      <c r="B62" s="25">
        <v>365</v>
      </c>
      <c r="C62" s="20" t="s">
        <v>114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3946</v>
      </c>
      <c r="K62" s="46">
        <v>0</v>
      </c>
      <c r="L62" s="46">
        <v>0</v>
      </c>
      <c r="M62" s="46">
        <v>0</v>
      </c>
      <c r="N62" s="46">
        <f t="shared" si="13"/>
        <v>3946</v>
      </c>
      <c r="O62" s="47">
        <f t="shared" si="7"/>
        <v>3.6732604142424949E-2</v>
      </c>
      <c r="P62" s="9"/>
    </row>
    <row r="63" spans="1:16">
      <c r="A63" s="12"/>
      <c r="B63" s="25">
        <v>366</v>
      </c>
      <c r="C63" s="20" t="s">
        <v>66</v>
      </c>
      <c r="D63" s="46">
        <v>6918</v>
      </c>
      <c r="E63" s="46">
        <v>2158</v>
      </c>
      <c r="F63" s="46">
        <v>0</v>
      </c>
      <c r="G63" s="46">
        <v>300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9376</v>
      </c>
      <c r="O63" s="47">
        <f t="shared" si="7"/>
        <v>8.727949732371422E-2</v>
      </c>
      <c r="P63" s="9"/>
    </row>
    <row r="64" spans="1:16">
      <c r="A64" s="12"/>
      <c r="B64" s="25">
        <v>368</v>
      </c>
      <c r="C64" s="20" t="s">
        <v>68</v>
      </c>
      <c r="D64" s="46">
        <v>2273774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18786026</v>
      </c>
      <c r="L64" s="46">
        <v>0</v>
      </c>
      <c r="M64" s="46">
        <v>0</v>
      </c>
      <c r="N64" s="46">
        <f t="shared" si="13"/>
        <v>21059800</v>
      </c>
      <c r="O64" s="47">
        <f t="shared" si="7"/>
        <v>196.04188969048172</v>
      </c>
      <c r="P64" s="9"/>
    </row>
    <row r="65" spans="1:119">
      <c r="A65" s="12"/>
      <c r="B65" s="25">
        <v>369.9</v>
      </c>
      <c r="C65" s="20" t="s">
        <v>69</v>
      </c>
      <c r="D65" s="46">
        <v>489254</v>
      </c>
      <c r="E65" s="46">
        <v>90994</v>
      </c>
      <c r="F65" s="46">
        <v>0</v>
      </c>
      <c r="G65" s="46">
        <v>93294</v>
      </c>
      <c r="H65" s="46">
        <v>0</v>
      </c>
      <c r="I65" s="46">
        <v>719913</v>
      </c>
      <c r="J65" s="46">
        <v>3017652</v>
      </c>
      <c r="K65" s="46">
        <v>17676</v>
      </c>
      <c r="L65" s="46">
        <v>0</v>
      </c>
      <c r="M65" s="46">
        <v>0</v>
      </c>
      <c r="N65" s="46">
        <f t="shared" si="13"/>
        <v>4428783</v>
      </c>
      <c r="O65" s="47">
        <f t="shared" si="7"/>
        <v>41.226744240167555</v>
      </c>
      <c r="P65" s="9"/>
    </row>
    <row r="66" spans="1:119" ht="15.75">
      <c r="A66" s="29" t="s">
        <v>41</v>
      </c>
      <c r="B66" s="30"/>
      <c r="C66" s="31"/>
      <c r="D66" s="32">
        <f t="shared" ref="D66:M66" si="14">SUM(D67:D69)</f>
        <v>4209793</v>
      </c>
      <c r="E66" s="32">
        <f t="shared" si="14"/>
        <v>14826487</v>
      </c>
      <c r="F66" s="32">
        <f t="shared" si="14"/>
        <v>0</v>
      </c>
      <c r="G66" s="32">
        <f t="shared" si="14"/>
        <v>5997758</v>
      </c>
      <c r="H66" s="32">
        <f t="shared" si="14"/>
        <v>0</v>
      </c>
      <c r="I66" s="32">
        <f t="shared" si="14"/>
        <v>1564677</v>
      </c>
      <c r="J66" s="32">
        <f t="shared" si="14"/>
        <v>87026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26685741</v>
      </c>
      <c r="O66" s="45">
        <f t="shared" si="7"/>
        <v>248.41276239236677</v>
      </c>
      <c r="P66" s="9"/>
    </row>
    <row r="67" spans="1:119">
      <c r="A67" s="12"/>
      <c r="B67" s="25">
        <v>381</v>
      </c>
      <c r="C67" s="20" t="s">
        <v>70</v>
      </c>
      <c r="D67" s="46">
        <v>1951918</v>
      </c>
      <c r="E67" s="46">
        <v>14438487</v>
      </c>
      <c r="F67" s="46">
        <v>0</v>
      </c>
      <c r="G67" s="46">
        <v>5997758</v>
      </c>
      <c r="H67" s="46">
        <v>0</v>
      </c>
      <c r="I67" s="46">
        <v>1363438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23751601</v>
      </c>
      <c r="O67" s="47">
        <f t="shared" si="7"/>
        <v>221.09938096346289</v>
      </c>
      <c r="P67" s="9"/>
    </row>
    <row r="68" spans="1:119">
      <c r="A68" s="12"/>
      <c r="B68" s="25">
        <v>384</v>
      </c>
      <c r="C68" s="20" t="s">
        <v>89</v>
      </c>
      <c r="D68" s="46">
        <v>2257875</v>
      </c>
      <c r="E68" s="46">
        <v>388000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2645875</v>
      </c>
      <c r="O68" s="47">
        <f t="shared" si="7"/>
        <v>24.629974400744704</v>
      </c>
      <c r="P68" s="9"/>
    </row>
    <row r="69" spans="1:119" ht="15.75" thickBot="1">
      <c r="A69" s="12"/>
      <c r="B69" s="25">
        <v>389.8</v>
      </c>
      <c r="C69" s="20" t="s">
        <v>115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201239</v>
      </c>
      <c r="J69" s="46">
        <v>87026</v>
      </c>
      <c r="K69" s="46">
        <v>0</v>
      </c>
      <c r="L69" s="46">
        <v>0</v>
      </c>
      <c r="M69" s="46">
        <v>0</v>
      </c>
      <c r="N69" s="46">
        <f>SUM(D69:M69)</f>
        <v>288265</v>
      </c>
      <c r="O69" s="47">
        <f>(N69/O$72)</f>
        <v>2.6834070281591806</v>
      </c>
      <c r="P69" s="9"/>
    </row>
    <row r="70" spans="1:119" ht="16.5" thickBot="1">
      <c r="A70" s="14" t="s">
        <v>57</v>
      </c>
      <c r="B70" s="23"/>
      <c r="C70" s="22"/>
      <c r="D70" s="15">
        <f t="shared" ref="D70:M70" si="15">SUM(D5,D16,D24,D38,D53,D57,D66)</f>
        <v>124039284</v>
      </c>
      <c r="E70" s="15">
        <f t="shared" si="15"/>
        <v>45002638</v>
      </c>
      <c r="F70" s="15">
        <f t="shared" si="15"/>
        <v>0</v>
      </c>
      <c r="G70" s="15">
        <f t="shared" si="15"/>
        <v>17199524</v>
      </c>
      <c r="H70" s="15">
        <f t="shared" si="15"/>
        <v>0</v>
      </c>
      <c r="I70" s="15">
        <f t="shared" si="15"/>
        <v>60346946</v>
      </c>
      <c r="J70" s="15">
        <f t="shared" si="15"/>
        <v>21355341</v>
      </c>
      <c r="K70" s="15">
        <f t="shared" si="15"/>
        <v>53794436</v>
      </c>
      <c r="L70" s="15">
        <f t="shared" si="15"/>
        <v>0</v>
      </c>
      <c r="M70" s="15">
        <f t="shared" si="15"/>
        <v>0</v>
      </c>
      <c r="N70" s="15">
        <f>SUM(D70:M70)</f>
        <v>321738169</v>
      </c>
      <c r="O70" s="38">
        <f>(N70/O$72)</f>
        <v>2995.0027367931116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130</v>
      </c>
      <c r="M72" s="118"/>
      <c r="N72" s="118"/>
      <c r="O72" s="43">
        <v>107425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91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75</v>
      </c>
      <c r="F4" s="34" t="s">
        <v>76</v>
      </c>
      <c r="G4" s="34" t="s">
        <v>77</v>
      </c>
      <c r="H4" s="34" t="s">
        <v>5</v>
      </c>
      <c r="I4" s="34" t="s">
        <v>6</v>
      </c>
      <c r="J4" s="35" t="s">
        <v>78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61455076</v>
      </c>
      <c r="E5" s="27">
        <f t="shared" si="0"/>
        <v>12987067</v>
      </c>
      <c r="F5" s="27">
        <f t="shared" si="0"/>
        <v>0</v>
      </c>
      <c r="G5" s="27">
        <f t="shared" si="0"/>
        <v>2727775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2255095</v>
      </c>
      <c r="L5" s="27">
        <f t="shared" si="0"/>
        <v>0</v>
      </c>
      <c r="M5" s="27">
        <f t="shared" si="0"/>
        <v>0</v>
      </c>
      <c r="N5" s="28">
        <f>SUM(D5:M5)</f>
        <v>79425013</v>
      </c>
      <c r="O5" s="33">
        <f t="shared" ref="O5:O36" si="1">(N5/O$74)</f>
        <v>747.45918501788071</v>
      </c>
      <c r="P5" s="6"/>
    </row>
    <row r="6" spans="1:133">
      <c r="A6" s="12"/>
      <c r="B6" s="25">
        <v>311</v>
      </c>
      <c r="C6" s="20" t="s">
        <v>2</v>
      </c>
      <c r="D6" s="46">
        <v>43287457</v>
      </c>
      <c r="E6" s="46">
        <v>12675869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55963326</v>
      </c>
      <c r="O6" s="47">
        <f t="shared" si="1"/>
        <v>526.66408808582719</v>
      </c>
      <c r="P6" s="9"/>
    </row>
    <row r="7" spans="1:133">
      <c r="A7" s="12"/>
      <c r="B7" s="25">
        <v>312.41000000000003</v>
      </c>
      <c r="C7" s="20" t="s">
        <v>10</v>
      </c>
      <c r="D7" s="46">
        <v>1071467</v>
      </c>
      <c r="E7" s="46">
        <v>311198</v>
      </c>
      <c r="F7" s="46">
        <v>0</v>
      </c>
      <c r="G7" s="46">
        <v>633422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2016087</v>
      </c>
      <c r="O7" s="47">
        <f t="shared" si="1"/>
        <v>18.973150762281197</v>
      </c>
      <c r="P7" s="9"/>
    </row>
    <row r="8" spans="1:133">
      <c r="A8" s="12"/>
      <c r="B8" s="25">
        <v>312.51</v>
      </c>
      <c r="C8" s="20" t="s">
        <v>81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1254688</v>
      </c>
      <c r="L8" s="46">
        <v>0</v>
      </c>
      <c r="M8" s="46">
        <v>0</v>
      </c>
      <c r="N8" s="46">
        <f>SUM(D8:M8)</f>
        <v>1254688</v>
      </c>
      <c r="O8" s="47">
        <f t="shared" si="1"/>
        <v>11.807716920760399</v>
      </c>
      <c r="P8" s="9"/>
    </row>
    <row r="9" spans="1:133">
      <c r="A9" s="12"/>
      <c r="B9" s="25">
        <v>312.52</v>
      </c>
      <c r="C9" s="20" t="s">
        <v>99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1000407</v>
      </c>
      <c r="L9" s="46">
        <v>0</v>
      </c>
      <c r="M9" s="46">
        <v>0</v>
      </c>
      <c r="N9" s="46">
        <f>SUM(D9:M9)</f>
        <v>1000407</v>
      </c>
      <c r="O9" s="47">
        <f t="shared" si="1"/>
        <v>9.4147092038396387</v>
      </c>
      <c r="P9" s="9"/>
    </row>
    <row r="10" spans="1:133">
      <c r="A10" s="12"/>
      <c r="B10" s="25">
        <v>314.10000000000002</v>
      </c>
      <c r="C10" s="20" t="s">
        <v>11</v>
      </c>
      <c r="D10" s="46">
        <v>7894716</v>
      </c>
      <c r="E10" s="46">
        <v>0</v>
      </c>
      <c r="F10" s="46">
        <v>0</v>
      </c>
      <c r="G10" s="46">
        <v>1973679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9868395</v>
      </c>
      <c r="O10" s="47">
        <f t="shared" si="1"/>
        <v>92.870271033314509</v>
      </c>
      <c r="P10" s="9"/>
    </row>
    <row r="11" spans="1:133">
      <c r="A11" s="12"/>
      <c r="B11" s="25">
        <v>314.3</v>
      </c>
      <c r="C11" s="20" t="s">
        <v>12</v>
      </c>
      <c r="D11" s="46">
        <v>1332033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1332033</v>
      </c>
      <c r="O11" s="47">
        <f t="shared" si="1"/>
        <v>12.535601355166573</v>
      </c>
      <c r="P11" s="9"/>
    </row>
    <row r="12" spans="1:133">
      <c r="A12" s="12"/>
      <c r="B12" s="25">
        <v>314.39999999999998</v>
      </c>
      <c r="C12" s="20" t="s">
        <v>13</v>
      </c>
      <c r="D12" s="46">
        <v>229736</v>
      </c>
      <c r="E12" s="46">
        <v>0</v>
      </c>
      <c r="F12" s="46">
        <v>0</v>
      </c>
      <c r="G12" s="46">
        <v>57434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287170</v>
      </c>
      <c r="O12" s="47">
        <f t="shared" si="1"/>
        <v>2.7025221155655936</v>
      </c>
      <c r="P12" s="9"/>
    </row>
    <row r="13" spans="1:133">
      <c r="A13" s="12"/>
      <c r="B13" s="25">
        <v>314.7</v>
      </c>
      <c r="C13" s="20" t="s">
        <v>14</v>
      </c>
      <c r="D13" s="46">
        <v>69</v>
      </c>
      <c r="E13" s="46">
        <v>0</v>
      </c>
      <c r="F13" s="46">
        <v>0</v>
      </c>
      <c r="G13" s="46">
        <v>17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86</v>
      </c>
      <c r="O13" s="47">
        <f t="shared" si="1"/>
        <v>8.0933559194428764E-4</v>
      </c>
      <c r="P13" s="9"/>
    </row>
    <row r="14" spans="1:133">
      <c r="A14" s="12"/>
      <c r="B14" s="25">
        <v>314.89999999999998</v>
      </c>
      <c r="C14" s="20" t="s">
        <v>126</v>
      </c>
      <c r="D14" s="46">
        <v>0</v>
      </c>
      <c r="E14" s="46">
        <v>0</v>
      </c>
      <c r="F14" s="46">
        <v>0</v>
      </c>
      <c r="G14" s="46">
        <v>63223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63223</v>
      </c>
      <c r="O14" s="47">
        <f t="shared" si="1"/>
        <v>0.5949840015057406</v>
      </c>
      <c r="P14" s="9"/>
    </row>
    <row r="15" spans="1:133">
      <c r="A15" s="12"/>
      <c r="B15" s="25">
        <v>315</v>
      </c>
      <c r="C15" s="20" t="s">
        <v>100</v>
      </c>
      <c r="D15" s="46">
        <v>5505319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5505319</v>
      </c>
      <c r="O15" s="47">
        <f t="shared" si="1"/>
        <v>51.809890833803877</v>
      </c>
      <c r="P15" s="9"/>
    </row>
    <row r="16" spans="1:133">
      <c r="A16" s="12"/>
      <c r="B16" s="25">
        <v>316</v>
      </c>
      <c r="C16" s="20" t="s">
        <v>101</v>
      </c>
      <c r="D16" s="46">
        <v>2134279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2134279</v>
      </c>
      <c r="O16" s="47">
        <f t="shared" si="1"/>
        <v>20.085441370223979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SUM(D18:D24)</f>
        <v>31341153</v>
      </c>
      <c r="E17" s="32">
        <f t="shared" si="3"/>
        <v>189819</v>
      </c>
      <c r="F17" s="32">
        <f t="shared" si="3"/>
        <v>0</v>
      </c>
      <c r="G17" s="32">
        <f t="shared" si="3"/>
        <v>474307</v>
      </c>
      <c r="H17" s="32">
        <f t="shared" si="3"/>
        <v>0</v>
      </c>
      <c r="I17" s="32">
        <f t="shared" si="3"/>
        <v>602487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7" si="4">SUM(D17:M17)</f>
        <v>32607766</v>
      </c>
      <c r="O17" s="45">
        <f t="shared" si="1"/>
        <v>306.86773950686995</v>
      </c>
      <c r="P17" s="10"/>
    </row>
    <row r="18" spans="1:16">
      <c r="A18" s="12"/>
      <c r="B18" s="25">
        <v>322</v>
      </c>
      <c r="C18" s="20" t="s">
        <v>0</v>
      </c>
      <c r="D18" s="46">
        <v>9112730</v>
      </c>
      <c r="E18" s="46">
        <v>189819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9302549</v>
      </c>
      <c r="O18" s="47">
        <f t="shared" si="1"/>
        <v>87.545162808206285</v>
      </c>
      <c r="P18" s="9"/>
    </row>
    <row r="19" spans="1:16">
      <c r="A19" s="12"/>
      <c r="B19" s="25">
        <v>323.10000000000002</v>
      </c>
      <c r="C19" s="20" t="s">
        <v>18</v>
      </c>
      <c r="D19" s="46">
        <v>8886359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8886359</v>
      </c>
      <c r="O19" s="47">
        <f t="shared" si="1"/>
        <v>83.628449087144745</v>
      </c>
      <c r="P19" s="9"/>
    </row>
    <row r="20" spans="1:16">
      <c r="A20" s="12"/>
      <c r="B20" s="25">
        <v>323.39999999999998</v>
      </c>
      <c r="C20" s="20" t="s">
        <v>19</v>
      </c>
      <c r="D20" s="46">
        <v>108408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108408</v>
      </c>
      <c r="O20" s="47">
        <f t="shared" si="1"/>
        <v>1.0202145680406549</v>
      </c>
      <c r="P20" s="9"/>
    </row>
    <row r="21" spans="1:16">
      <c r="A21" s="12"/>
      <c r="B21" s="25">
        <v>324.61</v>
      </c>
      <c r="C21" s="20" t="s">
        <v>20</v>
      </c>
      <c r="D21" s="46">
        <v>0</v>
      </c>
      <c r="E21" s="46">
        <v>0</v>
      </c>
      <c r="F21" s="46">
        <v>0</v>
      </c>
      <c r="G21" s="46">
        <v>474307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474307</v>
      </c>
      <c r="O21" s="47">
        <f t="shared" si="1"/>
        <v>4.4636457745153395</v>
      </c>
      <c r="P21" s="9"/>
    </row>
    <row r="22" spans="1:16">
      <c r="A22" s="12"/>
      <c r="B22" s="25">
        <v>325.2</v>
      </c>
      <c r="C22" s="20" t="s">
        <v>21</v>
      </c>
      <c r="D22" s="46">
        <v>12685474</v>
      </c>
      <c r="E22" s="46">
        <v>0</v>
      </c>
      <c r="F22" s="46">
        <v>0</v>
      </c>
      <c r="G22" s="46">
        <v>0</v>
      </c>
      <c r="H22" s="46">
        <v>0</v>
      </c>
      <c r="I22" s="46">
        <v>602487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13287961</v>
      </c>
      <c r="O22" s="47">
        <f t="shared" si="1"/>
        <v>125.05139281008846</v>
      </c>
      <c r="P22" s="9"/>
    </row>
    <row r="23" spans="1:16">
      <c r="A23" s="12"/>
      <c r="B23" s="25">
        <v>329</v>
      </c>
      <c r="C23" s="20" t="s">
        <v>86</v>
      </c>
      <c r="D23" s="46">
        <v>109625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109625</v>
      </c>
      <c r="O23" s="47">
        <f t="shared" si="1"/>
        <v>1.0316676077545643</v>
      </c>
      <c r="P23" s="9"/>
    </row>
    <row r="24" spans="1:16">
      <c r="A24" s="12"/>
      <c r="B24" s="25">
        <v>367</v>
      </c>
      <c r="C24" s="20" t="s">
        <v>67</v>
      </c>
      <c r="D24" s="46">
        <v>438557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438557</v>
      </c>
      <c r="O24" s="47">
        <f t="shared" si="1"/>
        <v>4.1272068511198947</v>
      </c>
      <c r="P24" s="9"/>
    </row>
    <row r="25" spans="1:16" ht="15.75">
      <c r="A25" s="29" t="s">
        <v>23</v>
      </c>
      <c r="B25" s="30"/>
      <c r="C25" s="31"/>
      <c r="D25" s="32">
        <f t="shared" ref="D25:M25" si="5">SUM(D26:D39)</f>
        <v>12924638</v>
      </c>
      <c r="E25" s="32">
        <f t="shared" si="5"/>
        <v>3365090</v>
      </c>
      <c r="F25" s="32">
        <f t="shared" si="5"/>
        <v>0</v>
      </c>
      <c r="G25" s="32">
        <f t="shared" si="5"/>
        <v>483676</v>
      </c>
      <c r="H25" s="32">
        <f t="shared" si="5"/>
        <v>0</v>
      </c>
      <c r="I25" s="32">
        <f t="shared" si="5"/>
        <v>329941</v>
      </c>
      <c r="J25" s="32">
        <f t="shared" si="5"/>
        <v>16203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17119548</v>
      </c>
      <c r="O25" s="45">
        <f t="shared" si="1"/>
        <v>161.10999435347262</v>
      </c>
      <c r="P25" s="10"/>
    </row>
    <row r="26" spans="1:16">
      <c r="A26" s="12"/>
      <c r="B26" s="25">
        <v>331.2</v>
      </c>
      <c r="C26" s="20" t="s">
        <v>22</v>
      </c>
      <c r="D26" s="46">
        <v>273617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273617</v>
      </c>
      <c r="O26" s="47">
        <f t="shared" si="1"/>
        <v>2.5749764728025597</v>
      </c>
      <c r="P26" s="9"/>
    </row>
    <row r="27" spans="1:16">
      <c r="A27" s="12"/>
      <c r="B27" s="25">
        <v>331.62</v>
      </c>
      <c r="C27" s="20" t="s">
        <v>24</v>
      </c>
      <c r="D27" s="46">
        <v>0</v>
      </c>
      <c r="E27" s="46">
        <v>2318583</v>
      </c>
      <c r="F27" s="46">
        <v>0</v>
      </c>
      <c r="G27" s="46">
        <v>0</v>
      </c>
      <c r="H27" s="46">
        <v>0</v>
      </c>
      <c r="I27" s="46">
        <v>274123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2592706</v>
      </c>
      <c r="O27" s="47">
        <f t="shared" si="1"/>
        <v>24.399642386598909</v>
      </c>
      <c r="P27" s="9"/>
    </row>
    <row r="28" spans="1:16">
      <c r="A28" s="12"/>
      <c r="B28" s="25">
        <v>334.62</v>
      </c>
      <c r="C28" s="20" t="s">
        <v>25</v>
      </c>
      <c r="D28" s="46">
        <v>0</v>
      </c>
      <c r="E28" s="46">
        <v>582508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582508</v>
      </c>
      <c r="O28" s="47">
        <f t="shared" si="1"/>
        <v>5.4819122906079425</v>
      </c>
      <c r="P28" s="9"/>
    </row>
    <row r="29" spans="1:16">
      <c r="A29" s="12"/>
      <c r="B29" s="25">
        <v>334.7</v>
      </c>
      <c r="C29" s="20" t="s">
        <v>87</v>
      </c>
      <c r="D29" s="46">
        <v>0</v>
      </c>
      <c r="E29" s="46">
        <v>0</v>
      </c>
      <c r="F29" s="46">
        <v>0</v>
      </c>
      <c r="G29" s="46">
        <v>354709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354709</v>
      </c>
      <c r="O29" s="47">
        <f t="shared" si="1"/>
        <v>3.3381234707321665</v>
      </c>
      <c r="P29" s="9"/>
    </row>
    <row r="30" spans="1:16">
      <c r="A30" s="12"/>
      <c r="B30" s="25">
        <v>335.12</v>
      </c>
      <c r="C30" s="20" t="s">
        <v>104</v>
      </c>
      <c r="D30" s="46">
        <v>3108449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3108449</v>
      </c>
      <c r="O30" s="47">
        <f t="shared" si="1"/>
        <v>29.253237342367775</v>
      </c>
      <c r="P30" s="9"/>
    </row>
    <row r="31" spans="1:16">
      <c r="A31" s="12"/>
      <c r="B31" s="25">
        <v>335.14</v>
      </c>
      <c r="C31" s="20" t="s">
        <v>105</v>
      </c>
      <c r="D31" s="46">
        <v>30143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30143</v>
      </c>
      <c r="O31" s="47">
        <f t="shared" si="1"/>
        <v>0.28367212497647282</v>
      </c>
      <c r="P31" s="9"/>
    </row>
    <row r="32" spans="1:16">
      <c r="A32" s="12"/>
      <c r="B32" s="25">
        <v>335.15</v>
      </c>
      <c r="C32" s="20" t="s">
        <v>106</v>
      </c>
      <c r="D32" s="46">
        <v>82908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82908</v>
      </c>
      <c r="O32" s="47">
        <f t="shared" si="1"/>
        <v>0.78023715415019768</v>
      </c>
      <c r="P32" s="9"/>
    </row>
    <row r="33" spans="1:16">
      <c r="A33" s="12"/>
      <c r="B33" s="25">
        <v>335.16</v>
      </c>
      <c r="C33" s="20" t="s">
        <v>107</v>
      </c>
      <c r="D33" s="46">
        <v>2520242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2520242</v>
      </c>
      <c r="O33" s="47">
        <f t="shared" si="1"/>
        <v>23.71769245247506</v>
      </c>
      <c r="P33" s="9"/>
    </row>
    <row r="34" spans="1:16">
      <c r="A34" s="12"/>
      <c r="B34" s="25">
        <v>335.18</v>
      </c>
      <c r="C34" s="20" t="s">
        <v>108</v>
      </c>
      <c r="D34" s="46">
        <v>6631496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6631496</v>
      </c>
      <c r="O34" s="47">
        <f t="shared" si="1"/>
        <v>62.408206286467156</v>
      </c>
      <c r="P34" s="9"/>
    </row>
    <row r="35" spans="1:16">
      <c r="A35" s="12"/>
      <c r="B35" s="25">
        <v>335.49</v>
      </c>
      <c r="C35" s="20" t="s">
        <v>31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16203</v>
      </c>
      <c r="K35" s="46">
        <v>0</v>
      </c>
      <c r="L35" s="46">
        <v>0</v>
      </c>
      <c r="M35" s="46">
        <v>0</v>
      </c>
      <c r="N35" s="46">
        <f t="shared" si="6"/>
        <v>16203</v>
      </c>
      <c r="O35" s="47">
        <f t="shared" si="1"/>
        <v>0.15248447204968943</v>
      </c>
      <c r="P35" s="9"/>
    </row>
    <row r="36" spans="1:16">
      <c r="A36" s="12"/>
      <c r="B36" s="25">
        <v>337.3</v>
      </c>
      <c r="C36" s="20" t="s">
        <v>32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55818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55818</v>
      </c>
      <c r="O36" s="47">
        <f t="shared" si="1"/>
        <v>0.525296442687747</v>
      </c>
      <c r="P36" s="9"/>
    </row>
    <row r="37" spans="1:16">
      <c r="A37" s="12"/>
      <c r="B37" s="25">
        <v>337.7</v>
      </c>
      <c r="C37" s="20" t="s">
        <v>33</v>
      </c>
      <c r="D37" s="46">
        <v>0</v>
      </c>
      <c r="E37" s="46">
        <v>0</v>
      </c>
      <c r="F37" s="46">
        <v>0</v>
      </c>
      <c r="G37" s="46">
        <v>128967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128967</v>
      </c>
      <c r="O37" s="47">
        <f t="shared" ref="O37:O68" si="7">(N37/O$74)</f>
        <v>1.2136928289102202</v>
      </c>
      <c r="P37" s="9"/>
    </row>
    <row r="38" spans="1:16">
      <c r="A38" s="12"/>
      <c r="B38" s="25">
        <v>338</v>
      </c>
      <c r="C38" s="20" t="s">
        <v>34</v>
      </c>
      <c r="D38" s="46">
        <v>277783</v>
      </c>
      <c r="E38" s="46">
        <v>216410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494193</v>
      </c>
      <c r="O38" s="47">
        <f t="shared" si="7"/>
        <v>4.650790513833992</v>
      </c>
      <c r="P38" s="9"/>
    </row>
    <row r="39" spans="1:16">
      <c r="A39" s="12"/>
      <c r="B39" s="25">
        <v>339</v>
      </c>
      <c r="C39" s="20" t="s">
        <v>123</v>
      </c>
      <c r="D39" s="46">
        <v>0</v>
      </c>
      <c r="E39" s="46">
        <v>247589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247589</v>
      </c>
      <c r="O39" s="47">
        <f t="shared" si="7"/>
        <v>2.3300301148127236</v>
      </c>
      <c r="P39" s="9"/>
    </row>
    <row r="40" spans="1:16" ht="15.75">
      <c r="A40" s="29" t="s">
        <v>39</v>
      </c>
      <c r="B40" s="30"/>
      <c r="C40" s="31"/>
      <c r="D40" s="32">
        <f t="shared" ref="D40:M40" si="8">SUM(D41:D54)</f>
        <v>10978680</v>
      </c>
      <c r="E40" s="32">
        <f t="shared" si="8"/>
        <v>3744031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55556375</v>
      </c>
      <c r="J40" s="32">
        <f t="shared" si="8"/>
        <v>16847017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87126103</v>
      </c>
      <c r="O40" s="45">
        <f t="shared" si="7"/>
        <v>819.93321099190666</v>
      </c>
      <c r="P40" s="10"/>
    </row>
    <row r="41" spans="1:16">
      <c r="A41" s="12"/>
      <c r="B41" s="25">
        <v>341.2</v>
      </c>
      <c r="C41" s="20" t="s">
        <v>109</v>
      </c>
      <c r="D41" s="46">
        <v>7485283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16845878</v>
      </c>
      <c r="K41" s="46">
        <v>0</v>
      </c>
      <c r="L41" s="46">
        <v>0</v>
      </c>
      <c r="M41" s="46">
        <v>0</v>
      </c>
      <c r="N41" s="46">
        <f t="shared" ref="N41:N54" si="9">SUM(D41:M41)</f>
        <v>24331161</v>
      </c>
      <c r="O41" s="47">
        <f t="shared" si="7"/>
        <v>228.97761151891586</v>
      </c>
      <c r="P41" s="9"/>
    </row>
    <row r="42" spans="1:16">
      <c r="A42" s="12"/>
      <c r="B42" s="25">
        <v>341.3</v>
      </c>
      <c r="C42" s="20" t="s">
        <v>110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1139</v>
      </c>
      <c r="K42" s="46">
        <v>0</v>
      </c>
      <c r="L42" s="46">
        <v>0</v>
      </c>
      <c r="M42" s="46">
        <v>0</v>
      </c>
      <c r="N42" s="46">
        <f t="shared" si="9"/>
        <v>1139</v>
      </c>
      <c r="O42" s="47">
        <f t="shared" si="7"/>
        <v>1.0718991153773762E-2</v>
      </c>
      <c r="P42" s="9"/>
    </row>
    <row r="43" spans="1:16">
      <c r="A43" s="12"/>
      <c r="B43" s="25">
        <v>341.9</v>
      </c>
      <c r="C43" s="20" t="s">
        <v>111</v>
      </c>
      <c r="D43" s="46">
        <v>1634757</v>
      </c>
      <c r="E43" s="46">
        <v>0</v>
      </c>
      <c r="F43" s="46">
        <v>0</v>
      </c>
      <c r="G43" s="46">
        <v>0</v>
      </c>
      <c r="H43" s="46">
        <v>0</v>
      </c>
      <c r="I43" s="46">
        <v>360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1635117</v>
      </c>
      <c r="O43" s="47">
        <f t="shared" si="7"/>
        <v>15.387888198757764</v>
      </c>
      <c r="P43" s="9"/>
    </row>
    <row r="44" spans="1:16">
      <c r="A44" s="12"/>
      <c r="B44" s="25">
        <v>342.1</v>
      </c>
      <c r="C44" s="20" t="s">
        <v>45</v>
      </c>
      <c r="D44" s="46">
        <v>151000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151000</v>
      </c>
      <c r="O44" s="47">
        <f t="shared" si="7"/>
        <v>1.4210427253905515</v>
      </c>
      <c r="P44" s="9"/>
    </row>
    <row r="45" spans="1:16">
      <c r="A45" s="12"/>
      <c r="B45" s="25">
        <v>342.2</v>
      </c>
      <c r="C45" s="20" t="s">
        <v>46</v>
      </c>
      <c r="D45" s="46">
        <v>429079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429079</v>
      </c>
      <c r="O45" s="47">
        <f t="shared" si="7"/>
        <v>4.0380105401844535</v>
      </c>
      <c r="P45" s="9"/>
    </row>
    <row r="46" spans="1:16">
      <c r="A46" s="12"/>
      <c r="B46" s="25">
        <v>342.4</v>
      </c>
      <c r="C46" s="20" t="s">
        <v>47</v>
      </c>
      <c r="D46" s="46">
        <v>0</v>
      </c>
      <c r="E46" s="46">
        <v>3585145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3585145</v>
      </c>
      <c r="O46" s="47">
        <f t="shared" si="7"/>
        <v>33.739365706757013</v>
      </c>
      <c r="P46" s="9"/>
    </row>
    <row r="47" spans="1:16">
      <c r="A47" s="12"/>
      <c r="B47" s="25">
        <v>343.3</v>
      </c>
      <c r="C47" s="20" t="s">
        <v>49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26231663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26231663</v>
      </c>
      <c r="O47" s="47">
        <f t="shared" si="7"/>
        <v>246.86300583474497</v>
      </c>
      <c r="P47" s="9"/>
    </row>
    <row r="48" spans="1:16">
      <c r="A48" s="12"/>
      <c r="B48" s="25">
        <v>343.4</v>
      </c>
      <c r="C48" s="20" t="s">
        <v>50</v>
      </c>
      <c r="D48" s="46">
        <v>2660</v>
      </c>
      <c r="E48" s="46">
        <v>0</v>
      </c>
      <c r="F48" s="46">
        <v>0</v>
      </c>
      <c r="G48" s="46">
        <v>0</v>
      </c>
      <c r="H48" s="46">
        <v>0</v>
      </c>
      <c r="I48" s="46">
        <v>5899635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5902295</v>
      </c>
      <c r="O48" s="47">
        <f t="shared" si="7"/>
        <v>55.545783926218711</v>
      </c>
      <c r="P48" s="9"/>
    </row>
    <row r="49" spans="1:16">
      <c r="A49" s="12"/>
      <c r="B49" s="25">
        <v>343.5</v>
      </c>
      <c r="C49" s="20" t="s">
        <v>51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18535542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18535542</v>
      </c>
      <c r="O49" s="47">
        <f t="shared" si="7"/>
        <v>174.43574251835122</v>
      </c>
      <c r="P49" s="9"/>
    </row>
    <row r="50" spans="1:16">
      <c r="A50" s="12"/>
      <c r="B50" s="25">
        <v>343.8</v>
      </c>
      <c r="C50" s="20" t="s">
        <v>52</v>
      </c>
      <c r="D50" s="46">
        <v>96799</v>
      </c>
      <c r="E50" s="46">
        <v>3321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100120</v>
      </c>
      <c r="O50" s="47">
        <f t="shared" si="7"/>
        <v>0.94221720308676826</v>
      </c>
      <c r="P50" s="9"/>
    </row>
    <row r="51" spans="1:16">
      <c r="A51" s="12"/>
      <c r="B51" s="25">
        <v>344.5</v>
      </c>
      <c r="C51" s="20" t="s">
        <v>112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1861807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1861807</v>
      </c>
      <c r="O51" s="47">
        <f t="shared" si="7"/>
        <v>17.521240353849048</v>
      </c>
      <c r="P51" s="9"/>
    </row>
    <row r="52" spans="1:16">
      <c r="A52" s="12"/>
      <c r="B52" s="25">
        <v>347.2</v>
      </c>
      <c r="C52" s="20" t="s">
        <v>54</v>
      </c>
      <c r="D52" s="46">
        <v>492224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492224</v>
      </c>
      <c r="O52" s="47">
        <f t="shared" si="7"/>
        <v>4.6322604931300582</v>
      </c>
      <c r="P52" s="9"/>
    </row>
    <row r="53" spans="1:16">
      <c r="A53" s="12"/>
      <c r="B53" s="25">
        <v>347.5</v>
      </c>
      <c r="C53" s="20" t="s">
        <v>55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3027368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3027368</v>
      </c>
      <c r="O53" s="47">
        <f t="shared" si="7"/>
        <v>28.490193864106907</v>
      </c>
      <c r="P53" s="9"/>
    </row>
    <row r="54" spans="1:16">
      <c r="A54" s="12"/>
      <c r="B54" s="25">
        <v>347.9</v>
      </c>
      <c r="C54" s="20" t="s">
        <v>56</v>
      </c>
      <c r="D54" s="46">
        <v>686878</v>
      </c>
      <c r="E54" s="46">
        <v>155565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842443</v>
      </c>
      <c r="O54" s="47">
        <f t="shared" si="7"/>
        <v>7.9281291172595516</v>
      </c>
      <c r="P54" s="9"/>
    </row>
    <row r="55" spans="1:16" ht="15.75">
      <c r="A55" s="29" t="s">
        <v>40</v>
      </c>
      <c r="B55" s="30"/>
      <c r="C55" s="31"/>
      <c r="D55" s="32">
        <f t="shared" ref="D55:M55" si="10">SUM(D56:D58)</f>
        <v>1055782</v>
      </c>
      <c r="E55" s="32">
        <f t="shared" si="10"/>
        <v>630025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60" si="11">SUM(D55:M55)</f>
        <v>1685807</v>
      </c>
      <c r="O55" s="45">
        <f t="shared" si="7"/>
        <v>15.864925654056089</v>
      </c>
      <c r="P55" s="10"/>
    </row>
    <row r="56" spans="1:16">
      <c r="A56" s="13"/>
      <c r="B56" s="39">
        <v>351.5</v>
      </c>
      <c r="C56" s="21" t="s">
        <v>88</v>
      </c>
      <c r="D56" s="46">
        <v>424624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424624</v>
      </c>
      <c r="O56" s="47">
        <f t="shared" si="7"/>
        <v>3.996085074345944</v>
      </c>
      <c r="P56" s="9"/>
    </row>
    <row r="57" spans="1:16">
      <c r="A57" s="13"/>
      <c r="B57" s="39">
        <v>354</v>
      </c>
      <c r="C57" s="21" t="s">
        <v>60</v>
      </c>
      <c r="D57" s="46">
        <v>631158</v>
      </c>
      <c r="E57" s="46">
        <v>87255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718413</v>
      </c>
      <c r="O57" s="47">
        <f t="shared" si="7"/>
        <v>6.7608977978543194</v>
      </c>
      <c r="P57" s="9"/>
    </row>
    <row r="58" spans="1:16">
      <c r="A58" s="13"/>
      <c r="B58" s="39">
        <v>355</v>
      </c>
      <c r="C58" s="21" t="s">
        <v>96</v>
      </c>
      <c r="D58" s="46">
        <v>0</v>
      </c>
      <c r="E58" s="46">
        <v>542770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542770</v>
      </c>
      <c r="O58" s="47">
        <f t="shared" si="7"/>
        <v>5.107942781855825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SUM(D60:D67)</f>
        <v>5230085</v>
      </c>
      <c r="E59" s="32">
        <f t="shared" si="12"/>
        <v>196892</v>
      </c>
      <c r="F59" s="32">
        <f t="shared" si="12"/>
        <v>0</v>
      </c>
      <c r="G59" s="32">
        <f t="shared" si="12"/>
        <v>457583</v>
      </c>
      <c r="H59" s="32">
        <f t="shared" si="12"/>
        <v>0</v>
      </c>
      <c r="I59" s="32">
        <f t="shared" si="12"/>
        <v>1884240</v>
      </c>
      <c r="J59" s="32">
        <f t="shared" si="12"/>
        <v>3056106</v>
      </c>
      <c r="K59" s="32">
        <f t="shared" si="12"/>
        <v>14707230</v>
      </c>
      <c r="L59" s="32">
        <f t="shared" si="12"/>
        <v>0</v>
      </c>
      <c r="M59" s="32">
        <f t="shared" si="12"/>
        <v>0</v>
      </c>
      <c r="N59" s="32">
        <f t="shared" si="11"/>
        <v>25532136</v>
      </c>
      <c r="O59" s="45">
        <f t="shared" si="7"/>
        <v>240.27984189723321</v>
      </c>
      <c r="P59" s="10"/>
    </row>
    <row r="60" spans="1:16">
      <c r="A60" s="12"/>
      <c r="B60" s="25">
        <v>361.1</v>
      </c>
      <c r="C60" s="20" t="s">
        <v>61</v>
      </c>
      <c r="D60" s="46">
        <v>671960</v>
      </c>
      <c r="E60" s="46">
        <v>126091</v>
      </c>
      <c r="F60" s="46">
        <v>0</v>
      </c>
      <c r="G60" s="46">
        <v>333121</v>
      </c>
      <c r="H60" s="46">
        <v>0</v>
      </c>
      <c r="I60" s="46">
        <v>530059</v>
      </c>
      <c r="J60" s="46">
        <v>208797</v>
      </c>
      <c r="K60" s="46">
        <v>7535353</v>
      </c>
      <c r="L60" s="46">
        <v>0</v>
      </c>
      <c r="M60" s="46">
        <v>0</v>
      </c>
      <c r="N60" s="46">
        <f t="shared" si="11"/>
        <v>9405381</v>
      </c>
      <c r="O60" s="47">
        <f t="shared" si="7"/>
        <v>88.512902315076232</v>
      </c>
      <c r="P60" s="9"/>
    </row>
    <row r="61" spans="1:16">
      <c r="A61" s="12"/>
      <c r="B61" s="25">
        <v>361.3</v>
      </c>
      <c r="C61" s="20" t="s">
        <v>62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-11707299</v>
      </c>
      <c r="L61" s="46">
        <v>0</v>
      </c>
      <c r="M61" s="46">
        <v>0</v>
      </c>
      <c r="N61" s="46">
        <f t="shared" ref="N61:N67" si="13">SUM(D61:M61)</f>
        <v>-11707299</v>
      </c>
      <c r="O61" s="47">
        <f t="shared" si="7"/>
        <v>-110.17597402597403</v>
      </c>
      <c r="P61" s="9"/>
    </row>
    <row r="62" spans="1:16">
      <c r="A62" s="12"/>
      <c r="B62" s="25">
        <v>362</v>
      </c>
      <c r="C62" s="20" t="s">
        <v>63</v>
      </c>
      <c r="D62" s="46">
        <v>1246127</v>
      </c>
      <c r="E62" s="46">
        <v>128319</v>
      </c>
      <c r="F62" s="46">
        <v>0</v>
      </c>
      <c r="G62" s="46">
        <v>0</v>
      </c>
      <c r="H62" s="46">
        <v>0</v>
      </c>
      <c r="I62" s="46">
        <v>1113938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2488384</v>
      </c>
      <c r="O62" s="47">
        <f t="shared" si="7"/>
        <v>23.417880670054583</v>
      </c>
      <c r="P62" s="9"/>
    </row>
    <row r="63" spans="1:16">
      <c r="A63" s="12"/>
      <c r="B63" s="25">
        <v>364</v>
      </c>
      <c r="C63" s="20" t="s">
        <v>113</v>
      </c>
      <c r="D63" s="46">
        <v>245758</v>
      </c>
      <c r="E63" s="46">
        <v>760</v>
      </c>
      <c r="F63" s="46">
        <v>0</v>
      </c>
      <c r="G63" s="46">
        <v>0</v>
      </c>
      <c r="H63" s="46">
        <v>0</v>
      </c>
      <c r="I63" s="46">
        <v>54796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301314</v>
      </c>
      <c r="O63" s="47">
        <f t="shared" si="7"/>
        <v>2.8356295878035009</v>
      </c>
      <c r="P63" s="9"/>
    </row>
    <row r="64" spans="1:16">
      <c r="A64" s="12"/>
      <c r="B64" s="25">
        <v>365</v>
      </c>
      <c r="C64" s="20" t="s">
        <v>114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6635</v>
      </c>
      <c r="K64" s="46">
        <v>0</v>
      </c>
      <c r="L64" s="46">
        <v>0</v>
      </c>
      <c r="M64" s="46">
        <v>0</v>
      </c>
      <c r="N64" s="46">
        <f t="shared" si="13"/>
        <v>6635</v>
      </c>
      <c r="O64" s="47">
        <f t="shared" si="7"/>
        <v>6.24411820063994E-2</v>
      </c>
      <c r="P64" s="9"/>
    </row>
    <row r="65" spans="1:119">
      <c r="A65" s="12"/>
      <c r="B65" s="25">
        <v>366</v>
      </c>
      <c r="C65" s="20" t="s">
        <v>66</v>
      </c>
      <c r="D65" s="46">
        <v>9671</v>
      </c>
      <c r="E65" s="46">
        <v>89775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99446</v>
      </c>
      <c r="O65" s="47">
        <f t="shared" si="7"/>
        <v>0.93587427065687934</v>
      </c>
      <c r="P65" s="9"/>
    </row>
    <row r="66" spans="1:119">
      <c r="A66" s="12"/>
      <c r="B66" s="25">
        <v>368</v>
      </c>
      <c r="C66" s="20" t="s">
        <v>68</v>
      </c>
      <c r="D66" s="46">
        <v>2255095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18822771</v>
      </c>
      <c r="L66" s="46">
        <v>0</v>
      </c>
      <c r="M66" s="46">
        <v>0</v>
      </c>
      <c r="N66" s="46">
        <f t="shared" si="13"/>
        <v>21077866</v>
      </c>
      <c r="O66" s="47">
        <f t="shared" si="7"/>
        <v>198.36124600037644</v>
      </c>
      <c r="P66" s="9"/>
    </row>
    <row r="67" spans="1:119">
      <c r="A67" s="12"/>
      <c r="B67" s="25">
        <v>369.9</v>
      </c>
      <c r="C67" s="20" t="s">
        <v>69</v>
      </c>
      <c r="D67" s="46">
        <v>801474</v>
      </c>
      <c r="E67" s="46">
        <v>-148053</v>
      </c>
      <c r="F67" s="46">
        <v>0</v>
      </c>
      <c r="G67" s="46">
        <v>124462</v>
      </c>
      <c r="H67" s="46">
        <v>0</v>
      </c>
      <c r="I67" s="46">
        <v>185447</v>
      </c>
      <c r="J67" s="46">
        <v>2840674</v>
      </c>
      <c r="K67" s="46">
        <v>56405</v>
      </c>
      <c r="L67" s="46">
        <v>0</v>
      </c>
      <c r="M67" s="46">
        <v>0</v>
      </c>
      <c r="N67" s="46">
        <f t="shared" si="13"/>
        <v>3860409</v>
      </c>
      <c r="O67" s="47">
        <f t="shared" si="7"/>
        <v>36.329841897233202</v>
      </c>
      <c r="P67" s="9"/>
    </row>
    <row r="68" spans="1:119" ht="15.75">
      <c r="A68" s="29" t="s">
        <v>41</v>
      </c>
      <c r="B68" s="30"/>
      <c r="C68" s="31"/>
      <c r="D68" s="32">
        <f t="shared" ref="D68:M68" si="14">SUM(D69:D71)</f>
        <v>7407977</v>
      </c>
      <c r="E68" s="32">
        <f t="shared" si="14"/>
        <v>7632036</v>
      </c>
      <c r="F68" s="32">
        <f t="shared" si="14"/>
        <v>0</v>
      </c>
      <c r="G68" s="32">
        <f t="shared" si="14"/>
        <v>9114766</v>
      </c>
      <c r="H68" s="32">
        <f t="shared" si="14"/>
        <v>0</v>
      </c>
      <c r="I68" s="32">
        <f t="shared" si="14"/>
        <v>2852344</v>
      </c>
      <c r="J68" s="32">
        <f t="shared" si="14"/>
        <v>24237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27031360</v>
      </c>
      <c r="O68" s="45">
        <f t="shared" si="7"/>
        <v>254.38885751929232</v>
      </c>
      <c r="P68" s="9"/>
    </row>
    <row r="69" spans="1:119">
      <c r="A69" s="12"/>
      <c r="B69" s="25">
        <v>381</v>
      </c>
      <c r="C69" s="20" t="s">
        <v>70</v>
      </c>
      <c r="D69" s="46">
        <v>7407977</v>
      </c>
      <c r="E69" s="46">
        <v>6203948</v>
      </c>
      <c r="F69" s="46">
        <v>0</v>
      </c>
      <c r="G69" s="46">
        <v>9114766</v>
      </c>
      <c r="H69" s="46">
        <v>0</v>
      </c>
      <c r="I69" s="46">
        <v>2042930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24769621</v>
      </c>
      <c r="O69" s="47">
        <f>(N69/O$74)</f>
        <v>233.10390551477508</v>
      </c>
      <c r="P69" s="9"/>
    </row>
    <row r="70" spans="1:119">
      <c r="A70" s="12"/>
      <c r="B70" s="25">
        <v>383</v>
      </c>
      <c r="C70" s="20" t="s">
        <v>127</v>
      </c>
      <c r="D70" s="46">
        <v>0</v>
      </c>
      <c r="E70" s="46">
        <v>1428088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1428088</v>
      </c>
      <c r="O70" s="47">
        <f>(N70/O$74)</f>
        <v>13.439563335215508</v>
      </c>
      <c r="P70" s="9"/>
    </row>
    <row r="71" spans="1:119" ht="15.75" thickBot="1">
      <c r="A71" s="12"/>
      <c r="B71" s="25">
        <v>389.8</v>
      </c>
      <c r="C71" s="20" t="s">
        <v>115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809414</v>
      </c>
      <c r="J71" s="46">
        <v>24237</v>
      </c>
      <c r="K71" s="46">
        <v>0</v>
      </c>
      <c r="L71" s="46">
        <v>0</v>
      </c>
      <c r="M71" s="46">
        <v>0</v>
      </c>
      <c r="N71" s="46">
        <f>SUM(D71:M71)</f>
        <v>833651</v>
      </c>
      <c r="O71" s="47">
        <f>(N71/O$74)</f>
        <v>7.8453886693017125</v>
      </c>
      <c r="P71" s="9"/>
    </row>
    <row r="72" spans="1:119" ht="16.5" thickBot="1">
      <c r="A72" s="14" t="s">
        <v>57</v>
      </c>
      <c r="B72" s="23"/>
      <c r="C72" s="22"/>
      <c r="D72" s="15">
        <f t="shared" ref="D72:M72" si="15">SUM(D5,D17,D25,D40,D55,D59,D68)</f>
        <v>130393391</v>
      </c>
      <c r="E72" s="15">
        <f t="shared" si="15"/>
        <v>28744960</v>
      </c>
      <c r="F72" s="15">
        <f t="shared" si="15"/>
        <v>0</v>
      </c>
      <c r="G72" s="15">
        <f t="shared" si="15"/>
        <v>13258107</v>
      </c>
      <c r="H72" s="15">
        <f t="shared" si="15"/>
        <v>0</v>
      </c>
      <c r="I72" s="15">
        <f t="shared" si="15"/>
        <v>61225387</v>
      </c>
      <c r="J72" s="15">
        <f t="shared" si="15"/>
        <v>19943563</v>
      </c>
      <c r="K72" s="15">
        <f t="shared" si="15"/>
        <v>16962325</v>
      </c>
      <c r="L72" s="15">
        <f t="shared" si="15"/>
        <v>0</v>
      </c>
      <c r="M72" s="15">
        <f t="shared" si="15"/>
        <v>0</v>
      </c>
      <c r="N72" s="15">
        <f>SUM(D72:M72)</f>
        <v>270527733</v>
      </c>
      <c r="O72" s="38">
        <f>(N72/O$74)</f>
        <v>2545.9037549407117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8" t="s">
        <v>128</v>
      </c>
      <c r="M74" s="118"/>
      <c r="N74" s="118"/>
      <c r="O74" s="43">
        <v>106260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91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2025-04-23T16:23:32Z</cp:lastPrinted>
  <dcterms:created xsi:type="dcterms:W3CDTF">2000-08-31T21:26:31Z</dcterms:created>
  <dcterms:modified xsi:type="dcterms:W3CDTF">2025-04-23T16:24:05Z</dcterms:modified>
</cp:coreProperties>
</file>