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9" documentId="11_29C5CE9D7BA3A450761E64FD0567525C51B78624" xr6:coauthVersionLast="47" xr6:coauthVersionMax="47" xr10:uidLastSave="{C95ECE44-18CA-42B5-86EE-384CFA37971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'2007'!$A$1:$O$40</definedName>
    <definedName name="_xlnm.Print_Area" localSheetId="15">'2008'!$A$1:$O$40</definedName>
    <definedName name="_xlnm.Print_Area" localSheetId="14">'2009'!$A$1:$O$40</definedName>
    <definedName name="_xlnm.Print_Area" localSheetId="13">'2010'!$A$1:$O$40</definedName>
    <definedName name="_xlnm.Print_Area" localSheetId="12">'2011'!$A$1:$O$39</definedName>
    <definedName name="_xlnm.Print_Area" localSheetId="11">'2012'!$A$1:$O$39</definedName>
    <definedName name="_xlnm.Print_Area" localSheetId="10">'2013'!$A$1:$O$39</definedName>
    <definedName name="_xlnm.Print_Area" localSheetId="9">'2014'!$A$1:$O$40</definedName>
    <definedName name="_xlnm.Print_Area" localSheetId="8">'2015'!$A$1:$O$40</definedName>
    <definedName name="_xlnm.Print_Area" localSheetId="7">'2016'!$A$1:$O$40</definedName>
    <definedName name="_xlnm.Print_Area" localSheetId="6">'2017'!$A$1:$O$40</definedName>
    <definedName name="_xlnm.Print_Area" localSheetId="5">'2018'!$A$1:$O$40</definedName>
    <definedName name="_xlnm.Print_Area" localSheetId="4">'2019'!$A$1:$O$40</definedName>
    <definedName name="_xlnm.Print_Area" localSheetId="3">'2020'!$A$1:$O$40</definedName>
    <definedName name="_xlnm.Print_Area" localSheetId="2">'2021'!$A$1:$P$40</definedName>
    <definedName name="_xlnm.Print_Area" localSheetId="1">'2022'!$A$1:$P$41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3" i="49" l="1"/>
  <c r="P33" i="49" s="1"/>
  <c r="O31" i="49"/>
  <c r="P31" i="49" s="1"/>
  <c r="O29" i="49"/>
  <c r="P29" i="49" s="1"/>
  <c r="O25" i="49"/>
  <c r="P25" i="49" s="1"/>
  <c r="O19" i="49"/>
  <c r="P19" i="49" s="1"/>
  <c r="O14" i="49"/>
  <c r="P14" i="49" s="1"/>
  <c r="O5" i="49"/>
  <c r="P5" i="49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E37" i="48" s="1"/>
  <c r="D5" i="48"/>
  <c r="O36" i="49" l="1"/>
  <c r="P36" i="49" s="1"/>
  <c r="F37" i="48"/>
  <c r="K37" i="48"/>
  <c r="H37" i="48"/>
  <c r="I37" i="48"/>
  <c r="J37" i="48"/>
  <c r="N37" i="48"/>
  <c r="G37" i="48"/>
  <c r="L37" i="48"/>
  <c r="M37" i="48"/>
  <c r="D37" i="48"/>
  <c r="O34" i="48"/>
  <c r="P34" i="48" s="1"/>
  <c r="O31" i="48"/>
  <c r="P31" i="48" s="1"/>
  <c r="O29" i="48"/>
  <c r="P29" i="48" s="1"/>
  <c r="O24" i="48"/>
  <c r="P24" i="48" s="1"/>
  <c r="O18" i="48"/>
  <c r="P18" i="48" s="1"/>
  <c r="O14" i="48"/>
  <c r="P14" i="48" s="1"/>
  <c r="O5" i="48"/>
  <c r="P5" i="48" s="1"/>
  <c r="O35" i="47"/>
  <c r="P35" i="47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O21" i="47"/>
  <c r="P21" i="47" s="1"/>
  <c r="O20" i="47"/>
  <c r="P20" i="47" s="1"/>
  <c r="O19" i="47"/>
  <c r="P19" i="47" s="1"/>
  <c r="N18" i="47"/>
  <c r="N36" i="47" s="1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 s="1"/>
  <c r="O15" i="47"/>
  <c r="P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5" i="46"/>
  <c r="O35" i="46"/>
  <c r="N34" i="46"/>
  <c r="O34" i="46" s="1"/>
  <c r="M33" i="46"/>
  <c r="L33" i="46"/>
  <c r="K33" i="46"/>
  <c r="J33" i="46"/>
  <c r="I33" i="46"/>
  <c r="H33" i="46"/>
  <c r="G33" i="46"/>
  <c r="F33" i="46"/>
  <c r="E33" i="46"/>
  <c r="N33" i="46" s="1"/>
  <c r="O33" i="46" s="1"/>
  <c r="D33" i="46"/>
  <c r="N32" i="46"/>
  <c r="O32" i="46" s="1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/>
  <c r="N20" i="46"/>
  <c r="O20" i="46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J36" i="46" s="1"/>
  <c r="I5" i="46"/>
  <c r="H5" i="46"/>
  <c r="G5" i="46"/>
  <c r="F5" i="46"/>
  <c r="E5" i="46"/>
  <c r="D5" i="46"/>
  <c r="D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/>
  <c r="N21" i="45"/>
  <c r="O21" i="45" s="1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 s="1"/>
  <c r="N16" i="45"/>
  <c r="O16" i="45" s="1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N28" i="44" s="1"/>
  <c r="O28" i="44" s="1"/>
  <c r="D28" i="44"/>
  <c r="N27" i="44"/>
  <c r="O27" i="44" s="1"/>
  <c r="N26" i="44"/>
  <c r="O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 s="1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F36" i="44" s="1"/>
  <c r="E5" i="44"/>
  <c r="E36" i="44" s="1"/>
  <c r="D5" i="44"/>
  <c r="N5" i="44" s="1"/>
  <c r="O5" i="44" s="1"/>
  <c r="J36" i="43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 s="1"/>
  <c r="N31" i="43"/>
  <c r="O31" i="43"/>
  <c r="M30" i="43"/>
  <c r="L30" i="43"/>
  <c r="K30" i="43"/>
  <c r="J30" i="43"/>
  <c r="I30" i="43"/>
  <c r="H30" i="43"/>
  <c r="G30" i="43"/>
  <c r="N30" i="43" s="1"/>
  <c r="O30" i="43" s="1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/>
  <c r="N21" i="43"/>
  <c r="O21" i="43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/>
  <c r="N31" i="42"/>
  <c r="O31" i="42"/>
  <c r="M30" i="42"/>
  <c r="L30" i="42"/>
  <c r="K30" i="42"/>
  <c r="J30" i="42"/>
  <c r="I30" i="42"/>
  <c r="H30" i="42"/>
  <c r="G30" i="42"/>
  <c r="F30" i="42"/>
  <c r="E30" i="42"/>
  <c r="D30" i="42"/>
  <c r="D36" i="42" s="1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 s="1"/>
  <c r="N25" i="42"/>
  <c r="O25" i="42"/>
  <c r="M24" i="42"/>
  <c r="L24" i="42"/>
  <c r="L36" i="42" s="1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N21" i="42"/>
  <c r="O21" i="42" s="1"/>
  <c r="N20" i="42"/>
  <c r="O20" i="42"/>
  <c r="N19" i="42"/>
  <c r="O19" i="42"/>
  <c r="M18" i="42"/>
  <c r="L18" i="42"/>
  <c r="K18" i="42"/>
  <c r="J18" i="42"/>
  <c r="I18" i="42"/>
  <c r="H18" i="42"/>
  <c r="N18" i="42" s="1"/>
  <c r="O18" i="42" s="1"/>
  <c r="G18" i="42"/>
  <c r="F18" i="42"/>
  <c r="E18" i="42"/>
  <c r="D18" i="42"/>
  <c r="N17" i="42"/>
  <c r="O17" i="42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G36" i="42" s="1"/>
  <c r="F5" i="42"/>
  <c r="E5" i="42"/>
  <c r="D5" i="42"/>
  <c r="N35" i="41"/>
  <c r="O35" i="41" s="1"/>
  <c r="N34" i="41"/>
  <c r="O34" i="41"/>
  <c r="M33" i="41"/>
  <c r="L33" i="41"/>
  <c r="K33" i="41"/>
  <c r="J33" i="41"/>
  <c r="I33" i="41"/>
  <c r="H33" i="41"/>
  <c r="G33" i="41"/>
  <c r="F33" i="41"/>
  <c r="E33" i="41"/>
  <c r="D33" i="41"/>
  <c r="N33" i="41" s="1"/>
  <c r="O33" i="41" s="1"/>
  <c r="N32" i="41"/>
  <c r="O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35" i="40"/>
  <c r="O35" i="40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N30" i="40" s="1"/>
  <c r="O30" i="40" s="1"/>
  <c r="D30" i="40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/>
  <c r="N25" i="40"/>
  <c r="O25" i="40" s="1"/>
  <c r="M24" i="40"/>
  <c r="M36" i="40" s="1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/>
  <c r="N21" i="40"/>
  <c r="O21" i="40" s="1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K5" i="40"/>
  <c r="J5" i="40"/>
  <c r="J36" i="40" s="1"/>
  <c r="I5" i="40"/>
  <c r="I36" i="40" s="1"/>
  <c r="H5" i="40"/>
  <c r="G5" i="40"/>
  <c r="F5" i="40"/>
  <c r="E5" i="40"/>
  <c r="D5" i="40"/>
  <c r="N35" i="39"/>
  <c r="O35" i="39"/>
  <c r="M34" i="39"/>
  <c r="L34" i="39"/>
  <c r="K34" i="39"/>
  <c r="J34" i="39"/>
  <c r="I34" i="39"/>
  <c r="H34" i="39"/>
  <c r="G34" i="39"/>
  <c r="F34" i="39"/>
  <c r="E34" i="39"/>
  <c r="D34" i="39"/>
  <c r="N34" i="39" s="1"/>
  <c r="O34" i="39" s="1"/>
  <c r="N33" i="39"/>
  <c r="O33" i="39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/>
  <c r="M28" i="39"/>
  <c r="L28" i="39"/>
  <c r="L36" i="39" s="1"/>
  <c r="K28" i="39"/>
  <c r="J28" i="39"/>
  <c r="I28" i="39"/>
  <c r="H28" i="39"/>
  <c r="G28" i="39"/>
  <c r="F28" i="39"/>
  <c r="E28" i="39"/>
  <c r="D28" i="39"/>
  <c r="N27" i="39"/>
  <c r="O27" i="39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 s="1"/>
  <c r="N20" i="39"/>
  <c r="O20" i="39"/>
  <c r="N19" i="39"/>
  <c r="O19" i="39"/>
  <c r="M18" i="39"/>
  <c r="L18" i="39"/>
  <c r="K18" i="39"/>
  <c r="J18" i="39"/>
  <c r="I18" i="39"/>
  <c r="H18" i="39"/>
  <c r="G18" i="39"/>
  <c r="F18" i="39"/>
  <c r="E18" i="39"/>
  <c r="E36" i="39" s="1"/>
  <c r="D18" i="39"/>
  <c r="N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/>
  <c r="N9" i="39"/>
  <c r="O9" i="39" s="1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/>
  <c r="N30" i="38"/>
  <c r="O30" i="38"/>
  <c r="M29" i="38"/>
  <c r="L29" i="38"/>
  <c r="K29" i="38"/>
  <c r="J29" i="38"/>
  <c r="I29" i="38"/>
  <c r="H29" i="38"/>
  <c r="G29" i="38"/>
  <c r="F29" i="38"/>
  <c r="E29" i="38"/>
  <c r="D29" i="38"/>
  <c r="N28" i="38"/>
  <c r="O28" i="38"/>
  <c r="M27" i="38"/>
  <c r="L27" i="38"/>
  <c r="K27" i="38"/>
  <c r="J27" i="38"/>
  <c r="I27" i="38"/>
  <c r="H27" i="38"/>
  <c r="G27" i="38"/>
  <c r="G36" i="38" s="1"/>
  <c r="F27" i="38"/>
  <c r="F36" i="38" s="1"/>
  <c r="E27" i="38"/>
  <c r="D27" i="38"/>
  <c r="N27" i="38" s="1"/>
  <c r="O27" i="38" s="1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/>
  <c r="O24" i="38" s="1"/>
  <c r="N23" i="38"/>
  <c r="O23" i="38"/>
  <c r="N22" i="38"/>
  <c r="O22" i="38"/>
  <c r="N21" i="38"/>
  <c r="O21" i="38" s="1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/>
  <c r="N15" i="38"/>
  <c r="O15" i="38" s="1"/>
  <c r="N14" i="38"/>
  <c r="O14" i="38"/>
  <c r="M13" i="38"/>
  <c r="L13" i="38"/>
  <c r="L36" i="38" s="1"/>
  <c r="K13" i="38"/>
  <c r="J13" i="38"/>
  <c r="I13" i="38"/>
  <c r="I36" i="38" s="1"/>
  <c r="H13" i="38"/>
  <c r="G13" i="38"/>
  <c r="F13" i="38"/>
  <c r="E13" i="38"/>
  <c r="D13" i="38"/>
  <c r="N12" i="38"/>
  <c r="O12" i="38"/>
  <c r="N11" i="38"/>
  <c r="O11" i="38" s="1"/>
  <c r="N10" i="38"/>
  <c r="O10" i="38" s="1"/>
  <c r="N9" i="38"/>
  <c r="O9" i="38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N34" i="37"/>
  <c r="O34" i="37" s="1"/>
  <c r="M33" i="37"/>
  <c r="L33" i="37"/>
  <c r="K33" i="37"/>
  <c r="J33" i="37"/>
  <c r="I33" i="37"/>
  <c r="H33" i="37"/>
  <c r="H35" i="37" s="1"/>
  <c r="G33" i="37"/>
  <c r="N33" i="37" s="1"/>
  <c r="O33" i="37" s="1"/>
  <c r="F33" i="37"/>
  <c r="E33" i="37"/>
  <c r="D33" i="37"/>
  <c r="N32" i="37"/>
  <c r="O32" i="37" s="1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/>
  <c r="N22" i="37"/>
  <c r="O22" i="37" s="1"/>
  <c r="N21" i="37"/>
  <c r="O21" i="37" s="1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N18" i="37" s="1"/>
  <c r="O18" i="37" s="1"/>
  <c r="E18" i="37"/>
  <c r="D18" i="37"/>
  <c r="N17" i="37"/>
  <c r="O17" i="37" s="1"/>
  <c r="N16" i="37"/>
  <c r="O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E35" i="37" s="1"/>
  <c r="D13" i="37"/>
  <c r="N12" i="37"/>
  <c r="O12" i="37" s="1"/>
  <c r="N11" i="37"/>
  <c r="O11" i="37"/>
  <c r="N10" i="37"/>
  <c r="O10" i="37"/>
  <c r="N9" i="37"/>
  <c r="O9" i="37" s="1"/>
  <c r="N8" i="37"/>
  <c r="O8" i="37" s="1"/>
  <c r="N7" i="37"/>
  <c r="O7" i="37"/>
  <c r="N6" i="37"/>
  <c r="O6" i="37" s="1"/>
  <c r="M5" i="37"/>
  <c r="M35" i="37" s="1"/>
  <c r="L5" i="37"/>
  <c r="L35" i="37" s="1"/>
  <c r="K5" i="37"/>
  <c r="J5" i="37"/>
  <c r="I5" i="37"/>
  <c r="I35" i="37" s="1"/>
  <c r="H5" i="37"/>
  <c r="G5" i="37"/>
  <c r="G35" i="37" s="1"/>
  <c r="F5" i="37"/>
  <c r="E5" i="37"/>
  <c r="D5" i="37"/>
  <c r="N5" i="37" s="1"/>
  <c r="O5" i="37" s="1"/>
  <c r="D5" i="36"/>
  <c r="D35" i="36" s="1"/>
  <c r="N34" i="36"/>
  <c r="O34" i="36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M27" i="36"/>
  <c r="L27" i="36"/>
  <c r="K27" i="36"/>
  <c r="J27" i="36"/>
  <c r="I27" i="36"/>
  <c r="H27" i="36"/>
  <c r="G27" i="36"/>
  <c r="G35" i="36" s="1"/>
  <c r="F27" i="36"/>
  <c r="E27" i="36"/>
  <c r="D27" i="36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F35" i="36"/>
  <c r="E24" i="36"/>
  <c r="D24" i="36"/>
  <c r="N24" i="36" s="1"/>
  <c r="O24" i="36" s="1"/>
  <c r="N23" i="36"/>
  <c r="O23" i="36" s="1"/>
  <c r="N22" i="36"/>
  <c r="O22" i="36" s="1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H35" i="36" s="1"/>
  <c r="G5" i="36"/>
  <c r="F5" i="36"/>
  <c r="E5" i="36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H35" i="35" s="1"/>
  <c r="G5" i="35"/>
  <c r="F5" i="35"/>
  <c r="E5" i="35"/>
  <c r="D5" i="35"/>
  <c r="N35" i="34"/>
  <c r="O35" i="34" s="1"/>
  <c r="N34" i="34"/>
  <c r="O34" i="34" s="1"/>
  <c r="M33" i="34"/>
  <c r="L33" i="34"/>
  <c r="K33" i="34"/>
  <c r="J33" i="34"/>
  <c r="I33" i="34"/>
  <c r="H33" i="34"/>
  <c r="N33" i="34" s="1"/>
  <c r="O33" i="34" s="1"/>
  <c r="G33" i="34"/>
  <c r="F33" i="34"/>
  <c r="E33" i="34"/>
  <c r="D33" i="34"/>
  <c r="N32" i="34"/>
  <c r="O32" i="34" s="1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N25" i="34"/>
  <c r="O25" i="34"/>
  <c r="M24" i="34"/>
  <c r="L24" i="34"/>
  <c r="K24" i="34"/>
  <c r="J24" i="34"/>
  <c r="I24" i="34"/>
  <c r="H24" i="34"/>
  <c r="G24" i="34"/>
  <c r="G36" i="34" s="1"/>
  <c r="F24" i="34"/>
  <c r="E24" i="34"/>
  <c r="D24" i="34"/>
  <c r="N23" i="34"/>
  <c r="O23" i="34" s="1"/>
  <c r="N22" i="34"/>
  <c r="O22" i="34" s="1"/>
  <c r="N21" i="34"/>
  <c r="O21" i="34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/>
  <c r="N15" i="34"/>
  <c r="O15" i="34" s="1"/>
  <c r="N14" i="34"/>
  <c r="O14" i="34"/>
  <c r="M13" i="34"/>
  <c r="L13" i="34"/>
  <c r="K13" i="34"/>
  <c r="J13" i="34"/>
  <c r="J36" i="34" s="1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I36" i="34" s="1"/>
  <c r="H5" i="34"/>
  <c r="G5" i="34"/>
  <c r="F5" i="34"/>
  <c r="E5" i="34"/>
  <c r="E36" i="34" s="1"/>
  <c r="D5" i="34"/>
  <c r="E33" i="33"/>
  <c r="F33" i="33"/>
  <c r="G33" i="33"/>
  <c r="H33" i="33"/>
  <c r="I33" i="33"/>
  <c r="J33" i="33"/>
  <c r="K33" i="33"/>
  <c r="L33" i="33"/>
  <c r="M33" i="33"/>
  <c r="D33" i="33"/>
  <c r="E29" i="33"/>
  <c r="F29" i="33"/>
  <c r="G29" i="33"/>
  <c r="H29" i="33"/>
  <c r="I29" i="33"/>
  <c r="J29" i="33"/>
  <c r="K29" i="33"/>
  <c r="L29" i="33"/>
  <c r="M29" i="33"/>
  <c r="E27" i="33"/>
  <c r="F27" i="33"/>
  <c r="G27" i="33"/>
  <c r="H27" i="33"/>
  <c r="I27" i="33"/>
  <c r="J27" i="33"/>
  <c r="K27" i="33"/>
  <c r="L27" i="33"/>
  <c r="M27" i="33"/>
  <c r="E24" i="33"/>
  <c r="F24" i="33"/>
  <c r="G24" i="33"/>
  <c r="H24" i="33"/>
  <c r="I24" i="33"/>
  <c r="J24" i="33"/>
  <c r="K24" i="33"/>
  <c r="L24" i="33"/>
  <c r="M24" i="33"/>
  <c r="E18" i="33"/>
  <c r="F18" i="33"/>
  <c r="G18" i="33"/>
  <c r="H18" i="33"/>
  <c r="I18" i="33"/>
  <c r="J18" i="33"/>
  <c r="K18" i="33"/>
  <c r="L18" i="33"/>
  <c r="M18" i="33"/>
  <c r="E13" i="33"/>
  <c r="F13" i="33"/>
  <c r="G13" i="33"/>
  <c r="H13" i="33"/>
  <c r="I13" i="33"/>
  <c r="I36" i="33" s="1"/>
  <c r="J13" i="33"/>
  <c r="K13" i="33"/>
  <c r="L13" i="33"/>
  <c r="M13" i="33"/>
  <c r="E5" i="33"/>
  <c r="F5" i="33"/>
  <c r="F36" i="33" s="1"/>
  <c r="G5" i="33"/>
  <c r="N5" i="33" s="1"/>
  <c r="O5" i="33" s="1"/>
  <c r="H5" i="33"/>
  <c r="H36" i="33" s="1"/>
  <c r="I5" i="33"/>
  <c r="J5" i="33"/>
  <c r="K5" i="33"/>
  <c r="L5" i="33"/>
  <c r="M5" i="33"/>
  <c r="D29" i="33"/>
  <c r="D24" i="33"/>
  <c r="D18" i="33"/>
  <c r="D13" i="33"/>
  <c r="D5" i="33"/>
  <c r="N35" i="33"/>
  <c r="O35" i="33" s="1"/>
  <c r="N34" i="33"/>
  <c r="O34" i="33" s="1"/>
  <c r="N30" i="33"/>
  <c r="O30" i="33"/>
  <c r="N31" i="33"/>
  <c r="O31" i="33" s="1"/>
  <c r="N32" i="33"/>
  <c r="O32" i="33"/>
  <c r="D27" i="33"/>
  <c r="N28" i="33"/>
  <c r="O28" i="33" s="1"/>
  <c r="N26" i="33"/>
  <c r="O26" i="33" s="1"/>
  <c r="N25" i="33"/>
  <c r="O25" i="33" s="1"/>
  <c r="N15" i="33"/>
  <c r="O15" i="33" s="1"/>
  <c r="N16" i="33"/>
  <c r="O16" i="33" s="1"/>
  <c r="N17" i="33"/>
  <c r="O17" i="33" s="1"/>
  <c r="N7" i="33"/>
  <c r="O7" i="33" s="1"/>
  <c r="N8" i="33"/>
  <c r="O8" i="33"/>
  <c r="N9" i="33"/>
  <c r="O9" i="33" s="1"/>
  <c r="N10" i="33"/>
  <c r="O10" i="33" s="1"/>
  <c r="N11" i="33"/>
  <c r="O11" i="33"/>
  <c r="N12" i="33"/>
  <c r="O12" i="33" s="1"/>
  <c r="N6" i="33"/>
  <c r="O6" i="33" s="1"/>
  <c r="N19" i="33"/>
  <c r="O19" i="33"/>
  <c r="N20" i="33"/>
  <c r="O20" i="33" s="1"/>
  <c r="N21" i="33"/>
  <c r="O21" i="33" s="1"/>
  <c r="N22" i="33"/>
  <c r="O22" i="33" s="1"/>
  <c r="N23" i="33"/>
  <c r="O23" i="33" s="1"/>
  <c r="N14" i="33"/>
  <c r="O14" i="33" s="1"/>
  <c r="N13" i="36"/>
  <c r="O13" i="36" s="1"/>
  <c r="O18" i="39"/>
  <c r="N18" i="34"/>
  <c r="O18" i="34" s="1"/>
  <c r="N5" i="38"/>
  <c r="O5" i="38" s="1"/>
  <c r="N13" i="45" l="1"/>
  <c r="O13" i="45" s="1"/>
  <c r="N24" i="39"/>
  <c r="O24" i="39" s="1"/>
  <c r="I36" i="42"/>
  <c r="J36" i="42"/>
  <c r="M36" i="33"/>
  <c r="N24" i="41"/>
  <c r="O24" i="41" s="1"/>
  <c r="N30" i="42"/>
  <c r="O30" i="42" s="1"/>
  <c r="H36" i="44"/>
  <c r="G36" i="46"/>
  <c r="N13" i="46"/>
  <c r="O13" i="46" s="1"/>
  <c r="D35" i="37"/>
  <c r="I35" i="35"/>
  <c r="M35" i="36"/>
  <c r="I36" i="44"/>
  <c r="L36" i="44"/>
  <c r="N28" i="45"/>
  <c r="O28" i="45" s="1"/>
  <c r="H36" i="46"/>
  <c r="N24" i="33"/>
  <c r="O24" i="33" s="1"/>
  <c r="H36" i="34"/>
  <c r="G36" i="39"/>
  <c r="D36" i="41"/>
  <c r="J36" i="44"/>
  <c r="I36" i="46"/>
  <c r="O24" i="47"/>
  <c r="P24" i="47" s="1"/>
  <c r="M36" i="47"/>
  <c r="N13" i="42"/>
  <c r="O13" i="42" s="1"/>
  <c r="K36" i="44"/>
  <c r="N29" i="41"/>
  <c r="O29" i="41" s="1"/>
  <c r="N29" i="33"/>
  <c r="O29" i="33" s="1"/>
  <c r="N27" i="37"/>
  <c r="O27" i="37" s="1"/>
  <c r="E36" i="38"/>
  <c r="N30" i="39"/>
  <c r="O30" i="39" s="1"/>
  <c r="M36" i="44"/>
  <c r="E36" i="45"/>
  <c r="F36" i="45"/>
  <c r="N34" i="45"/>
  <c r="O34" i="45" s="1"/>
  <c r="O28" i="47"/>
  <c r="P28" i="47" s="1"/>
  <c r="J35" i="37"/>
  <c r="K36" i="42"/>
  <c r="N34" i="44"/>
  <c r="O34" i="44" s="1"/>
  <c r="F36" i="39"/>
  <c r="N18" i="46"/>
  <c r="O18" i="46" s="1"/>
  <c r="E35" i="35"/>
  <c r="K35" i="37"/>
  <c r="D36" i="38"/>
  <c r="N33" i="33"/>
  <c r="O33" i="33" s="1"/>
  <c r="L36" i="34"/>
  <c r="G35" i="35"/>
  <c r="K36" i="39"/>
  <c r="M36" i="39"/>
  <c r="H36" i="41"/>
  <c r="F36" i="43"/>
  <c r="N34" i="43"/>
  <c r="O34" i="43" s="1"/>
  <c r="H36" i="42"/>
  <c r="F35" i="37"/>
  <c r="N35" i="37" s="1"/>
  <c r="O35" i="37" s="1"/>
  <c r="J36" i="41"/>
  <c r="N13" i="41"/>
  <c r="O13" i="41" s="1"/>
  <c r="N28" i="42"/>
  <c r="O28" i="42" s="1"/>
  <c r="H36" i="43"/>
  <c r="G36" i="45"/>
  <c r="N30" i="46"/>
  <c r="O30" i="46" s="1"/>
  <c r="N18" i="33"/>
  <c r="O18" i="33" s="1"/>
  <c r="I36" i="41"/>
  <c r="L36" i="41"/>
  <c r="N13" i="38"/>
  <c r="O13" i="38" s="1"/>
  <c r="N28" i="40"/>
  <c r="O28" i="40" s="1"/>
  <c r="K36" i="41"/>
  <c r="I36" i="43"/>
  <c r="H36" i="45"/>
  <c r="N28" i="46"/>
  <c r="O28" i="46" s="1"/>
  <c r="N29" i="34"/>
  <c r="O29" i="34" s="1"/>
  <c r="H36" i="39"/>
  <c r="J36" i="39"/>
  <c r="G36" i="43"/>
  <c r="N13" i="43"/>
  <c r="O13" i="43" s="1"/>
  <c r="K36" i="33"/>
  <c r="K35" i="35"/>
  <c r="N18" i="43"/>
  <c r="O18" i="43" s="1"/>
  <c r="M36" i="43"/>
  <c r="I36" i="45"/>
  <c r="N24" i="45"/>
  <c r="O24" i="45" s="1"/>
  <c r="F36" i="47"/>
  <c r="J36" i="45"/>
  <c r="L36" i="45"/>
  <c r="G36" i="47"/>
  <c r="E36" i="42"/>
  <c r="F36" i="42"/>
  <c r="N34" i="42"/>
  <c r="O34" i="42" s="1"/>
  <c r="L36" i="43"/>
  <c r="K36" i="45"/>
  <c r="N18" i="40"/>
  <c r="O18" i="40" s="1"/>
  <c r="N28" i="39"/>
  <c r="O28" i="39" s="1"/>
  <c r="N13" i="37"/>
  <c r="O13" i="37" s="1"/>
  <c r="M36" i="46"/>
  <c r="J36" i="33"/>
  <c r="J35" i="35"/>
  <c r="L35" i="36"/>
  <c r="N27" i="41"/>
  <c r="O27" i="41" s="1"/>
  <c r="N27" i="33"/>
  <c r="O27" i="33" s="1"/>
  <c r="G36" i="40"/>
  <c r="N13" i="40"/>
  <c r="O13" i="40" s="1"/>
  <c r="F36" i="41"/>
  <c r="N18" i="44"/>
  <c r="O18" i="44" s="1"/>
  <c r="N30" i="45"/>
  <c r="O30" i="45" s="1"/>
  <c r="I36" i="47"/>
  <c r="N29" i="38"/>
  <c r="O29" i="38" s="1"/>
  <c r="J36" i="38"/>
  <c r="M36" i="41"/>
  <c r="M35" i="35"/>
  <c r="J35" i="36"/>
  <c r="K36" i="38"/>
  <c r="M36" i="38"/>
  <c r="H36" i="40"/>
  <c r="N24" i="44"/>
  <c r="O24" i="44" s="1"/>
  <c r="J36" i="47"/>
  <c r="O37" i="48"/>
  <c r="P37" i="48" s="1"/>
  <c r="D36" i="33"/>
  <c r="N36" i="33" s="1"/>
  <c r="O36" i="33" s="1"/>
  <c r="N5" i="34"/>
  <c r="O5" i="34" s="1"/>
  <c r="D36" i="34"/>
  <c r="F36" i="34"/>
  <c r="N33" i="35"/>
  <c r="O33" i="35" s="1"/>
  <c r="N24" i="40"/>
  <c r="O24" i="40" s="1"/>
  <c r="D36" i="40"/>
  <c r="N24" i="46"/>
  <c r="O24" i="46" s="1"/>
  <c r="D36" i="46"/>
  <c r="O30" i="47"/>
  <c r="P30" i="47" s="1"/>
  <c r="K36" i="47"/>
  <c r="N5" i="35"/>
  <c r="O5" i="35" s="1"/>
  <c r="N5" i="36"/>
  <c r="O5" i="36" s="1"/>
  <c r="I35" i="36"/>
  <c r="N13" i="39"/>
  <c r="O13" i="39" s="1"/>
  <c r="L36" i="47"/>
  <c r="D36" i="43"/>
  <c r="N24" i="43"/>
  <c r="O24" i="43" s="1"/>
  <c r="E36" i="40"/>
  <c r="N5" i="40"/>
  <c r="O5" i="40" s="1"/>
  <c r="E36" i="46"/>
  <c r="N5" i="46"/>
  <c r="O5" i="46" s="1"/>
  <c r="E36" i="47"/>
  <c r="N5" i="41"/>
  <c r="O5" i="41" s="1"/>
  <c r="F35" i="35"/>
  <c r="K35" i="36"/>
  <c r="I36" i="39"/>
  <c r="F36" i="40"/>
  <c r="N24" i="42"/>
  <c r="O24" i="42" s="1"/>
  <c r="E36" i="43"/>
  <c r="N5" i="43"/>
  <c r="O5" i="43" s="1"/>
  <c r="F36" i="46"/>
  <c r="K36" i="46"/>
  <c r="N27" i="36"/>
  <c r="O27" i="36" s="1"/>
  <c r="K36" i="40"/>
  <c r="O18" i="47"/>
  <c r="P18" i="47" s="1"/>
  <c r="L36" i="33"/>
  <c r="K36" i="34"/>
  <c r="K36" i="43"/>
  <c r="H36" i="47"/>
  <c r="O13" i="47"/>
  <c r="P13" i="47" s="1"/>
  <c r="N29" i="36"/>
  <c r="O29" i="36" s="1"/>
  <c r="N18" i="38"/>
  <c r="O18" i="38" s="1"/>
  <c r="N36" i="41"/>
  <c r="O36" i="41" s="1"/>
  <c r="N5" i="45"/>
  <c r="O5" i="45" s="1"/>
  <c r="M36" i="45"/>
  <c r="O5" i="47"/>
  <c r="P5" i="47" s="1"/>
  <c r="G36" i="33"/>
  <c r="M36" i="34"/>
  <c r="N24" i="34"/>
  <c r="O24" i="34" s="1"/>
  <c r="L35" i="35"/>
  <c r="H36" i="38"/>
  <c r="N33" i="38"/>
  <c r="O33" i="38" s="1"/>
  <c r="N34" i="40"/>
  <c r="O34" i="40" s="1"/>
  <c r="E36" i="41"/>
  <c r="N5" i="42"/>
  <c r="O5" i="42" s="1"/>
  <c r="M36" i="42"/>
  <c r="D36" i="44"/>
  <c r="G36" i="44"/>
  <c r="N13" i="34"/>
  <c r="O13" i="34" s="1"/>
  <c r="N24" i="35"/>
  <c r="O24" i="35" s="1"/>
  <c r="N27" i="35"/>
  <c r="O27" i="35" s="1"/>
  <c r="D35" i="35"/>
  <c r="N35" i="35" s="1"/>
  <c r="O35" i="35" s="1"/>
  <c r="N33" i="36"/>
  <c r="O33" i="36" s="1"/>
  <c r="E35" i="36"/>
  <c r="G36" i="41"/>
  <c r="D36" i="47"/>
  <c r="E36" i="33"/>
  <c r="N13" i="35"/>
  <c r="O13" i="35" s="1"/>
  <c r="N5" i="39"/>
  <c r="O5" i="39" s="1"/>
  <c r="D36" i="39"/>
  <c r="L36" i="40"/>
  <c r="N28" i="43"/>
  <c r="O28" i="43" s="1"/>
  <c r="N13" i="44"/>
  <c r="O13" i="44" s="1"/>
  <c r="L36" i="46"/>
  <c r="O33" i="47"/>
  <c r="P33" i="47" s="1"/>
  <c r="N13" i="33"/>
  <c r="O13" i="33" s="1"/>
  <c r="N36" i="38" l="1"/>
  <c r="O36" i="38" s="1"/>
  <c r="N36" i="43"/>
  <c r="O36" i="43" s="1"/>
  <c r="N36" i="42"/>
  <c r="O36" i="42" s="1"/>
  <c r="N36" i="45"/>
  <c r="O36" i="45" s="1"/>
  <c r="N35" i="36"/>
  <c r="O35" i="36" s="1"/>
  <c r="N36" i="46"/>
  <c r="O36" i="46" s="1"/>
  <c r="N36" i="44"/>
  <c r="O36" i="44" s="1"/>
  <c r="O36" i="47"/>
  <c r="P36" i="47" s="1"/>
  <c r="N36" i="40"/>
  <c r="O36" i="40" s="1"/>
  <c r="N36" i="39"/>
  <c r="O36" i="39" s="1"/>
  <c r="N36" i="34"/>
  <c r="O36" i="34" s="1"/>
</calcChain>
</file>

<file path=xl/sharedStrings.xml><?xml version="1.0" encoding="utf-8"?>
<sst xmlns="http://schemas.openxmlformats.org/spreadsheetml/2006/main" count="885" uniqueCount="101">
  <si>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</si>
  <si>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</si>
  <si>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</si>
  <si>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</si>
  <si>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</si>
  <si>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</si>
  <si>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</si>
  <si>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</si>
  <si>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</si>
  <si>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</si>
  <si>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</si>
  <si>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</si>
  <si>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</si>
  <si>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</si>
  <si>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</si>
  <si>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</si>
  <si>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</si>
  <si>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</si>
  <si>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</si>
  <si>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</si>
  <si>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</si>
  <si>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</si>
  <si>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</si>
  <si>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</si>
  <si>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</si>
  <si>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</si>
  <si>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</si>
  <si>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</si>
  <si>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</si>
  <si>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Ambulance and Rescue Services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</si>
  <si>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</si>
  <si>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</si>
  <si>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</si>
  <si>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</si>
  <si>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</si>
  <si>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</si>
  <si>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</si>
  <si>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</si>
  <si>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</si>
  <si>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Airports</t>
  </si>
  <si>
    <t>Economic Environment</t>
  </si>
  <si>
    <t>Housing and Urban Development</t>
  </si>
  <si>
    <t>Culture / Recreation</t>
  </si>
  <si>
    <t>Parks and Recreation</t>
  </si>
  <si>
    <t>Special Recreation Facilities</t>
  </si>
  <si>
    <t>Other Culture / Recreation</t>
  </si>
  <si>
    <t>Inter-Fund Group Transfers Out</t>
  </si>
  <si>
    <t>Proprietary - Non-Operating Interest Expense</t>
  </si>
  <si>
    <t>Other Uses and Non-Operating</t>
  </si>
  <si>
    <t>2009 Municipal Population:</t>
  </si>
  <si>
    <t>Pompano Beach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</si>
  <si>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</si>
  <si>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</si>
  <si>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</si>
  <si>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</si>
  <si>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</si>
  <si>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</si>
  <si>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Protective Inspections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</si>
  <si>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</si>
  <si>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</si>
  <si>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</si>
  <si>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</si>
  <si>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</si>
  <si>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</si>
  <si>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</si>
  <si>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</si>
  <si>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</si>
  <si>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</si>
  <si>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Parking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</si>
  <si>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</si>
  <si>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</si>
  <si>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</si>
  <si>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</si>
  <si>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</si>
  <si>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</si>
  <si>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</si>
  <si>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</si>
  <si>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</si>
  <si>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</si>
  <si>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</si>
  <si>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</si>
  <si>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</si>
  <si>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</si>
  <si>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</si>
  <si>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</si>
  <si>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</si>
  <si>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</si>
  <si>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Non-Operating Interest Expense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</si>
  <si>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</si>
  <si>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</si>
  <si>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</si>
  <si>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</si>
  <si>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</si>
  <si>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</si>
  <si>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</si>
  <si>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</si>
  <si>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Comprehensive Planning</t>
  </si>
  <si>
    <t>Mass Transit Systems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</si>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</sst>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C0EE7-9012-44BE-A132-AD4635239483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38360621</v>
      </c>
      <c r="E5" s="103">
        <f>SUM(E6:E13)</f>
        <v>13481724</v>
      </c>
      <c r="F5" s="103">
        <f>SUM(F6:F13)</f>
        <v>9710400</v>
      </c>
      <c r="G5" s="103">
        <f>SUM(G6:G13)</f>
        <v>191778</v>
      </c>
      <c r="H5" s="103">
        <f>SUM(H6:H13)</f>
        <v>0</v>
      </c>
      <c r="I5" s="103">
        <f>SUM(I6:I13)</f>
        <v>0</v>
      </c>
      <c r="J5" s="103">
        <f>SUM(J6:J13)</f>
        <v>32079792</v>
      </c>
      <c r="K5" s="103">
        <f>SUM(K6:K13)</f>
        <v>55503087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149327402</v>
      </c>
      <c r="P5" s="105">
        <f>(O5/P$38)</f>
        <v>1313.4496310174068</v>
      </c>
      <c r="Q5" s="106"/>
    </row>
    <row r="6" spans="1:134">
      <c r="A6" s="108"/>
      <c r="B6" s="109">
        <v>511</v>
      </c>
      <c r="C6" s="110" t="s">
        <v>19</v>
      </c>
      <c r="D6" s="111">
        <v>540872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540872</v>
      </c>
      <c r="P6" s="112">
        <f>(O6/P$38)</f>
        <v>4.7573862486916294</v>
      </c>
      <c r="Q6" s="113"/>
    </row>
    <row r="7" spans="1:134">
      <c r="A7" s="108"/>
      <c r="B7" s="109">
        <v>512</v>
      </c>
      <c r="C7" s="110" t="s">
        <v>20</v>
      </c>
      <c r="D7" s="111">
        <v>3669650</v>
      </c>
      <c r="E7" s="111">
        <v>440058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4109708</v>
      </c>
      <c r="P7" s="112">
        <f>(O7/P$38)</f>
        <v>36.148050417359336</v>
      </c>
      <c r="Q7" s="113"/>
    </row>
    <row r="8" spans="1:134">
      <c r="A8" s="108"/>
      <c r="B8" s="109">
        <v>513</v>
      </c>
      <c r="C8" s="110" t="s">
        <v>21</v>
      </c>
      <c r="D8" s="111">
        <v>4367</v>
      </c>
      <c r="E8" s="111">
        <v>0</v>
      </c>
      <c r="F8" s="111">
        <v>3939550</v>
      </c>
      <c r="G8" s="111">
        <v>31319</v>
      </c>
      <c r="H8" s="111">
        <v>0</v>
      </c>
      <c r="I8" s="111">
        <v>0</v>
      </c>
      <c r="J8" s="111">
        <v>32079792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36055028</v>
      </c>
      <c r="P8" s="112">
        <f>(O8/P$38)</f>
        <v>317.13176944525071</v>
      </c>
      <c r="Q8" s="113"/>
    </row>
    <row r="9" spans="1:134">
      <c r="A9" s="108"/>
      <c r="B9" s="109">
        <v>514</v>
      </c>
      <c r="C9" s="110" t="s">
        <v>22</v>
      </c>
      <c r="D9" s="111">
        <v>1617700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1617700</v>
      </c>
      <c r="P9" s="112">
        <f>(O9/P$38)</f>
        <v>14.228918735871792</v>
      </c>
      <c r="Q9" s="113"/>
    </row>
    <row r="10" spans="1:134">
      <c r="A10" s="108"/>
      <c r="B10" s="109">
        <v>515</v>
      </c>
      <c r="C10" s="110" t="s">
        <v>96</v>
      </c>
      <c r="D10" s="111">
        <v>1218983</v>
      </c>
      <c r="E10" s="111">
        <v>3426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1222409</v>
      </c>
      <c r="P10" s="112">
        <f>(O10/P$38)</f>
        <v>10.752029624156705</v>
      </c>
      <c r="Q10" s="113"/>
    </row>
    <row r="11" spans="1:134">
      <c r="A11" s="108"/>
      <c r="B11" s="109">
        <v>517</v>
      </c>
      <c r="C11" s="110" t="s">
        <v>23</v>
      </c>
      <c r="D11" s="111">
        <v>3797096</v>
      </c>
      <c r="E11" s="111">
        <v>376670</v>
      </c>
      <c r="F11" s="111">
        <v>5770850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9944616</v>
      </c>
      <c r="P11" s="112">
        <f>(O11/P$38)</f>
        <v>87.470564952370907</v>
      </c>
      <c r="Q11" s="113"/>
    </row>
    <row r="12" spans="1:134">
      <c r="A12" s="108"/>
      <c r="B12" s="109">
        <v>518</v>
      </c>
      <c r="C12" s="110" t="s">
        <v>24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55503087</v>
      </c>
      <c r="L12" s="111">
        <v>0</v>
      </c>
      <c r="M12" s="111">
        <v>0</v>
      </c>
      <c r="N12" s="111">
        <v>0</v>
      </c>
      <c r="O12" s="111">
        <f t="shared" si="0"/>
        <v>55503087</v>
      </c>
      <c r="P12" s="112">
        <f>(O12/P$38)</f>
        <v>488.19244267356254</v>
      </c>
      <c r="Q12" s="113"/>
    </row>
    <row r="13" spans="1:134">
      <c r="A13" s="108"/>
      <c r="B13" s="109">
        <v>519</v>
      </c>
      <c r="C13" s="110" t="s">
        <v>25</v>
      </c>
      <c r="D13" s="111">
        <v>27511953</v>
      </c>
      <c r="E13" s="111">
        <v>12661570</v>
      </c>
      <c r="F13" s="111">
        <v>0</v>
      </c>
      <c r="G13" s="111">
        <v>160459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40333982</v>
      </c>
      <c r="P13" s="112">
        <f>(O13/P$38)</f>
        <v>354.76846892014322</v>
      </c>
      <c r="Q13" s="113"/>
    </row>
    <row r="14" spans="1:134" ht="15.75">
      <c r="A14" s="114" t="s">
        <v>26</v>
      </c>
      <c r="B14" s="115"/>
      <c r="C14" s="116"/>
      <c r="D14" s="117">
        <f>SUM(D15:D18)</f>
        <v>87914881</v>
      </c>
      <c r="E14" s="117">
        <f>SUM(E15:E18)</f>
        <v>22569183</v>
      </c>
      <c r="F14" s="117">
        <f>SUM(F15:F18)</f>
        <v>0</v>
      </c>
      <c r="G14" s="117">
        <f>SUM(G15:G18)</f>
        <v>1907264</v>
      </c>
      <c r="H14" s="117">
        <f>SUM(H15:H18)</f>
        <v>0</v>
      </c>
      <c r="I14" s="117">
        <f>SUM(I15:I18)</f>
        <v>0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112391328</v>
      </c>
      <c r="P14" s="119">
        <f>(O14/P$38)</f>
        <v>988.56838272158745</v>
      </c>
      <c r="Q14" s="120"/>
    </row>
    <row r="15" spans="1:134">
      <c r="A15" s="108"/>
      <c r="B15" s="109">
        <v>521</v>
      </c>
      <c r="C15" s="110" t="s">
        <v>27</v>
      </c>
      <c r="D15" s="111">
        <v>55045489</v>
      </c>
      <c r="E15" s="111">
        <v>126060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55171549</v>
      </c>
      <c r="P15" s="112">
        <f>(O15/P$38)</f>
        <v>485.2763103499837</v>
      </c>
      <c r="Q15" s="113"/>
    </row>
    <row r="16" spans="1:134">
      <c r="A16" s="108"/>
      <c r="B16" s="109">
        <v>522</v>
      </c>
      <c r="C16" s="110" t="s">
        <v>28</v>
      </c>
      <c r="D16" s="111">
        <v>32789846</v>
      </c>
      <c r="E16" s="111">
        <v>2156</v>
      </c>
      <c r="F16" s="111">
        <v>0</v>
      </c>
      <c r="G16" s="111">
        <v>1907264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34699266</v>
      </c>
      <c r="P16" s="112">
        <f>(O16/P$38)</f>
        <v>305.20679737182365</v>
      </c>
      <c r="Q16" s="113"/>
    </row>
    <row r="17" spans="1:17">
      <c r="A17" s="108"/>
      <c r="B17" s="109">
        <v>524</v>
      </c>
      <c r="C17" s="110" t="s">
        <v>57</v>
      </c>
      <c r="D17" s="111">
        <v>79546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79546</v>
      </c>
      <c r="P17" s="112">
        <f>(O17/P$38)</f>
        <v>0.6996683994335523</v>
      </c>
      <c r="Q17" s="113"/>
    </row>
    <row r="18" spans="1:17">
      <c r="A18" s="108"/>
      <c r="B18" s="109">
        <v>526</v>
      </c>
      <c r="C18" s="110" t="s">
        <v>29</v>
      </c>
      <c r="D18" s="111">
        <v>0</v>
      </c>
      <c r="E18" s="111">
        <v>22440967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22440967</v>
      </c>
      <c r="P18" s="112">
        <f>(O18/P$38)</f>
        <v>197.38560660034656</v>
      </c>
      <c r="Q18" s="113"/>
    </row>
    <row r="19" spans="1:17" ht="15.75">
      <c r="A19" s="114" t="s">
        <v>31</v>
      </c>
      <c r="B19" s="115"/>
      <c r="C19" s="116"/>
      <c r="D19" s="117">
        <f>SUM(D20:D24)</f>
        <v>25773026</v>
      </c>
      <c r="E19" s="117">
        <f>SUM(E20:E24)</f>
        <v>13021820</v>
      </c>
      <c r="F19" s="117">
        <f>SUM(F20:F24)</f>
        <v>0</v>
      </c>
      <c r="G19" s="117">
        <f>SUM(G20:G24)</f>
        <v>26729569</v>
      </c>
      <c r="H19" s="117">
        <f>SUM(H20:H24)</f>
        <v>0</v>
      </c>
      <c r="I19" s="117">
        <f>SUM(I20:I24)</f>
        <v>75916310</v>
      </c>
      <c r="J19" s="117">
        <f>SUM(J20:J24)</f>
        <v>0</v>
      </c>
      <c r="K19" s="117">
        <f>SUM(K20:K24)</f>
        <v>0</v>
      </c>
      <c r="L19" s="117">
        <f>SUM(L20:L24)</f>
        <v>0</v>
      </c>
      <c r="M19" s="117">
        <f>SUM(M20:M24)</f>
        <v>0</v>
      </c>
      <c r="N19" s="117">
        <f>SUM(N20:N24)</f>
        <v>0</v>
      </c>
      <c r="O19" s="118">
        <f>SUM(D19:N19)</f>
        <v>141440725</v>
      </c>
      <c r="P19" s="119">
        <f>(O19/P$38)</f>
        <v>1244.08022622723</v>
      </c>
      <c r="Q19" s="120"/>
    </row>
    <row r="20" spans="1:17">
      <c r="A20" s="108"/>
      <c r="B20" s="109">
        <v>533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32650589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2" si="2">SUM(D20:N20)</f>
        <v>32650589</v>
      </c>
      <c r="P20" s="112">
        <f>(O20/P$38)</f>
        <v>287.1871036405696</v>
      </c>
      <c r="Q20" s="113"/>
    </row>
    <row r="21" spans="1:17">
      <c r="A21" s="108"/>
      <c r="B21" s="109">
        <v>534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12194994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12194994</v>
      </c>
      <c r="P21" s="112">
        <f>(O21/P$38)</f>
        <v>107.26437448874582</v>
      </c>
      <c r="Q21" s="113"/>
    </row>
    <row r="22" spans="1:17">
      <c r="A22" s="108"/>
      <c r="B22" s="109">
        <v>535</v>
      </c>
      <c r="C22" s="110" t="s">
        <v>34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27371790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27371790</v>
      </c>
      <c r="P22" s="112">
        <f>(O22/P$38)</f>
        <v>240.75599651687469</v>
      </c>
      <c r="Q22" s="113"/>
    </row>
    <row r="23" spans="1:17">
      <c r="A23" s="108"/>
      <c r="B23" s="109">
        <v>538</v>
      </c>
      <c r="C23" s="110" t="s">
        <v>35</v>
      </c>
      <c r="D23" s="111">
        <v>0</v>
      </c>
      <c r="E23" s="111">
        <v>4315792</v>
      </c>
      <c r="F23" s="111">
        <v>0</v>
      </c>
      <c r="G23" s="111">
        <v>0</v>
      </c>
      <c r="H23" s="111">
        <v>0</v>
      </c>
      <c r="I23" s="111">
        <v>3698937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8014729</v>
      </c>
      <c r="P23" s="112">
        <f>(O23/P$38)</f>
        <v>70.495720857411754</v>
      </c>
      <c r="Q23" s="113"/>
    </row>
    <row r="24" spans="1:17">
      <c r="A24" s="108"/>
      <c r="B24" s="109">
        <v>539</v>
      </c>
      <c r="C24" s="110" t="s">
        <v>36</v>
      </c>
      <c r="D24" s="111">
        <v>25773026</v>
      </c>
      <c r="E24" s="111">
        <v>8706028</v>
      </c>
      <c r="F24" s="111">
        <v>0</v>
      </c>
      <c r="G24" s="111">
        <v>26729569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61208623</v>
      </c>
      <c r="P24" s="112">
        <f>(O24/P$38)</f>
        <v>538.37703072362808</v>
      </c>
      <c r="Q24" s="113"/>
    </row>
    <row r="25" spans="1:17" ht="15.75">
      <c r="A25" s="114" t="s">
        <v>37</v>
      </c>
      <c r="B25" s="115"/>
      <c r="C25" s="116"/>
      <c r="D25" s="117">
        <f>SUM(D26:D28)</f>
        <v>3890430</v>
      </c>
      <c r="E25" s="117">
        <f>SUM(E26:E28)</f>
        <v>0</v>
      </c>
      <c r="F25" s="117">
        <f>SUM(F26:F28)</f>
        <v>0</v>
      </c>
      <c r="G25" s="117">
        <f>SUM(G26:G28)</f>
        <v>1030446</v>
      </c>
      <c r="H25" s="117">
        <f>SUM(H26:H28)</f>
        <v>0</v>
      </c>
      <c r="I25" s="117">
        <f>SUM(I26:I28)</f>
        <v>7314025</v>
      </c>
      <c r="J25" s="117">
        <f>SUM(J26:J28)</f>
        <v>0</v>
      </c>
      <c r="K25" s="117">
        <f>SUM(K26:K28)</f>
        <v>0</v>
      </c>
      <c r="L25" s="117">
        <f>SUM(L26:L28)</f>
        <v>0</v>
      </c>
      <c r="M25" s="117">
        <f>SUM(M26:M28)</f>
        <v>0</v>
      </c>
      <c r="N25" s="117">
        <f>SUM(N26:N28)</f>
        <v>0</v>
      </c>
      <c r="O25" s="117">
        <f t="shared" si="2"/>
        <v>12234901</v>
      </c>
      <c r="P25" s="119">
        <f>(O25/P$38)</f>
        <v>107.61538732177569</v>
      </c>
      <c r="Q25" s="120"/>
    </row>
    <row r="26" spans="1:17">
      <c r="A26" s="108"/>
      <c r="B26" s="109">
        <v>541</v>
      </c>
      <c r="C26" s="110" t="s">
        <v>38</v>
      </c>
      <c r="D26" s="111">
        <v>3890430</v>
      </c>
      <c r="E26" s="111">
        <v>0</v>
      </c>
      <c r="F26" s="111">
        <v>0</v>
      </c>
      <c r="G26" s="111">
        <v>1030446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4920876</v>
      </c>
      <c r="P26" s="112">
        <f>(O26/P$38)</f>
        <v>43.282898382457716</v>
      </c>
      <c r="Q26" s="113"/>
    </row>
    <row r="27" spans="1:17">
      <c r="A27" s="108"/>
      <c r="B27" s="109">
        <v>542</v>
      </c>
      <c r="C27" s="110" t="s">
        <v>39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2817662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2817662</v>
      </c>
      <c r="P27" s="112">
        <f>(O27/P$38)</f>
        <v>24.783509688541749</v>
      </c>
      <c r="Q27" s="113"/>
    </row>
    <row r="28" spans="1:17">
      <c r="A28" s="108"/>
      <c r="B28" s="109">
        <v>545</v>
      </c>
      <c r="C28" s="110" t="s">
        <v>68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4496363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4496363</v>
      </c>
      <c r="P28" s="112">
        <f>(O28/P$38)</f>
        <v>39.548979250776227</v>
      </c>
      <c r="Q28" s="113"/>
    </row>
    <row r="29" spans="1:17" ht="15.75">
      <c r="A29" s="114" t="s">
        <v>40</v>
      </c>
      <c r="B29" s="115"/>
      <c r="C29" s="116"/>
      <c r="D29" s="117">
        <f>SUM(D30:D30)</f>
        <v>0</v>
      </c>
      <c r="E29" s="117">
        <f>SUM(E30:E30)</f>
        <v>20561291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 t="shared" si="2"/>
        <v>20561291</v>
      </c>
      <c r="P29" s="119">
        <f>(O29/P$38)</f>
        <v>180.85240696273232</v>
      </c>
      <c r="Q29" s="120"/>
    </row>
    <row r="30" spans="1:17">
      <c r="A30" s="121"/>
      <c r="B30" s="122">
        <v>554</v>
      </c>
      <c r="C30" s="123" t="s">
        <v>41</v>
      </c>
      <c r="D30" s="111">
        <v>0</v>
      </c>
      <c r="E30" s="111">
        <v>20561291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20561291</v>
      </c>
      <c r="P30" s="112">
        <f>(O30/P$38)</f>
        <v>180.85240696273232</v>
      </c>
      <c r="Q30" s="113"/>
    </row>
    <row r="31" spans="1:17" ht="15.75">
      <c r="A31" s="114" t="s">
        <v>42</v>
      </c>
      <c r="B31" s="115"/>
      <c r="C31" s="116"/>
      <c r="D31" s="117">
        <f>SUM(D32:D32)</f>
        <v>19456153</v>
      </c>
      <c r="E31" s="117">
        <f>SUM(E32:E32)</f>
        <v>135093</v>
      </c>
      <c r="F31" s="117">
        <f>SUM(F32:F32)</f>
        <v>0</v>
      </c>
      <c r="G31" s="117">
        <f>SUM(G32:G32)</f>
        <v>6109600</v>
      </c>
      <c r="H31" s="117">
        <f>SUM(H32:H32)</f>
        <v>0</v>
      </c>
      <c r="I31" s="117">
        <f>SUM(I32:I32)</f>
        <v>0</v>
      </c>
      <c r="J31" s="117">
        <f>SUM(J32:J32)</f>
        <v>0</v>
      </c>
      <c r="K31" s="117">
        <f>SUM(K32:K32)</f>
        <v>0</v>
      </c>
      <c r="L31" s="117">
        <f>SUM(L32:L32)</f>
        <v>0</v>
      </c>
      <c r="M31" s="117">
        <f>SUM(M32:M32)</f>
        <v>0</v>
      </c>
      <c r="N31" s="117">
        <f>SUM(N32:N32)</f>
        <v>0</v>
      </c>
      <c r="O31" s="117">
        <f>SUM(D31:N31)</f>
        <v>25700846</v>
      </c>
      <c r="P31" s="119">
        <f>(O31/P$38)</f>
        <v>226.05875575023529</v>
      </c>
      <c r="Q31" s="113"/>
    </row>
    <row r="32" spans="1:17">
      <c r="A32" s="108"/>
      <c r="B32" s="109">
        <v>572</v>
      </c>
      <c r="C32" s="110" t="s">
        <v>43</v>
      </c>
      <c r="D32" s="111">
        <v>19456153</v>
      </c>
      <c r="E32" s="111">
        <v>135093</v>
      </c>
      <c r="F32" s="111">
        <v>0</v>
      </c>
      <c r="G32" s="111">
        <v>6109600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25700846</v>
      </c>
      <c r="P32" s="112">
        <f>(O32/P$38)</f>
        <v>226.05875575023529</v>
      </c>
      <c r="Q32" s="113"/>
    </row>
    <row r="33" spans="1:120" ht="15.75">
      <c r="A33" s="114" t="s">
        <v>48</v>
      </c>
      <c r="B33" s="115"/>
      <c r="C33" s="116"/>
      <c r="D33" s="117">
        <f>SUM(D34:D35)</f>
        <v>11755070</v>
      </c>
      <c r="E33" s="117">
        <f>SUM(E34:E35)</f>
        <v>12693838</v>
      </c>
      <c r="F33" s="117">
        <f>SUM(F34:F35)</f>
        <v>0</v>
      </c>
      <c r="G33" s="117">
        <f>SUM(G34:G35)</f>
        <v>0</v>
      </c>
      <c r="H33" s="117">
        <f>SUM(H34:H35)</f>
        <v>0</v>
      </c>
      <c r="I33" s="117">
        <f>SUM(I34:I35)</f>
        <v>483789</v>
      </c>
      <c r="J33" s="117">
        <f>SUM(J34:J35)</f>
        <v>24950</v>
      </c>
      <c r="K33" s="117">
        <f>SUM(K34:K35)</f>
        <v>0</v>
      </c>
      <c r="L33" s="117">
        <f>SUM(L34:L35)</f>
        <v>0</v>
      </c>
      <c r="M33" s="117">
        <f>SUM(M34:M35)</f>
        <v>0</v>
      </c>
      <c r="N33" s="117">
        <f>SUM(N34:N35)</f>
        <v>0</v>
      </c>
      <c r="O33" s="117">
        <f>SUM(D33:N33)</f>
        <v>24957647</v>
      </c>
      <c r="P33" s="119">
        <f>(O33/P$38)</f>
        <v>219.52174754378095</v>
      </c>
      <c r="Q33" s="113"/>
    </row>
    <row r="34" spans="1:120">
      <c r="A34" s="108"/>
      <c r="B34" s="109">
        <v>581</v>
      </c>
      <c r="C34" s="110" t="s">
        <v>93</v>
      </c>
      <c r="D34" s="111">
        <v>11755070</v>
      </c>
      <c r="E34" s="111">
        <v>12693838</v>
      </c>
      <c r="F34" s="111">
        <v>0</v>
      </c>
      <c r="G34" s="111">
        <v>0</v>
      </c>
      <c r="H34" s="111">
        <v>0</v>
      </c>
      <c r="I34" s="111">
        <v>257631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>SUM(D34:N34)</f>
        <v>24706539</v>
      </c>
      <c r="P34" s="112">
        <f>(O34/P$38)</f>
        <v>217.31305908119376</v>
      </c>
      <c r="Q34" s="113"/>
    </row>
    <row r="35" spans="1:120" ht="15.75" thickBot="1">
      <c r="A35" s="108"/>
      <c r="B35" s="109">
        <v>591</v>
      </c>
      <c r="C35" s="110" t="s">
        <v>47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226158</v>
      </c>
      <c r="J35" s="111">
        <v>24950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ref="O35" si="3">SUM(D35:N35)</f>
        <v>251108</v>
      </c>
      <c r="P35" s="112">
        <f>(O35/P$38)</f>
        <v>2.2086884625871881</v>
      </c>
      <c r="Q35" s="113"/>
    </row>
    <row r="36" spans="1:120" ht="16.5" thickBot="1">
      <c r="A36" s="124" t="s">
        <v>10</v>
      </c>
      <c r="B36" s="125"/>
      <c r="C36" s="126"/>
      <c r="D36" s="127">
        <f>SUM(D5,D14,D19,D25,D29,D31,D33)</f>
        <v>187150181</v>
      </c>
      <c r="E36" s="127">
        <f t="shared" ref="E36:N36" si="4">SUM(E5,E14,E19,E25,E29,E31,E33)</f>
        <v>82462949</v>
      </c>
      <c r="F36" s="127">
        <f t="shared" si="4"/>
        <v>9710400</v>
      </c>
      <c r="G36" s="127">
        <f t="shared" si="4"/>
        <v>35968657</v>
      </c>
      <c r="H36" s="127">
        <f t="shared" si="4"/>
        <v>0</v>
      </c>
      <c r="I36" s="127">
        <f t="shared" si="4"/>
        <v>83714124</v>
      </c>
      <c r="J36" s="127">
        <f t="shared" si="4"/>
        <v>32104742</v>
      </c>
      <c r="K36" s="127">
        <f t="shared" si="4"/>
        <v>55503087</v>
      </c>
      <c r="L36" s="127">
        <f t="shared" si="4"/>
        <v>0</v>
      </c>
      <c r="M36" s="127">
        <f t="shared" si="4"/>
        <v>0</v>
      </c>
      <c r="N36" s="127">
        <f t="shared" si="4"/>
        <v>0</v>
      </c>
      <c r="O36" s="127">
        <f>SUM(D36:N36)</f>
        <v>486614140</v>
      </c>
      <c r="P36" s="128">
        <f>(O36/P$38)</f>
        <v>4280.1465375447488</v>
      </c>
      <c r="Q36" s="106"/>
      <c r="R36" s="129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</row>
    <row r="37" spans="1:120">
      <c r="A37" s="130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</row>
    <row r="38" spans="1:120">
      <c r="A38" s="134"/>
      <c r="B38" s="135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9" t="s">
        <v>100</v>
      </c>
      <c r="N38" s="139"/>
      <c r="O38" s="139"/>
      <c r="P38" s="137">
        <v>113691</v>
      </c>
    </row>
    <row r="39" spans="1:120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43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27254161</v>
      </c>
      <c r="E5" s="59">
        <f t="shared" si="0"/>
        <v>9732287</v>
      </c>
      <c r="F5" s="59">
        <f t="shared" si="0"/>
        <v>0</v>
      </c>
      <c r="G5" s="59">
        <f t="shared" si="0"/>
        <v>187877</v>
      </c>
      <c r="H5" s="59">
        <f t="shared" si="0"/>
        <v>0</v>
      </c>
      <c r="I5" s="59">
        <f t="shared" si="0"/>
        <v>0</v>
      </c>
      <c r="J5" s="59">
        <f t="shared" si="0"/>
        <v>21984016</v>
      </c>
      <c r="K5" s="59">
        <f t="shared" si="0"/>
        <v>32192241</v>
      </c>
      <c r="L5" s="59">
        <f t="shared" si="0"/>
        <v>0</v>
      </c>
      <c r="M5" s="59">
        <f t="shared" si="0"/>
        <v>0</v>
      </c>
      <c r="N5" s="60">
        <f>SUM(D5:M5)</f>
        <v>91350582</v>
      </c>
      <c r="O5" s="61">
        <f t="shared" ref="O5:O36" si="1">(N5/O$38)</f>
        <v>872.81517647283636</v>
      </c>
      <c r="P5" s="62"/>
    </row>
    <row r="6" spans="1:133">
      <c r="A6" s="64"/>
      <c r="B6" s="65">
        <v>511</v>
      </c>
      <c r="C6" s="66" t="s">
        <v>19</v>
      </c>
      <c r="D6" s="67">
        <v>366728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366728</v>
      </c>
      <c r="O6" s="68">
        <f t="shared" si="1"/>
        <v>3.5039269266782593</v>
      </c>
      <c r="P6" s="69"/>
    </row>
    <row r="7" spans="1:133">
      <c r="A7" s="64"/>
      <c r="B7" s="65">
        <v>512</v>
      </c>
      <c r="C7" s="66" t="s">
        <v>20</v>
      </c>
      <c r="D7" s="67">
        <v>1680454</v>
      </c>
      <c r="E7" s="67">
        <v>313200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1993654</v>
      </c>
      <c r="O7" s="68">
        <f t="shared" si="1"/>
        <v>19.048498977661424</v>
      </c>
      <c r="P7" s="69"/>
    </row>
    <row r="8" spans="1:133">
      <c r="A8" s="64"/>
      <c r="B8" s="65">
        <v>513</v>
      </c>
      <c r="C8" s="66" t="s">
        <v>21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21984016</v>
      </c>
      <c r="K8" s="67">
        <v>0</v>
      </c>
      <c r="L8" s="67">
        <v>0</v>
      </c>
      <c r="M8" s="67">
        <v>0</v>
      </c>
      <c r="N8" s="67">
        <f t="shared" si="2"/>
        <v>21984016</v>
      </c>
      <c r="O8" s="68">
        <f t="shared" si="1"/>
        <v>210.04773461237124</v>
      </c>
      <c r="P8" s="69"/>
    </row>
    <row r="9" spans="1:133">
      <c r="A9" s="64"/>
      <c r="B9" s="65">
        <v>514</v>
      </c>
      <c r="C9" s="66" t="s">
        <v>22</v>
      </c>
      <c r="D9" s="67">
        <v>991980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991980</v>
      </c>
      <c r="O9" s="68">
        <f t="shared" si="1"/>
        <v>9.4779385068124054</v>
      </c>
      <c r="P9" s="69"/>
    </row>
    <row r="10" spans="1:133">
      <c r="A10" s="64"/>
      <c r="B10" s="65">
        <v>517</v>
      </c>
      <c r="C10" s="66" t="s">
        <v>23</v>
      </c>
      <c r="D10" s="67">
        <v>292074</v>
      </c>
      <c r="E10" s="67">
        <v>3724784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4016858</v>
      </c>
      <c r="O10" s="68">
        <f t="shared" si="1"/>
        <v>38.379335384380198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32192241</v>
      </c>
      <c r="L11" s="67">
        <v>0</v>
      </c>
      <c r="M11" s="67">
        <v>0</v>
      </c>
      <c r="N11" s="67">
        <f t="shared" si="2"/>
        <v>32192241</v>
      </c>
      <c r="O11" s="68">
        <f t="shared" si="1"/>
        <v>307.58289541571918</v>
      </c>
      <c r="P11" s="69"/>
    </row>
    <row r="12" spans="1:133">
      <c r="A12" s="64"/>
      <c r="B12" s="65">
        <v>519</v>
      </c>
      <c r="C12" s="66" t="s">
        <v>64</v>
      </c>
      <c r="D12" s="67">
        <v>23922925</v>
      </c>
      <c r="E12" s="67">
        <v>5694303</v>
      </c>
      <c r="F12" s="67">
        <v>0</v>
      </c>
      <c r="G12" s="67">
        <v>187877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29805105</v>
      </c>
      <c r="O12" s="68">
        <f t="shared" si="1"/>
        <v>284.77484664921366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SUM(D14:D17)</f>
        <v>61479462</v>
      </c>
      <c r="E13" s="73">
        <f t="shared" si="3"/>
        <v>14469381</v>
      </c>
      <c r="F13" s="73">
        <f t="shared" si="3"/>
        <v>0</v>
      </c>
      <c r="G13" s="73">
        <f t="shared" si="3"/>
        <v>4483805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3" si="4">SUM(D13:M13)</f>
        <v>80432648</v>
      </c>
      <c r="O13" s="75">
        <f t="shared" si="1"/>
        <v>768.49905409795338</v>
      </c>
      <c r="P13" s="76"/>
    </row>
    <row r="14" spans="1:133">
      <c r="A14" s="64"/>
      <c r="B14" s="65">
        <v>521</v>
      </c>
      <c r="C14" s="66" t="s">
        <v>27</v>
      </c>
      <c r="D14" s="67">
        <v>35773986</v>
      </c>
      <c r="E14" s="67">
        <v>778406</v>
      </c>
      <c r="F14" s="67">
        <v>0</v>
      </c>
      <c r="G14" s="67">
        <v>32124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36584516</v>
      </c>
      <c r="O14" s="68">
        <f t="shared" si="1"/>
        <v>349.54917735185643</v>
      </c>
      <c r="P14" s="69"/>
    </row>
    <row r="15" spans="1:133">
      <c r="A15" s="64"/>
      <c r="B15" s="65">
        <v>522</v>
      </c>
      <c r="C15" s="66" t="s">
        <v>28</v>
      </c>
      <c r="D15" s="67">
        <v>20545882</v>
      </c>
      <c r="E15" s="67">
        <v>0</v>
      </c>
      <c r="F15" s="67">
        <v>0</v>
      </c>
      <c r="G15" s="67">
        <v>4451681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24997563</v>
      </c>
      <c r="O15" s="68">
        <f t="shared" si="1"/>
        <v>238.84086870115229</v>
      </c>
      <c r="P15" s="69"/>
    </row>
    <row r="16" spans="1:133">
      <c r="A16" s="64"/>
      <c r="B16" s="65">
        <v>524</v>
      </c>
      <c r="C16" s="66" t="s">
        <v>57</v>
      </c>
      <c r="D16" s="67">
        <v>5159594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5159594</v>
      </c>
      <c r="O16" s="68">
        <f t="shared" si="1"/>
        <v>49.29768206225755</v>
      </c>
      <c r="P16" s="69"/>
    </row>
    <row r="17" spans="1:16">
      <c r="A17" s="64"/>
      <c r="B17" s="65">
        <v>526</v>
      </c>
      <c r="C17" s="66" t="s">
        <v>29</v>
      </c>
      <c r="D17" s="67">
        <v>0</v>
      </c>
      <c r="E17" s="67">
        <v>13690975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13690975</v>
      </c>
      <c r="O17" s="68">
        <f t="shared" si="1"/>
        <v>130.81132598268712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SUM(D19:D23)</f>
        <v>12044560</v>
      </c>
      <c r="E18" s="73">
        <f t="shared" si="5"/>
        <v>7980</v>
      </c>
      <c r="F18" s="73">
        <f t="shared" si="5"/>
        <v>0</v>
      </c>
      <c r="G18" s="73">
        <f t="shared" si="5"/>
        <v>3268139</v>
      </c>
      <c r="H18" s="73">
        <f t="shared" si="5"/>
        <v>0</v>
      </c>
      <c r="I18" s="73">
        <f t="shared" si="5"/>
        <v>45704931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61025610</v>
      </c>
      <c r="O18" s="75">
        <f t="shared" si="1"/>
        <v>583.07322619479851</v>
      </c>
      <c r="P18" s="76"/>
    </row>
    <row r="19" spans="1:16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22752862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22752862</v>
      </c>
      <c r="O19" s="68">
        <f t="shared" si="1"/>
        <v>217.39372456096768</v>
      </c>
      <c r="P19" s="69"/>
    </row>
    <row r="20" spans="1:16">
      <c r="A20" s="64"/>
      <c r="B20" s="65">
        <v>534</v>
      </c>
      <c r="C20" s="66" t="s">
        <v>65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4291069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4291069</v>
      </c>
      <c r="O20" s="68">
        <f t="shared" si="1"/>
        <v>40.999302516672721</v>
      </c>
      <c r="P20" s="69"/>
    </row>
    <row r="21" spans="1:16">
      <c r="A21" s="64"/>
      <c r="B21" s="65">
        <v>535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16795528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16795528</v>
      </c>
      <c r="O21" s="68">
        <f t="shared" si="1"/>
        <v>160.47398291643577</v>
      </c>
      <c r="P21" s="69"/>
    </row>
    <row r="22" spans="1:16">
      <c r="A22" s="64"/>
      <c r="B22" s="65">
        <v>538</v>
      </c>
      <c r="C22" s="66" t="s">
        <v>66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1865472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1865472</v>
      </c>
      <c r="O22" s="68">
        <f t="shared" si="1"/>
        <v>17.823775582350805</v>
      </c>
      <c r="P22" s="69"/>
    </row>
    <row r="23" spans="1:16">
      <c r="A23" s="64"/>
      <c r="B23" s="65">
        <v>539</v>
      </c>
      <c r="C23" s="66" t="s">
        <v>36</v>
      </c>
      <c r="D23" s="67">
        <v>12044560</v>
      </c>
      <c r="E23" s="67">
        <v>7980</v>
      </c>
      <c r="F23" s="67">
        <v>0</v>
      </c>
      <c r="G23" s="67">
        <v>3268139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15320679</v>
      </c>
      <c r="O23" s="68">
        <f t="shared" si="1"/>
        <v>146.38244061837153</v>
      </c>
      <c r="P23" s="69"/>
    </row>
    <row r="24" spans="1:16" ht="15.75">
      <c r="A24" s="70" t="s">
        <v>37</v>
      </c>
      <c r="B24" s="71"/>
      <c r="C24" s="72"/>
      <c r="D24" s="73">
        <f t="shared" ref="D24:M24" si="6">SUM(D25:D27)</f>
        <v>3878057</v>
      </c>
      <c r="E24" s="73">
        <f t="shared" si="6"/>
        <v>0</v>
      </c>
      <c r="F24" s="73">
        <f t="shared" si="6"/>
        <v>0</v>
      </c>
      <c r="G24" s="73">
        <f t="shared" si="6"/>
        <v>762282</v>
      </c>
      <c r="H24" s="73">
        <f t="shared" si="6"/>
        <v>0</v>
      </c>
      <c r="I24" s="73">
        <f t="shared" si="6"/>
        <v>2835393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29" si="7">SUM(D24:M24)</f>
        <v>7475732</v>
      </c>
      <c r="O24" s="75">
        <f t="shared" si="1"/>
        <v>71.427375742867511</v>
      </c>
      <c r="P24" s="76"/>
    </row>
    <row r="25" spans="1:16">
      <c r="A25" s="64"/>
      <c r="B25" s="65">
        <v>541</v>
      </c>
      <c r="C25" s="66" t="s">
        <v>67</v>
      </c>
      <c r="D25" s="67">
        <v>3878057</v>
      </c>
      <c r="E25" s="67">
        <v>0</v>
      </c>
      <c r="F25" s="67">
        <v>0</v>
      </c>
      <c r="G25" s="67">
        <v>762282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4640339</v>
      </c>
      <c r="O25" s="68">
        <f t="shared" si="1"/>
        <v>44.336425827903156</v>
      </c>
      <c r="P25" s="69"/>
    </row>
    <row r="26" spans="1:16">
      <c r="A26" s="64"/>
      <c r="B26" s="65">
        <v>542</v>
      </c>
      <c r="C26" s="66" t="s">
        <v>39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2107924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2107924</v>
      </c>
      <c r="O26" s="68">
        <f t="shared" si="1"/>
        <v>20.140299249011104</v>
      </c>
      <c r="P26" s="69"/>
    </row>
    <row r="27" spans="1:16">
      <c r="A27" s="64"/>
      <c r="B27" s="65">
        <v>545</v>
      </c>
      <c r="C27" s="66" t="s">
        <v>68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727469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727469</v>
      </c>
      <c r="O27" s="68">
        <f t="shared" si="1"/>
        <v>6.9506506659532592</v>
      </c>
      <c r="P27" s="69"/>
    </row>
    <row r="28" spans="1:16" ht="15.75">
      <c r="A28" s="70" t="s">
        <v>40</v>
      </c>
      <c r="B28" s="71"/>
      <c r="C28" s="72"/>
      <c r="D28" s="73">
        <f t="shared" ref="D28:M28" si="8">SUM(D29:D29)</f>
        <v>0</v>
      </c>
      <c r="E28" s="73">
        <f t="shared" si="8"/>
        <v>4287663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4287663</v>
      </c>
      <c r="O28" s="75">
        <f t="shared" si="1"/>
        <v>40.966759664443636</v>
      </c>
      <c r="P28" s="76"/>
    </row>
    <row r="29" spans="1:16">
      <c r="A29" s="64"/>
      <c r="B29" s="65">
        <v>554</v>
      </c>
      <c r="C29" s="66" t="s">
        <v>41</v>
      </c>
      <c r="D29" s="67">
        <v>0</v>
      </c>
      <c r="E29" s="67">
        <v>4287663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4287663</v>
      </c>
      <c r="O29" s="68">
        <f t="shared" si="1"/>
        <v>40.966759664443636</v>
      </c>
      <c r="P29" s="69"/>
    </row>
    <row r="30" spans="1:16" ht="15.75">
      <c r="A30" s="70" t="s">
        <v>42</v>
      </c>
      <c r="B30" s="71"/>
      <c r="C30" s="72"/>
      <c r="D30" s="73">
        <f t="shared" ref="D30:M30" si="9">SUM(D31:D33)</f>
        <v>6787045</v>
      </c>
      <c r="E30" s="73">
        <f t="shared" si="9"/>
        <v>152554</v>
      </c>
      <c r="F30" s="73">
        <f t="shared" si="9"/>
        <v>0</v>
      </c>
      <c r="G30" s="73">
        <f t="shared" si="9"/>
        <v>1652871</v>
      </c>
      <c r="H30" s="73">
        <f t="shared" si="9"/>
        <v>0</v>
      </c>
      <c r="I30" s="73">
        <f t="shared" si="9"/>
        <v>4922988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ref="N30:N36" si="10">SUM(D30:M30)</f>
        <v>13515458</v>
      </c>
      <c r="O30" s="75">
        <f t="shared" si="1"/>
        <v>129.13433719974776</v>
      </c>
      <c r="P30" s="69"/>
    </row>
    <row r="31" spans="1:16">
      <c r="A31" s="64"/>
      <c r="B31" s="65">
        <v>572</v>
      </c>
      <c r="C31" s="66" t="s">
        <v>69</v>
      </c>
      <c r="D31" s="67">
        <v>6787045</v>
      </c>
      <c r="E31" s="67">
        <v>152554</v>
      </c>
      <c r="F31" s="67">
        <v>0</v>
      </c>
      <c r="G31" s="67">
        <v>1385002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8324601</v>
      </c>
      <c r="O31" s="68">
        <f t="shared" si="1"/>
        <v>79.537950736657052</v>
      </c>
      <c r="P31" s="69"/>
    </row>
    <row r="32" spans="1:16">
      <c r="A32" s="64"/>
      <c r="B32" s="65">
        <v>575</v>
      </c>
      <c r="C32" s="66" t="s">
        <v>70</v>
      </c>
      <c r="D32" s="67">
        <v>0</v>
      </c>
      <c r="E32" s="67">
        <v>0</v>
      </c>
      <c r="F32" s="67">
        <v>0</v>
      </c>
      <c r="G32" s="67">
        <v>267869</v>
      </c>
      <c r="H32" s="67">
        <v>0</v>
      </c>
      <c r="I32" s="67">
        <v>4705515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4973384</v>
      </c>
      <c r="O32" s="68">
        <f t="shared" si="1"/>
        <v>47.518526303720549</v>
      </c>
      <c r="P32" s="69"/>
    </row>
    <row r="33" spans="1:119">
      <c r="A33" s="64"/>
      <c r="B33" s="65">
        <v>579</v>
      </c>
      <c r="C33" s="66" t="s">
        <v>45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217473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217473</v>
      </c>
      <c r="O33" s="68">
        <f t="shared" si="1"/>
        <v>2.0778601593701631</v>
      </c>
      <c r="P33" s="69"/>
    </row>
    <row r="34" spans="1:119" ht="15.75">
      <c r="A34" s="70" t="s">
        <v>71</v>
      </c>
      <c r="B34" s="71"/>
      <c r="C34" s="72"/>
      <c r="D34" s="73">
        <f t="shared" ref="D34:M34" si="11">SUM(D35:D35)</f>
        <v>18153438</v>
      </c>
      <c r="E34" s="73">
        <f t="shared" si="11"/>
        <v>8132405</v>
      </c>
      <c r="F34" s="73">
        <f t="shared" si="11"/>
        <v>0</v>
      </c>
      <c r="G34" s="73">
        <f t="shared" si="11"/>
        <v>0</v>
      </c>
      <c r="H34" s="73">
        <f t="shared" si="11"/>
        <v>0</v>
      </c>
      <c r="I34" s="73">
        <f t="shared" si="11"/>
        <v>2783238</v>
      </c>
      <c r="J34" s="73">
        <f t="shared" si="11"/>
        <v>0</v>
      </c>
      <c r="K34" s="73">
        <f t="shared" si="11"/>
        <v>0</v>
      </c>
      <c r="L34" s="73">
        <f t="shared" si="11"/>
        <v>0</v>
      </c>
      <c r="M34" s="73">
        <f t="shared" si="11"/>
        <v>0</v>
      </c>
      <c r="N34" s="73">
        <f t="shared" si="10"/>
        <v>29069081</v>
      </c>
      <c r="O34" s="75">
        <f t="shared" si="1"/>
        <v>277.7424566700426</v>
      </c>
      <c r="P34" s="69"/>
    </row>
    <row r="35" spans="1:119" ht="15.75" thickBot="1">
      <c r="A35" s="64"/>
      <c r="B35" s="65">
        <v>581</v>
      </c>
      <c r="C35" s="66" t="s">
        <v>72</v>
      </c>
      <c r="D35" s="67">
        <v>18153438</v>
      </c>
      <c r="E35" s="67">
        <v>8132405</v>
      </c>
      <c r="F35" s="67">
        <v>0</v>
      </c>
      <c r="G35" s="67">
        <v>0</v>
      </c>
      <c r="H35" s="67">
        <v>0</v>
      </c>
      <c r="I35" s="67">
        <v>2783238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29069081</v>
      </c>
      <c r="O35" s="68">
        <f t="shared" si="1"/>
        <v>277.7424566700426</v>
      </c>
      <c r="P35" s="69"/>
    </row>
    <row r="36" spans="1:119" ht="16.5" thickBot="1">
      <c r="A36" s="77" t="s">
        <v>10</v>
      </c>
      <c r="B36" s="78"/>
      <c r="C36" s="79"/>
      <c r="D36" s="80">
        <f>SUM(D5,D13,D18,D24,D28,D30,D34)</f>
        <v>129596723</v>
      </c>
      <c r="E36" s="80">
        <f t="shared" ref="E36:M36" si="12">SUM(E5,E13,E18,E24,E28,E30,E34)</f>
        <v>36782270</v>
      </c>
      <c r="F36" s="80">
        <f t="shared" si="12"/>
        <v>0</v>
      </c>
      <c r="G36" s="80">
        <f t="shared" si="12"/>
        <v>10354974</v>
      </c>
      <c r="H36" s="80">
        <f t="shared" si="12"/>
        <v>0</v>
      </c>
      <c r="I36" s="80">
        <f t="shared" si="12"/>
        <v>56246550</v>
      </c>
      <c r="J36" s="80">
        <f t="shared" si="12"/>
        <v>21984016</v>
      </c>
      <c r="K36" s="80">
        <f t="shared" si="12"/>
        <v>32192241</v>
      </c>
      <c r="L36" s="80">
        <f t="shared" si="12"/>
        <v>0</v>
      </c>
      <c r="M36" s="80">
        <f t="shared" si="12"/>
        <v>0</v>
      </c>
      <c r="N36" s="80">
        <f t="shared" si="10"/>
        <v>287156774</v>
      </c>
      <c r="O36" s="81">
        <f t="shared" si="1"/>
        <v>2743.6583860426899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77" t="s">
        <v>73</v>
      </c>
      <c r="M38" s="177"/>
      <c r="N38" s="177"/>
      <c r="O38" s="91">
        <v>104662</v>
      </c>
    </row>
    <row r="39" spans="1:119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80"/>
    </row>
    <row r="40" spans="1:119" ht="15.75" customHeight="1" thickBot="1">
      <c r="A40" s="181" t="s">
        <v>55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26589600</v>
      </c>
      <c r="E5" s="26">
        <f t="shared" si="0"/>
        <v>17048324</v>
      </c>
      <c r="F5" s="26">
        <f t="shared" si="0"/>
        <v>0</v>
      </c>
      <c r="G5" s="26">
        <f t="shared" si="0"/>
        <v>411060</v>
      </c>
      <c r="H5" s="26">
        <f t="shared" si="0"/>
        <v>0</v>
      </c>
      <c r="I5" s="26">
        <f t="shared" si="0"/>
        <v>0</v>
      </c>
      <c r="J5" s="26">
        <f t="shared" si="0"/>
        <v>19572979</v>
      </c>
      <c r="K5" s="26">
        <f t="shared" si="0"/>
        <v>28208938</v>
      </c>
      <c r="L5" s="26">
        <f t="shared" si="0"/>
        <v>0</v>
      </c>
      <c r="M5" s="26">
        <f t="shared" si="0"/>
        <v>0</v>
      </c>
      <c r="N5" s="27">
        <f>SUM(D5:M5)</f>
        <v>91830901</v>
      </c>
      <c r="O5" s="32">
        <f t="shared" ref="O5:O35" si="1">(N5/O$37)</f>
        <v>889.92916880675261</v>
      </c>
      <c r="P5" s="6"/>
    </row>
    <row r="6" spans="1:133">
      <c r="A6" s="12"/>
      <c r="B6" s="44">
        <v>511</v>
      </c>
      <c r="C6" s="20" t="s">
        <v>19</v>
      </c>
      <c r="D6" s="46">
        <v>351822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351822</v>
      </c>
      <c r="O6" s="47">
        <f t="shared" si="1"/>
        <v>3.4094913217494112</v>
      </c>
      <c r="P6" s="9"/>
    </row>
    <row r="7" spans="1:133">
      <c r="A7" s="12"/>
      <c r="B7" s="44">
        <v>512</v>
      </c>
      <c r="C7" s="20" t="s">
        <v>20</v>
      </c>
      <c r="D7" s="46">
        <v>1782311</v>
      </c>
      <c r="E7" s="46">
        <v>288607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2070918</v>
      </c>
      <c r="O7" s="47">
        <f t="shared" si="1"/>
        <v>20.069174039868592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19572979</v>
      </c>
      <c r="K8" s="46">
        <v>0</v>
      </c>
      <c r="L8" s="46">
        <v>0</v>
      </c>
      <c r="M8" s="46">
        <v>0</v>
      </c>
      <c r="N8" s="46">
        <f t="shared" si="2"/>
        <v>19572979</v>
      </c>
      <c r="O8" s="47">
        <f t="shared" si="1"/>
        <v>189.68086714669198</v>
      </c>
      <c r="P8" s="9"/>
    </row>
    <row r="9" spans="1:133">
      <c r="A9" s="12"/>
      <c r="B9" s="44">
        <v>514</v>
      </c>
      <c r="C9" s="20" t="s">
        <v>22</v>
      </c>
      <c r="D9" s="46">
        <v>1031859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1031859</v>
      </c>
      <c r="O9" s="47">
        <f t="shared" si="1"/>
        <v>9.9996995803816304</v>
      </c>
      <c r="P9" s="9"/>
    </row>
    <row r="10" spans="1:133">
      <c r="A10" s="12"/>
      <c r="B10" s="44">
        <v>517</v>
      </c>
      <c r="C10" s="20" t="s">
        <v>23</v>
      </c>
      <c r="D10" s="46">
        <v>292075</v>
      </c>
      <c r="E10" s="46">
        <v>12580776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12872851</v>
      </c>
      <c r="O10" s="47">
        <f t="shared" si="1"/>
        <v>124.75022531471377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28208938</v>
      </c>
      <c r="L11" s="46">
        <v>0</v>
      </c>
      <c r="M11" s="46">
        <v>0</v>
      </c>
      <c r="N11" s="46">
        <f t="shared" si="2"/>
        <v>28208938</v>
      </c>
      <c r="O11" s="47">
        <f t="shared" si="1"/>
        <v>273.37156092219129</v>
      </c>
      <c r="P11" s="9"/>
    </row>
    <row r="12" spans="1:133">
      <c r="A12" s="12"/>
      <c r="B12" s="44">
        <v>519</v>
      </c>
      <c r="C12" s="20" t="s">
        <v>25</v>
      </c>
      <c r="D12" s="46">
        <v>23131533</v>
      </c>
      <c r="E12" s="46">
        <v>4178941</v>
      </c>
      <c r="F12" s="46">
        <v>0</v>
      </c>
      <c r="G12" s="46">
        <v>411060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27721534</v>
      </c>
      <c r="O12" s="47">
        <f t="shared" si="1"/>
        <v>268.64815048115594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60983391</v>
      </c>
      <c r="E13" s="31">
        <f t="shared" si="3"/>
        <v>14248165</v>
      </c>
      <c r="F13" s="31">
        <f t="shared" si="3"/>
        <v>0</v>
      </c>
      <c r="G13" s="31">
        <f t="shared" si="3"/>
        <v>496478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75728034</v>
      </c>
      <c r="O13" s="43">
        <f t="shared" si="1"/>
        <v>733.87700239366598</v>
      </c>
      <c r="P13" s="10"/>
    </row>
    <row r="14" spans="1:133">
      <c r="A14" s="12"/>
      <c r="B14" s="44">
        <v>521</v>
      </c>
      <c r="C14" s="20" t="s">
        <v>27</v>
      </c>
      <c r="D14" s="46">
        <v>36447651</v>
      </c>
      <c r="E14" s="46">
        <v>153291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36600942</v>
      </c>
      <c r="O14" s="47">
        <f t="shared" si="1"/>
        <v>354.69809766544881</v>
      </c>
      <c r="P14" s="9"/>
    </row>
    <row r="15" spans="1:133">
      <c r="A15" s="12"/>
      <c r="B15" s="44">
        <v>522</v>
      </c>
      <c r="C15" s="20" t="s">
        <v>28</v>
      </c>
      <c r="D15" s="46">
        <v>19228853</v>
      </c>
      <c r="E15" s="46">
        <v>0</v>
      </c>
      <c r="F15" s="46">
        <v>0</v>
      </c>
      <c r="G15" s="46">
        <v>496478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19725331</v>
      </c>
      <c r="O15" s="47">
        <f t="shared" si="1"/>
        <v>191.15730358856081</v>
      </c>
      <c r="P15" s="9"/>
    </row>
    <row r="16" spans="1:133">
      <c r="A16" s="12"/>
      <c r="B16" s="44">
        <v>524</v>
      </c>
      <c r="C16" s="20" t="s">
        <v>57</v>
      </c>
      <c r="D16" s="46">
        <v>5306887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5306887</v>
      </c>
      <c r="O16" s="47">
        <f t="shared" si="1"/>
        <v>51.428805395923987</v>
      </c>
      <c r="P16" s="9"/>
    </row>
    <row r="17" spans="1:16">
      <c r="A17" s="12"/>
      <c r="B17" s="44">
        <v>526</v>
      </c>
      <c r="C17" s="20" t="s">
        <v>29</v>
      </c>
      <c r="D17" s="46">
        <v>0</v>
      </c>
      <c r="E17" s="46">
        <v>14094874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14094874</v>
      </c>
      <c r="O17" s="47">
        <f t="shared" si="1"/>
        <v>136.59279574373238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11575793</v>
      </c>
      <c r="E18" s="31">
        <f t="shared" si="5"/>
        <v>0</v>
      </c>
      <c r="F18" s="31">
        <f t="shared" si="5"/>
        <v>0</v>
      </c>
      <c r="G18" s="31">
        <f t="shared" si="5"/>
        <v>7393385</v>
      </c>
      <c r="H18" s="31">
        <f t="shared" si="5"/>
        <v>0</v>
      </c>
      <c r="I18" s="31">
        <f t="shared" si="5"/>
        <v>44907410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63876588</v>
      </c>
      <c r="O18" s="43">
        <f t="shared" si="1"/>
        <v>619.0251674112551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22734935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22734935</v>
      </c>
      <c r="O19" s="47">
        <f t="shared" si="1"/>
        <v>220.32324181841088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4220177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4220177</v>
      </c>
      <c r="O20" s="47">
        <f t="shared" si="1"/>
        <v>40.897547219180339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16053854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16053854</v>
      </c>
      <c r="O21" s="47">
        <f t="shared" si="1"/>
        <v>155.57718361453254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1898444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1898444</v>
      </c>
      <c r="O22" s="47">
        <f t="shared" si="1"/>
        <v>18.397736192811248</v>
      </c>
      <c r="P22" s="9"/>
    </row>
    <row r="23" spans="1:16">
      <c r="A23" s="12"/>
      <c r="B23" s="44">
        <v>539</v>
      </c>
      <c r="C23" s="20" t="s">
        <v>36</v>
      </c>
      <c r="D23" s="46">
        <v>11575793</v>
      </c>
      <c r="E23" s="46">
        <v>0</v>
      </c>
      <c r="F23" s="46">
        <v>0</v>
      </c>
      <c r="G23" s="46">
        <v>7393385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18969178</v>
      </c>
      <c r="O23" s="47">
        <f t="shared" si="1"/>
        <v>183.82945856632006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3922901</v>
      </c>
      <c r="E24" s="31">
        <f t="shared" si="6"/>
        <v>0</v>
      </c>
      <c r="F24" s="31">
        <f t="shared" si="6"/>
        <v>0</v>
      </c>
      <c r="G24" s="31">
        <f t="shared" si="6"/>
        <v>459641</v>
      </c>
      <c r="H24" s="31">
        <f t="shared" si="6"/>
        <v>0</v>
      </c>
      <c r="I24" s="31">
        <f t="shared" si="6"/>
        <v>1417966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5800508</v>
      </c>
      <c r="O24" s="43">
        <f t="shared" si="1"/>
        <v>56.212464506875733</v>
      </c>
      <c r="P24" s="10"/>
    </row>
    <row r="25" spans="1:16">
      <c r="A25" s="12"/>
      <c r="B25" s="44">
        <v>541</v>
      </c>
      <c r="C25" s="20" t="s">
        <v>38</v>
      </c>
      <c r="D25" s="46">
        <v>3922901</v>
      </c>
      <c r="E25" s="46">
        <v>0</v>
      </c>
      <c r="F25" s="46">
        <v>0</v>
      </c>
      <c r="G25" s="46">
        <v>459641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4382542</v>
      </c>
      <c r="O25" s="47">
        <f t="shared" si="1"/>
        <v>42.471019197782709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1417966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1417966</v>
      </c>
      <c r="O26" s="47">
        <f t="shared" si="1"/>
        <v>13.741445309093024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4184842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4184842</v>
      </c>
      <c r="O27" s="43">
        <f t="shared" si="1"/>
        <v>40.555117309015493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4184842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4184842</v>
      </c>
      <c r="O28" s="47">
        <f t="shared" si="1"/>
        <v>40.555117309015493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6324042</v>
      </c>
      <c r="E29" s="31">
        <f t="shared" si="8"/>
        <v>128630</v>
      </c>
      <c r="F29" s="31">
        <f t="shared" si="8"/>
        <v>0</v>
      </c>
      <c r="G29" s="31">
        <f t="shared" si="8"/>
        <v>1515013</v>
      </c>
      <c r="H29" s="31">
        <f t="shared" si="8"/>
        <v>0</v>
      </c>
      <c r="I29" s="31">
        <f t="shared" si="8"/>
        <v>4580858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12548543</v>
      </c>
      <c r="O29" s="43">
        <f t="shared" si="1"/>
        <v>121.60737094070105</v>
      </c>
      <c r="P29" s="9"/>
    </row>
    <row r="30" spans="1:16">
      <c r="A30" s="12"/>
      <c r="B30" s="44">
        <v>572</v>
      </c>
      <c r="C30" s="20" t="s">
        <v>43</v>
      </c>
      <c r="D30" s="46">
        <v>6324042</v>
      </c>
      <c r="E30" s="46">
        <v>128630</v>
      </c>
      <c r="F30" s="46">
        <v>0</v>
      </c>
      <c r="G30" s="46">
        <v>14160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6466832</v>
      </c>
      <c r="O30" s="47">
        <f t="shared" si="1"/>
        <v>62.66978069367859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1500853</v>
      </c>
      <c r="H31" s="46">
        <v>0</v>
      </c>
      <c r="I31" s="46">
        <v>4232094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5732947</v>
      </c>
      <c r="O31" s="47">
        <f t="shared" si="1"/>
        <v>55.557733866981948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348764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348764</v>
      </c>
      <c r="O32" s="47">
        <f t="shared" si="1"/>
        <v>3.3798563800405081</v>
      </c>
      <c r="P32" s="9"/>
    </row>
    <row r="33" spans="1:119" ht="15.75">
      <c r="A33" s="28" t="s">
        <v>48</v>
      </c>
      <c r="B33" s="29"/>
      <c r="C33" s="30"/>
      <c r="D33" s="31">
        <f t="shared" ref="D33:M33" si="9">SUM(D34:D34)</f>
        <v>14323486</v>
      </c>
      <c r="E33" s="31">
        <f t="shared" si="9"/>
        <v>8160932</v>
      </c>
      <c r="F33" s="31">
        <f t="shared" si="9"/>
        <v>0</v>
      </c>
      <c r="G33" s="31">
        <f t="shared" si="9"/>
        <v>115000</v>
      </c>
      <c r="H33" s="31">
        <f t="shared" si="9"/>
        <v>0</v>
      </c>
      <c r="I33" s="31">
        <f t="shared" si="9"/>
        <v>3142960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25742378</v>
      </c>
      <c r="O33" s="43">
        <f t="shared" si="1"/>
        <v>249.46823789357393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14323486</v>
      </c>
      <c r="E34" s="46">
        <v>8160932</v>
      </c>
      <c r="F34" s="46">
        <v>0</v>
      </c>
      <c r="G34" s="46">
        <v>115000</v>
      </c>
      <c r="H34" s="46">
        <v>0</v>
      </c>
      <c r="I34" s="46">
        <v>3142960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25742378</v>
      </c>
      <c r="O34" s="47">
        <f t="shared" si="1"/>
        <v>249.46823789357393</v>
      </c>
      <c r="P34" s="9"/>
    </row>
    <row r="35" spans="1:119" ht="16.5" thickBot="1">
      <c r="A35" s="14" t="s">
        <v>10</v>
      </c>
      <c r="B35" s="23"/>
      <c r="C35" s="22"/>
      <c r="D35" s="15">
        <f>SUM(D5,D13,D18,D24,D27,D29,D33)</f>
        <v>123719213</v>
      </c>
      <c r="E35" s="15">
        <f t="shared" ref="E35:M35" si="10">SUM(E5,E13,E18,E24,E27,E29,E33)</f>
        <v>43770893</v>
      </c>
      <c r="F35" s="15">
        <f t="shared" si="10"/>
        <v>0</v>
      </c>
      <c r="G35" s="15">
        <f t="shared" si="10"/>
        <v>10390577</v>
      </c>
      <c r="H35" s="15">
        <f t="shared" si="10"/>
        <v>0</v>
      </c>
      <c r="I35" s="15">
        <f t="shared" si="10"/>
        <v>54049194</v>
      </c>
      <c r="J35" s="15">
        <f t="shared" si="10"/>
        <v>19572979</v>
      </c>
      <c r="K35" s="15">
        <f t="shared" si="10"/>
        <v>28208938</v>
      </c>
      <c r="L35" s="15">
        <f t="shared" si="10"/>
        <v>0</v>
      </c>
      <c r="M35" s="15">
        <f t="shared" si="10"/>
        <v>0</v>
      </c>
      <c r="N35" s="15">
        <f t="shared" si="4"/>
        <v>279711794</v>
      </c>
      <c r="O35" s="37">
        <f t="shared" si="1"/>
        <v>2710.6745292618398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60</v>
      </c>
      <c r="M37" s="163"/>
      <c r="N37" s="163"/>
      <c r="O37" s="41">
        <v>103189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31981941</v>
      </c>
      <c r="E5" s="26">
        <f t="shared" si="0"/>
        <v>8193974</v>
      </c>
      <c r="F5" s="26">
        <f t="shared" si="0"/>
        <v>0</v>
      </c>
      <c r="G5" s="26">
        <f t="shared" si="0"/>
        <v>8000</v>
      </c>
      <c r="H5" s="26">
        <f t="shared" si="0"/>
        <v>0</v>
      </c>
      <c r="I5" s="26">
        <f t="shared" si="0"/>
        <v>0</v>
      </c>
      <c r="J5" s="26">
        <f t="shared" si="0"/>
        <v>17231757</v>
      </c>
      <c r="K5" s="26">
        <f t="shared" si="0"/>
        <v>26439312</v>
      </c>
      <c r="L5" s="26">
        <f t="shared" si="0"/>
        <v>0</v>
      </c>
      <c r="M5" s="26">
        <f t="shared" si="0"/>
        <v>0</v>
      </c>
      <c r="N5" s="27">
        <f>SUM(D5:M5)</f>
        <v>83854984</v>
      </c>
      <c r="O5" s="32">
        <f t="shared" ref="O5:O35" si="1">(N5/O$37)</f>
        <v>820.18587818738445</v>
      </c>
      <c r="P5" s="6"/>
    </row>
    <row r="6" spans="1:133">
      <c r="A6" s="12"/>
      <c r="B6" s="44">
        <v>511</v>
      </c>
      <c r="C6" s="20" t="s">
        <v>19</v>
      </c>
      <c r="D6" s="46">
        <v>558775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558775</v>
      </c>
      <c r="O6" s="47">
        <f t="shared" si="1"/>
        <v>5.465380138694627</v>
      </c>
      <c r="P6" s="9"/>
    </row>
    <row r="7" spans="1:133">
      <c r="A7" s="12"/>
      <c r="B7" s="44">
        <v>512</v>
      </c>
      <c r="C7" s="20" t="s">
        <v>20</v>
      </c>
      <c r="D7" s="46">
        <v>1650777</v>
      </c>
      <c r="E7" s="46">
        <v>254970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1905747</v>
      </c>
      <c r="O7" s="47">
        <f t="shared" si="1"/>
        <v>18.640117763280156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17231757</v>
      </c>
      <c r="K8" s="46">
        <v>0</v>
      </c>
      <c r="L8" s="46">
        <v>0</v>
      </c>
      <c r="M8" s="46">
        <v>0</v>
      </c>
      <c r="N8" s="46">
        <f t="shared" si="2"/>
        <v>17231757</v>
      </c>
      <c r="O8" s="47">
        <f t="shared" si="1"/>
        <v>168.54387269046057</v>
      </c>
      <c r="P8" s="9"/>
    </row>
    <row r="9" spans="1:133">
      <c r="A9" s="12"/>
      <c r="B9" s="44">
        <v>514</v>
      </c>
      <c r="C9" s="20" t="s">
        <v>22</v>
      </c>
      <c r="D9" s="46">
        <v>990128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990128</v>
      </c>
      <c r="O9" s="47">
        <f t="shared" si="1"/>
        <v>9.6844452703958375</v>
      </c>
      <c r="P9" s="9"/>
    </row>
    <row r="10" spans="1:133">
      <c r="A10" s="12"/>
      <c r="B10" s="44">
        <v>517</v>
      </c>
      <c r="C10" s="20" t="s">
        <v>23</v>
      </c>
      <c r="D10" s="46">
        <v>292074</v>
      </c>
      <c r="E10" s="46">
        <v>3619128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3911202</v>
      </c>
      <c r="O10" s="47">
        <f t="shared" si="1"/>
        <v>38.255479807118611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26439312</v>
      </c>
      <c r="L11" s="46">
        <v>0</v>
      </c>
      <c r="M11" s="46">
        <v>0</v>
      </c>
      <c r="N11" s="46">
        <f t="shared" si="2"/>
        <v>26439312</v>
      </c>
      <c r="O11" s="47">
        <f t="shared" si="1"/>
        <v>258.60299885562262</v>
      </c>
      <c r="P11" s="9"/>
    </row>
    <row r="12" spans="1:133">
      <c r="A12" s="12"/>
      <c r="B12" s="44">
        <v>519</v>
      </c>
      <c r="C12" s="20" t="s">
        <v>25</v>
      </c>
      <c r="D12" s="46">
        <v>28490187</v>
      </c>
      <c r="E12" s="46">
        <v>4319876</v>
      </c>
      <c r="F12" s="46">
        <v>0</v>
      </c>
      <c r="G12" s="46">
        <v>8000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32818063</v>
      </c>
      <c r="O12" s="47">
        <f t="shared" si="1"/>
        <v>320.99358366181201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60959345</v>
      </c>
      <c r="E13" s="31">
        <f t="shared" si="3"/>
        <v>11926364</v>
      </c>
      <c r="F13" s="31">
        <f t="shared" si="3"/>
        <v>0</v>
      </c>
      <c r="G13" s="31">
        <f t="shared" si="3"/>
        <v>736528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73622237</v>
      </c>
      <c r="O13" s="43">
        <f t="shared" si="1"/>
        <v>720.0993456508769</v>
      </c>
      <c r="P13" s="10"/>
    </row>
    <row r="14" spans="1:133">
      <c r="A14" s="12"/>
      <c r="B14" s="44">
        <v>521</v>
      </c>
      <c r="C14" s="20" t="s">
        <v>27</v>
      </c>
      <c r="D14" s="46">
        <v>36630007</v>
      </c>
      <c r="E14" s="46">
        <v>190141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36820148</v>
      </c>
      <c r="O14" s="47">
        <f t="shared" si="1"/>
        <v>360.13799039505471</v>
      </c>
      <c r="P14" s="9"/>
    </row>
    <row r="15" spans="1:133">
      <c r="A15" s="12"/>
      <c r="B15" s="44">
        <v>522</v>
      </c>
      <c r="C15" s="20" t="s">
        <v>28</v>
      </c>
      <c r="D15" s="46">
        <v>19069245</v>
      </c>
      <c r="E15" s="46">
        <v>0</v>
      </c>
      <c r="F15" s="46">
        <v>0</v>
      </c>
      <c r="G15" s="46">
        <v>736528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19805773</v>
      </c>
      <c r="O15" s="47">
        <f t="shared" si="1"/>
        <v>193.72033177163314</v>
      </c>
      <c r="P15" s="9"/>
    </row>
    <row r="16" spans="1:133">
      <c r="A16" s="12"/>
      <c r="B16" s="44">
        <v>524</v>
      </c>
      <c r="C16" s="20" t="s">
        <v>57</v>
      </c>
      <c r="D16" s="46">
        <v>5260093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5260093</v>
      </c>
      <c r="O16" s="47">
        <f t="shared" si="1"/>
        <v>51.448987177104627</v>
      </c>
      <c r="P16" s="9"/>
    </row>
    <row r="17" spans="1:16">
      <c r="A17" s="12"/>
      <c r="B17" s="44">
        <v>526</v>
      </c>
      <c r="C17" s="20" t="s">
        <v>29</v>
      </c>
      <c r="D17" s="46">
        <v>0</v>
      </c>
      <c r="E17" s="46">
        <v>11736223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11736223</v>
      </c>
      <c r="O17" s="47">
        <f t="shared" si="1"/>
        <v>114.79203630708439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10789994</v>
      </c>
      <c r="E18" s="31">
        <f t="shared" si="5"/>
        <v>0</v>
      </c>
      <c r="F18" s="31">
        <f t="shared" si="5"/>
        <v>0</v>
      </c>
      <c r="G18" s="31">
        <f t="shared" si="5"/>
        <v>5411926</v>
      </c>
      <c r="H18" s="31">
        <f t="shared" si="5"/>
        <v>0</v>
      </c>
      <c r="I18" s="31">
        <f t="shared" si="5"/>
        <v>45201689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61403609</v>
      </c>
      <c r="O18" s="43">
        <f t="shared" si="1"/>
        <v>600.58890442981647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22609051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22609051</v>
      </c>
      <c r="O19" s="47">
        <f t="shared" si="1"/>
        <v>221.13920323946832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4147548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4147548</v>
      </c>
      <c r="O20" s="47">
        <f t="shared" si="1"/>
        <v>40.567180821408662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16558250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16558250</v>
      </c>
      <c r="O21" s="47">
        <f t="shared" si="1"/>
        <v>161.95629847709779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1886840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1886840</v>
      </c>
      <c r="O22" s="47">
        <f t="shared" si="1"/>
        <v>18.455188333219223</v>
      </c>
      <c r="P22" s="9"/>
    </row>
    <row r="23" spans="1:16">
      <c r="A23" s="12"/>
      <c r="B23" s="44">
        <v>539</v>
      </c>
      <c r="C23" s="20" t="s">
        <v>36</v>
      </c>
      <c r="D23" s="46">
        <v>10789994</v>
      </c>
      <c r="E23" s="46">
        <v>0</v>
      </c>
      <c r="F23" s="46">
        <v>0</v>
      </c>
      <c r="G23" s="46">
        <v>5411926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16201920</v>
      </c>
      <c r="O23" s="47">
        <f t="shared" si="1"/>
        <v>158.47103355862245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3568159</v>
      </c>
      <c r="E24" s="31">
        <f t="shared" si="6"/>
        <v>0</v>
      </c>
      <c r="F24" s="31">
        <f t="shared" si="6"/>
        <v>0</v>
      </c>
      <c r="G24" s="31">
        <f t="shared" si="6"/>
        <v>2427394</v>
      </c>
      <c r="H24" s="31">
        <f t="shared" si="6"/>
        <v>0</v>
      </c>
      <c r="I24" s="31">
        <f t="shared" si="6"/>
        <v>1386079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7381632</v>
      </c>
      <c r="O24" s="43">
        <f t="shared" si="1"/>
        <v>72.199767212120619</v>
      </c>
      <c r="P24" s="10"/>
    </row>
    <row r="25" spans="1:16">
      <c r="A25" s="12"/>
      <c r="B25" s="44">
        <v>541</v>
      </c>
      <c r="C25" s="20" t="s">
        <v>38</v>
      </c>
      <c r="D25" s="46">
        <v>3568159</v>
      </c>
      <c r="E25" s="46">
        <v>0</v>
      </c>
      <c r="F25" s="46">
        <v>0</v>
      </c>
      <c r="G25" s="46">
        <v>2427394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5995553</v>
      </c>
      <c r="O25" s="47">
        <f t="shared" si="1"/>
        <v>58.642523890100648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1386079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1386079</v>
      </c>
      <c r="O26" s="47">
        <f t="shared" si="1"/>
        <v>13.557243322019973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2540631</v>
      </c>
      <c r="F27" s="31">
        <f t="shared" si="7"/>
        <v>0</v>
      </c>
      <c r="G27" s="31">
        <f t="shared" si="7"/>
        <v>2016227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4556858</v>
      </c>
      <c r="O27" s="43">
        <f t="shared" si="1"/>
        <v>44.570643296589367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2540631</v>
      </c>
      <c r="F28" s="46">
        <v>0</v>
      </c>
      <c r="G28" s="46">
        <v>2016227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4556858</v>
      </c>
      <c r="O28" s="47">
        <f t="shared" si="1"/>
        <v>44.570643296589367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6311706</v>
      </c>
      <c r="E29" s="31">
        <f t="shared" si="8"/>
        <v>150488</v>
      </c>
      <c r="F29" s="31">
        <f t="shared" si="8"/>
        <v>0</v>
      </c>
      <c r="G29" s="31">
        <f t="shared" si="8"/>
        <v>1865965</v>
      </c>
      <c r="H29" s="31">
        <f t="shared" si="8"/>
        <v>0</v>
      </c>
      <c r="I29" s="31">
        <f t="shared" si="8"/>
        <v>3833533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12161692</v>
      </c>
      <c r="O29" s="43">
        <f t="shared" si="1"/>
        <v>118.95355001516056</v>
      </c>
      <c r="P29" s="9"/>
    </row>
    <row r="30" spans="1:16">
      <c r="A30" s="12"/>
      <c r="B30" s="44">
        <v>572</v>
      </c>
      <c r="C30" s="20" t="s">
        <v>43</v>
      </c>
      <c r="D30" s="46">
        <v>6311706</v>
      </c>
      <c r="E30" s="46">
        <v>150488</v>
      </c>
      <c r="F30" s="46">
        <v>0</v>
      </c>
      <c r="G30" s="46">
        <v>14160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6476354</v>
      </c>
      <c r="O30" s="47">
        <f t="shared" si="1"/>
        <v>63.345240074726867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1851805</v>
      </c>
      <c r="H31" s="46">
        <v>0</v>
      </c>
      <c r="I31" s="46">
        <v>3587488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5439293</v>
      </c>
      <c r="O31" s="47">
        <f t="shared" si="1"/>
        <v>53.201742974794357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246045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246045</v>
      </c>
      <c r="O32" s="47">
        <f t="shared" si="1"/>
        <v>2.4065669656393354</v>
      </c>
      <c r="P32" s="9"/>
    </row>
    <row r="33" spans="1:119" ht="15.75">
      <c r="A33" s="28" t="s">
        <v>48</v>
      </c>
      <c r="B33" s="29"/>
      <c r="C33" s="30"/>
      <c r="D33" s="31">
        <f t="shared" ref="D33:M33" si="9">SUM(D34:D34)</f>
        <v>11668163</v>
      </c>
      <c r="E33" s="31">
        <f t="shared" si="9"/>
        <v>12891676</v>
      </c>
      <c r="F33" s="31">
        <f t="shared" si="9"/>
        <v>0</v>
      </c>
      <c r="G33" s="31">
        <f t="shared" si="9"/>
        <v>901611</v>
      </c>
      <c r="H33" s="31">
        <f t="shared" si="9"/>
        <v>0</v>
      </c>
      <c r="I33" s="31">
        <f t="shared" si="9"/>
        <v>2440953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27902403</v>
      </c>
      <c r="O33" s="43">
        <f t="shared" si="1"/>
        <v>272.91349680650239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11668163</v>
      </c>
      <c r="E34" s="46">
        <v>12891676</v>
      </c>
      <c r="F34" s="46">
        <v>0</v>
      </c>
      <c r="G34" s="46">
        <v>901611</v>
      </c>
      <c r="H34" s="46">
        <v>0</v>
      </c>
      <c r="I34" s="46">
        <v>2440953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27902403</v>
      </c>
      <c r="O34" s="47">
        <f t="shared" si="1"/>
        <v>272.91349680650239</v>
      </c>
      <c r="P34" s="9"/>
    </row>
    <row r="35" spans="1:119" ht="16.5" thickBot="1">
      <c r="A35" s="14" t="s">
        <v>10</v>
      </c>
      <c r="B35" s="23"/>
      <c r="C35" s="22"/>
      <c r="D35" s="15">
        <f>SUM(D5,D13,D18,D24,D27,D29,D33)</f>
        <v>125279308</v>
      </c>
      <c r="E35" s="15">
        <f t="shared" ref="E35:M35" si="10">SUM(E5,E13,E18,E24,E27,E29,E33)</f>
        <v>35703133</v>
      </c>
      <c r="F35" s="15">
        <f t="shared" si="10"/>
        <v>0</v>
      </c>
      <c r="G35" s="15">
        <f t="shared" si="10"/>
        <v>13367651</v>
      </c>
      <c r="H35" s="15">
        <f t="shared" si="10"/>
        <v>0</v>
      </c>
      <c r="I35" s="15">
        <f t="shared" si="10"/>
        <v>52862254</v>
      </c>
      <c r="J35" s="15">
        <f t="shared" si="10"/>
        <v>17231757</v>
      </c>
      <c r="K35" s="15">
        <f t="shared" si="10"/>
        <v>26439312</v>
      </c>
      <c r="L35" s="15">
        <f t="shared" si="10"/>
        <v>0</v>
      </c>
      <c r="M35" s="15">
        <f t="shared" si="10"/>
        <v>0</v>
      </c>
      <c r="N35" s="15">
        <f t="shared" si="4"/>
        <v>270883415</v>
      </c>
      <c r="O35" s="37">
        <f t="shared" si="1"/>
        <v>2649.5115855984509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58</v>
      </c>
      <c r="M37" s="163"/>
      <c r="N37" s="163"/>
      <c r="O37" s="41">
        <v>102239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23133752</v>
      </c>
      <c r="E5" s="26">
        <f t="shared" si="0"/>
        <v>8071918</v>
      </c>
      <c r="F5" s="26">
        <f t="shared" si="0"/>
        <v>0</v>
      </c>
      <c r="G5" s="26">
        <f t="shared" si="0"/>
        <v>584981</v>
      </c>
      <c r="H5" s="26">
        <f t="shared" si="0"/>
        <v>0</v>
      </c>
      <c r="I5" s="26">
        <f t="shared" si="0"/>
        <v>0</v>
      </c>
      <c r="J5" s="26">
        <f t="shared" si="0"/>
        <v>20189466</v>
      </c>
      <c r="K5" s="26">
        <f t="shared" si="0"/>
        <v>24595649</v>
      </c>
      <c r="L5" s="26">
        <f t="shared" si="0"/>
        <v>0</v>
      </c>
      <c r="M5" s="26">
        <f t="shared" si="0"/>
        <v>0</v>
      </c>
      <c r="N5" s="27">
        <f>SUM(D5:M5)</f>
        <v>76575766</v>
      </c>
      <c r="O5" s="32">
        <f t="shared" ref="O5:O35" si="1">(N5/O$37)</f>
        <v>763.32266071232766</v>
      </c>
      <c r="P5" s="6"/>
    </row>
    <row r="6" spans="1:133">
      <c r="A6" s="12"/>
      <c r="B6" s="44">
        <v>511</v>
      </c>
      <c r="C6" s="20" t="s">
        <v>19</v>
      </c>
      <c r="D6" s="46">
        <v>614855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614855</v>
      </c>
      <c r="O6" s="47">
        <f t="shared" si="1"/>
        <v>6.128998494801583</v>
      </c>
      <c r="P6" s="9"/>
    </row>
    <row r="7" spans="1:133">
      <c r="A7" s="12"/>
      <c r="B7" s="44">
        <v>512</v>
      </c>
      <c r="C7" s="20" t="s">
        <v>20</v>
      </c>
      <c r="D7" s="46">
        <v>1575053</v>
      </c>
      <c r="E7" s="46">
        <v>219755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1794808</v>
      </c>
      <c r="O7" s="47">
        <f t="shared" si="1"/>
        <v>17.891007685483309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20189466</v>
      </c>
      <c r="K8" s="46">
        <v>0</v>
      </c>
      <c r="L8" s="46">
        <v>0</v>
      </c>
      <c r="M8" s="46">
        <v>0</v>
      </c>
      <c r="N8" s="46">
        <f t="shared" si="2"/>
        <v>20189466</v>
      </c>
      <c r="O8" s="47">
        <f t="shared" si="1"/>
        <v>201.25266400183415</v>
      </c>
      <c r="P8" s="9"/>
    </row>
    <row r="9" spans="1:133">
      <c r="A9" s="12"/>
      <c r="B9" s="44">
        <v>514</v>
      </c>
      <c r="C9" s="20" t="s">
        <v>22</v>
      </c>
      <c r="D9" s="46">
        <v>928977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928977</v>
      </c>
      <c r="O9" s="47">
        <f t="shared" si="1"/>
        <v>9.2602298667251475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3714888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3714888</v>
      </c>
      <c r="O10" s="47">
        <f t="shared" si="1"/>
        <v>37.030751901434421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24595649</v>
      </c>
      <c r="L11" s="46">
        <v>0</v>
      </c>
      <c r="M11" s="46">
        <v>0</v>
      </c>
      <c r="N11" s="46">
        <f t="shared" si="2"/>
        <v>24595649</v>
      </c>
      <c r="O11" s="47">
        <f t="shared" si="1"/>
        <v>245.17438371594613</v>
      </c>
      <c r="P11" s="9"/>
    </row>
    <row r="12" spans="1:133">
      <c r="A12" s="12"/>
      <c r="B12" s="44">
        <v>519</v>
      </c>
      <c r="C12" s="20" t="s">
        <v>25</v>
      </c>
      <c r="D12" s="46">
        <v>20014867</v>
      </c>
      <c r="E12" s="46">
        <v>4137275</v>
      </c>
      <c r="F12" s="46">
        <v>0</v>
      </c>
      <c r="G12" s="46">
        <v>584981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24737123</v>
      </c>
      <c r="O12" s="47">
        <f t="shared" si="1"/>
        <v>246.58462504610293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62492095</v>
      </c>
      <c r="E13" s="31">
        <f t="shared" si="3"/>
        <v>14395465</v>
      </c>
      <c r="F13" s="31">
        <f t="shared" si="3"/>
        <v>0</v>
      </c>
      <c r="G13" s="31">
        <f t="shared" si="3"/>
        <v>385821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77273381</v>
      </c>
      <c r="O13" s="43">
        <f t="shared" si="1"/>
        <v>770.27662755808967</v>
      </c>
      <c r="P13" s="10"/>
    </row>
    <row r="14" spans="1:133">
      <c r="A14" s="12"/>
      <c r="B14" s="44">
        <v>521</v>
      </c>
      <c r="C14" s="20" t="s">
        <v>27</v>
      </c>
      <c r="D14" s="46">
        <v>37062264</v>
      </c>
      <c r="E14" s="46">
        <v>322620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37384884</v>
      </c>
      <c r="O14" s="47">
        <f t="shared" si="1"/>
        <v>372.66005442637987</v>
      </c>
      <c r="P14" s="9"/>
    </row>
    <row r="15" spans="1:133">
      <c r="A15" s="12"/>
      <c r="B15" s="44">
        <v>522</v>
      </c>
      <c r="C15" s="20" t="s">
        <v>28</v>
      </c>
      <c r="D15" s="46">
        <v>20407492</v>
      </c>
      <c r="E15" s="46">
        <v>0</v>
      </c>
      <c r="F15" s="46">
        <v>0</v>
      </c>
      <c r="G15" s="46">
        <v>385821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20793313</v>
      </c>
      <c r="O15" s="47">
        <f t="shared" si="1"/>
        <v>207.27193253521267</v>
      </c>
      <c r="P15" s="9"/>
    </row>
    <row r="16" spans="1:133">
      <c r="A16" s="12"/>
      <c r="B16" s="44">
        <v>526</v>
      </c>
      <c r="C16" s="20" t="s">
        <v>29</v>
      </c>
      <c r="D16" s="46">
        <v>0</v>
      </c>
      <c r="E16" s="46">
        <v>14072845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14072845</v>
      </c>
      <c r="O16" s="47">
        <f t="shared" si="1"/>
        <v>140.28095375751354</v>
      </c>
      <c r="P16" s="9"/>
    </row>
    <row r="17" spans="1:16">
      <c r="A17" s="12"/>
      <c r="B17" s="44">
        <v>529</v>
      </c>
      <c r="C17" s="20" t="s">
        <v>30</v>
      </c>
      <c r="D17" s="46">
        <v>5022339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5022339</v>
      </c>
      <c r="O17" s="47">
        <f t="shared" si="1"/>
        <v>50.063686838983642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11062153</v>
      </c>
      <c r="E18" s="31">
        <f t="shared" si="5"/>
        <v>978</v>
      </c>
      <c r="F18" s="31">
        <f t="shared" si="5"/>
        <v>0</v>
      </c>
      <c r="G18" s="31">
        <f t="shared" si="5"/>
        <v>5098422</v>
      </c>
      <c r="H18" s="31">
        <f t="shared" si="5"/>
        <v>0</v>
      </c>
      <c r="I18" s="31">
        <f t="shared" si="5"/>
        <v>43720301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59881854</v>
      </c>
      <c r="O18" s="43">
        <f t="shared" si="1"/>
        <v>596.91438311785407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21325297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21325297</v>
      </c>
      <c r="O19" s="47">
        <f t="shared" si="1"/>
        <v>212.57485620869426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3808363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3808363</v>
      </c>
      <c r="O20" s="47">
        <f t="shared" si="1"/>
        <v>37.962529530796758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16567484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16567484</v>
      </c>
      <c r="O21" s="47">
        <f t="shared" si="1"/>
        <v>165.14801782314416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2019157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2019157</v>
      </c>
      <c r="O22" s="47">
        <f t="shared" si="1"/>
        <v>20.127363709765849</v>
      </c>
      <c r="P22" s="9"/>
    </row>
    <row r="23" spans="1:16">
      <c r="A23" s="12"/>
      <c r="B23" s="44">
        <v>539</v>
      </c>
      <c r="C23" s="20" t="s">
        <v>36</v>
      </c>
      <c r="D23" s="46">
        <v>11062153</v>
      </c>
      <c r="E23" s="46">
        <v>978</v>
      </c>
      <c r="F23" s="46">
        <v>0</v>
      </c>
      <c r="G23" s="46">
        <v>5098422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16161553</v>
      </c>
      <c r="O23" s="47">
        <f t="shared" si="1"/>
        <v>161.10161584545301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4104718</v>
      </c>
      <c r="E24" s="31">
        <f t="shared" si="6"/>
        <v>0</v>
      </c>
      <c r="F24" s="31">
        <f t="shared" si="6"/>
        <v>0</v>
      </c>
      <c r="G24" s="31">
        <f t="shared" si="6"/>
        <v>458026</v>
      </c>
      <c r="H24" s="31">
        <f t="shared" si="6"/>
        <v>0</v>
      </c>
      <c r="I24" s="31">
        <f t="shared" si="6"/>
        <v>1425723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5988467</v>
      </c>
      <c r="O24" s="43">
        <f t="shared" si="1"/>
        <v>59.69424535731018</v>
      </c>
      <c r="P24" s="10"/>
    </row>
    <row r="25" spans="1:16">
      <c r="A25" s="12"/>
      <c r="B25" s="44">
        <v>541</v>
      </c>
      <c r="C25" s="20" t="s">
        <v>38</v>
      </c>
      <c r="D25" s="46">
        <v>4104718</v>
      </c>
      <c r="E25" s="46">
        <v>0</v>
      </c>
      <c r="F25" s="46">
        <v>0</v>
      </c>
      <c r="G25" s="46">
        <v>458026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4562744</v>
      </c>
      <c r="O25" s="47">
        <f t="shared" si="1"/>
        <v>45.482351299355059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1425723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1425723</v>
      </c>
      <c r="O26" s="47">
        <f t="shared" si="1"/>
        <v>14.211894057955123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2663305</v>
      </c>
      <c r="F27" s="31">
        <f t="shared" si="7"/>
        <v>0</v>
      </c>
      <c r="G27" s="31">
        <f t="shared" si="7"/>
        <v>1237888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3901193</v>
      </c>
      <c r="O27" s="43">
        <f t="shared" si="1"/>
        <v>38.887877670231958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2663305</v>
      </c>
      <c r="F28" s="46">
        <v>0</v>
      </c>
      <c r="G28" s="46">
        <v>1237888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3901193</v>
      </c>
      <c r="O28" s="47">
        <f t="shared" si="1"/>
        <v>38.887877670231958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6565599</v>
      </c>
      <c r="E29" s="31">
        <f t="shared" si="8"/>
        <v>158465</v>
      </c>
      <c r="F29" s="31">
        <f t="shared" si="8"/>
        <v>0</v>
      </c>
      <c r="G29" s="31">
        <f t="shared" si="8"/>
        <v>4378615</v>
      </c>
      <c r="H29" s="31">
        <f t="shared" si="8"/>
        <v>0</v>
      </c>
      <c r="I29" s="31">
        <f t="shared" si="8"/>
        <v>3914441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15017120</v>
      </c>
      <c r="O29" s="43">
        <f t="shared" si="1"/>
        <v>149.69367716982825</v>
      </c>
      <c r="P29" s="9"/>
    </row>
    <row r="30" spans="1:16">
      <c r="A30" s="12"/>
      <c r="B30" s="44">
        <v>572</v>
      </c>
      <c r="C30" s="20" t="s">
        <v>43</v>
      </c>
      <c r="D30" s="46">
        <v>6565599</v>
      </c>
      <c r="E30" s="46">
        <v>158465</v>
      </c>
      <c r="F30" s="46">
        <v>0</v>
      </c>
      <c r="G30" s="46">
        <v>18290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6742354</v>
      </c>
      <c r="O30" s="47">
        <f t="shared" si="1"/>
        <v>67.209142834358403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4360325</v>
      </c>
      <c r="H31" s="46">
        <v>0</v>
      </c>
      <c r="I31" s="46">
        <v>3647090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8007415</v>
      </c>
      <c r="O31" s="47">
        <f t="shared" si="1"/>
        <v>79.819525712975604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267351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267351</v>
      </c>
      <c r="O32" s="47">
        <f t="shared" si="1"/>
        <v>2.6650086224942435</v>
      </c>
      <c r="P32" s="9"/>
    </row>
    <row r="33" spans="1:119" ht="15.75">
      <c r="A33" s="28" t="s">
        <v>48</v>
      </c>
      <c r="B33" s="29"/>
      <c r="C33" s="30"/>
      <c r="D33" s="31">
        <f t="shared" ref="D33:M33" si="9">SUM(D34:D34)</f>
        <v>29793768</v>
      </c>
      <c r="E33" s="31">
        <f t="shared" si="9"/>
        <v>4920391</v>
      </c>
      <c r="F33" s="31">
        <f t="shared" si="9"/>
        <v>1062556</v>
      </c>
      <c r="G33" s="31">
        <f t="shared" si="9"/>
        <v>1608000</v>
      </c>
      <c r="H33" s="31">
        <f t="shared" si="9"/>
        <v>0</v>
      </c>
      <c r="I33" s="31">
        <f t="shared" si="9"/>
        <v>2137635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39522350</v>
      </c>
      <c r="O33" s="43">
        <f t="shared" si="1"/>
        <v>393.96674608000478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29793768</v>
      </c>
      <c r="E34" s="46">
        <v>4920391</v>
      </c>
      <c r="F34" s="46">
        <v>1062556</v>
      </c>
      <c r="G34" s="46">
        <v>1608000</v>
      </c>
      <c r="H34" s="46">
        <v>0</v>
      </c>
      <c r="I34" s="46">
        <v>2137635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39522350</v>
      </c>
      <c r="O34" s="47">
        <f t="shared" si="1"/>
        <v>393.96674608000478</v>
      </c>
      <c r="P34" s="9"/>
    </row>
    <row r="35" spans="1:119" ht="16.5" thickBot="1">
      <c r="A35" s="14" t="s">
        <v>10</v>
      </c>
      <c r="B35" s="23"/>
      <c r="C35" s="22"/>
      <c r="D35" s="15">
        <f>SUM(D5,D13,D18,D24,D27,D29,D33)</f>
        <v>137152085</v>
      </c>
      <c r="E35" s="15">
        <f t="shared" ref="E35:M35" si="10">SUM(E5,E13,E18,E24,E27,E29,E33)</f>
        <v>30210522</v>
      </c>
      <c r="F35" s="15">
        <f t="shared" si="10"/>
        <v>1062556</v>
      </c>
      <c r="G35" s="15">
        <f t="shared" si="10"/>
        <v>13751753</v>
      </c>
      <c r="H35" s="15">
        <f t="shared" si="10"/>
        <v>0</v>
      </c>
      <c r="I35" s="15">
        <f t="shared" si="10"/>
        <v>51198100</v>
      </c>
      <c r="J35" s="15">
        <f t="shared" si="10"/>
        <v>20189466</v>
      </c>
      <c r="K35" s="15">
        <f t="shared" si="10"/>
        <v>24595649</v>
      </c>
      <c r="L35" s="15">
        <f t="shared" si="10"/>
        <v>0</v>
      </c>
      <c r="M35" s="15">
        <f t="shared" si="10"/>
        <v>0</v>
      </c>
      <c r="N35" s="15">
        <f t="shared" si="4"/>
        <v>278160131</v>
      </c>
      <c r="O35" s="37">
        <f t="shared" si="1"/>
        <v>2772.7562176656465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54</v>
      </c>
      <c r="M37" s="163"/>
      <c r="N37" s="163"/>
      <c r="O37" s="41">
        <v>100319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21007114</v>
      </c>
      <c r="E5" s="26">
        <f t="shared" ref="E5:M5" si="0">SUM(E6:E12)</f>
        <v>4508397</v>
      </c>
      <c r="F5" s="26">
        <f t="shared" si="0"/>
        <v>1149750</v>
      </c>
      <c r="G5" s="26">
        <f t="shared" si="0"/>
        <v>83</v>
      </c>
      <c r="H5" s="26">
        <f t="shared" si="0"/>
        <v>0</v>
      </c>
      <c r="I5" s="26">
        <f t="shared" si="0"/>
        <v>0</v>
      </c>
      <c r="J5" s="26">
        <f t="shared" si="0"/>
        <v>16940935</v>
      </c>
      <c r="K5" s="26">
        <f t="shared" si="0"/>
        <v>21482089</v>
      </c>
      <c r="L5" s="26">
        <f t="shared" si="0"/>
        <v>0</v>
      </c>
      <c r="M5" s="26">
        <f t="shared" si="0"/>
        <v>0</v>
      </c>
      <c r="N5" s="27">
        <f>SUM(D5:M5)</f>
        <v>65088368</v>
      </c>
      <c r="O5" s="32">
        <f t="shared" ref="O5:O36" si="1">(N5/O$38)</f>
        <v>651.89411587961342</v>
      </c>
      <c r="P5" s="6"/>
    </row>
    <row r="6" spans="1:133">
      <c r="A6" s="12"/>
      <c r="B6" s="44">
        <v>511</v>
      </c>
      <c r="C6" s="20" t="s">
        <v>19</v>
      </c>
      <c r="D6" s="46">
        <v>639440</v>
      </c>
      <c r="E6" s="46">
        <v>0</v>
      </c>
      <c r="F6" s="46">
        <v>0</v>
      </c>
      <c r="G6" s="46">
        <v>83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639523</v>
      </c>
      <c r="O6" s="47">
        <f t="shared" si="1"/>
        <v>6.4051579948920825</v>
      </c>
      <c r="P6" s="9"/>
    </row>
    <row r="7" spans="1:133">
      <c r="A7" s="12"/>
      <c r="B7" s="44">
        <v>512</v>
      </c>
      <c r="C7" s="20" t="s">
        <v>20</v>
      </c>
      <c r="D7" s="46">
        <v>1787341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1787341</v>
      </c>
      <c r="O7" s="47">
        <f t="shared" si="1"/>
        <v>17.901156793029195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16940935</v>
      </c>
      <c r="K8" s="46">
        <v>0</v>
      </c>
      <c r="L8" s="46">
        <v>0</v>
      </c>
      <c r="M8" s="46">
        <v>0</v>
      </c>
      <c r="N8" s="46">
        <f t="shared" si="2"/>
        <v>16940935</v>
      </c>
      <c r="O8" s="47">
        <f t="shared" si="1"/>
        <v>169.67234213030196</v>
      </c>
      <c r="P8" s="9"/>
    </row>
    <row r="9" spans="1:133">
      <c r="A9" s="12"/>
      <c r="B9" s="44">
        <v>514</v>
      </c>
      <c r="C9" s="20" t="s">
        <v>22</v>
      </c>
      <c r="D9" s="46">
        <v>898187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898187</v>
      </c>
      <c r="O9" s="47">
        <f t="shared" si="1"/>
        <v>8.9958135109419608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2162162</v>
      </c>
      <c r="F10" s="46">
        <v>1149750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3311912</v>
      </c>
      <c r="O10" s="47">
        <f t="shared" si="1"/>
        <v>33.170534328208724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21482089</v>
      </c>
      <c r="L11" s="46">
        <v>0</v>
      </c>
      <c r="M11" s="46">
        <v>0</v>
      </c>
      <c r="N11" s="46">
        <f t="shared" si="2"/>
        <v>21482089</v>
      </c>
      <c r="O11" s="47">
        <f t="shared" si="1"/>
        <v>215.15437928789623</v>
      </c>
      <c r="P11" s="9"/>
    </row>
    <row r="12" spans="1:133">
      <c r="A12" s="12"/>
      <c r="B12" s="44">
        <v>519</v>
      </c>
      <c r="C12" s="20" t="s">
        <v>25</v>
      </c>
      <c r="D12" s="46">
        <v>17682146</v>
      </c>
      <c r="E12" s="46">
        <v>2346235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20028381</v>
      </c>
      <c r="O12" s="47">
        <f t="shared" si="1"/>
        <v>200.59473183434324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63409606</v>
      </c>
      <c r="E13" s="31">
        <f t="shared" si="3"/>
        <v>13212585</v>
      </c>
      <c r="F13" s="31">
        <f t="shared" si="3"/>
        <v>0</v>
      </c>
      <c r="G13" s="31">
        <f t="shared" si="3"/>
        <v>301455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76923646</v>
      </c>
      <c r="O13" s="43">
        <f t="shared" si="1"/>
        <v>770.4306274725825</v>
      </c>
      <c r="P13" s="10"/>
    </row>
    <row r="14" spans="1:133">
      <c r="A14" s="12"/>
      <c r="B14" s="44">
        <v>521</v>
      </c>
      <c r="C14" s="20" t="s">
        <v>27</v>
      </c>
      <c r="D14" s="46">
        <v>38450911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38450911</v>
      </c>
      <c r="O14" s="47">
        <f t="shared" si="1"/>
        <v>385.10602433772345</v>
      </c>
      <c r="P14" s="9"/>
    </row>
    <row r="15" spans="1:133">
      <c r="A15" s="12"/>
      <c r="B15" s="44">
        <v>522</v>
      </c>
      <c r="C15" s="20" t="s">
        <v>28</v>
      </c>
      <c r="D15" s="46">
        <v>20444827</v>
      </c>
      <c r="E15" s="46">
        <v>0</v>
      </c>
      <c r="F15" s="46">
        <v>0</v>
      </c>
      <c r="G15" s="46">
        <v>301455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20746282</v>
      </c>
      <c r="O15" s="47">
        <f t="shared" si="1"/>
        <v>207.78488657418998</v>
      </c>
      <c r="P15" s="9"/>
    </row>
    <row r="16" spans="1:133">
      <c r="A16" s="12"/>
      <c r="B16" s="44">
        <v>526</v>
      </c>
      <c r="C16" s="20" t="s">
        <v>29</v>
      </c>
      <c r="D16" s="46">
        <v>0</v>
      </c>
      <c r="E16" s="46">
        <v>13212585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13212585</v>
      </c>
      <c r="O16" s="47">
        <f t="shared" si="1"/>
        <v>132.3309629926386</v>
      </c>
      <c r="P16" s="9"/>
    </row>
    <row r="17" spans="1:16">
      <c r="A17" s="12"/>
      <c r="B17" s="44">
        <v>529</v>
      </c>
      <c r="C17" s="20" t="s">
        <v>30</v>
      </c>
      <c r="D17" s="46">
        <v>4513868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4513868</v>
      </c>
      <c r="O17" s="47">
        <f t="shared" si="1"/>
        <v>45.208753568030446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10852577</v>
      </c>
      <c r="E18" s="31">
        <f t="shared" si="5"/>
        <v>0</v>
      </c>
      <c r="F18" s="31">
        <f t="shared" si="5"/>
        <v>0</v>
      </c>
      <c r="G18" s="31">
        <f t="shared" si="5"/>
        <v>2173783</v>
      </c>
      <c r="H18" s="31">
        <f t="shared" si="5"/>
        <v>0</v>
      </c>
      <c r="I18" s="31">
        <f t="shared" si="5"/>
        <v>42337900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55364260</v>
      </c>
      <c r="O18" s="43">
        <f t="shared" si="1"/>
        <v>554.50207822124298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20622171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20622171</v>
      </c>
      <c r="O19" s="47">
        <f t="shared" si="1"/>
        <v>206.5418498672943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3352727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3352727</v>
      </c>
      <c r="O20" s="47">
        <f t="shared" si="1"/>
        <v>33.579317942811358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16386505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16386505</v>
      </c>
      <c r="O21" s="47">
        <f t="shared" si="1"/>
        <v>164.11943512444287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1976497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1976497</v>
      </c>
      <c r="O22" s="47">
        <f t="shared" si="1"/>
        <v>19.795653262556964</v>
      </c>
      <c r="P22" s="9"/>
    </row>
    <row r="23" spans="1:16">
      <c r="A23" s="12"/>
      <c r="B23" s="44">
        <v>539</v>
      </c>
      <c r="C23" s="20" t="s">
        <v>36</v>
      </c>
      <c r="D23" s="46">
        <v>10852577</v>
      </c>
      <c r="E23" s="46">
        <v>0</v>
      </c>
      <c r="F23" s="46">
        <v>0</v>
      </c>
      <c r="G23" s="46">
        <v>2173783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13026360</v>
      </c>
      <c r="O23" s="47">
        <f t="shared" si="1"/>
        <v>130.46582202413742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3454054</v>
      </c>
      <c r="E24" s="31">
        <f t="shared" si="6"/>
        <v>0</v>
      </c>
      <c r="F24" s="31">
        <f t="shared" si="6"/>
        <v>0</v>
      </c>
      <c r="G24" s="31">
        <f t="shared" si="6"/>
        <v>564521</v>
      </c>
      <c r="H24" s="31">
        <f t="shared" si="6"/>
        <v>0</v>
      </c>
      <c r="I24" s="31">
        <f t="shared" si="6"/>
        <v>1472298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5490873</v>
      </c>
      <c r="O24" s="43">
        <f t="shared" si="1"/>
        <v>54.993970654514499</v>
      </c>
      <c r="P24" s="10"/>
    </row>
    <row r="25" spans="1:16">
      <c r="A25" s="12"/>
      <c r="B25" s="44">
        <v>541</v>
      </c>
      <c r="C25" s="20" t="s">
        <v>38</v>
      </c>
      <c r="D25" s="46">
        <v>3454054</v>
      </c>
      <c r="E25" s="46">
        <v>0</v>
      </c>
      <c r="F25" s="46">
        <v>0</v>
      </c>
      <c r="G25" s="46">
        <v>564521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4018575</v>
      </c>
      <c r="O25" s="47">
        <f t="shared" si="1"/>
        <v>40.248134608643397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1472298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1472298</v>
      </c>
      <c r="O26" s="47">
        <f t="shared" si="1"/>
        <v>14.7458360458711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713862</v>
      </c>
      <c r="E27" s="31">
        <f t="shared" si="7"/>
        <v>808375</v>
      </c>
      <c r="F27" s="31">
        <f t="shared" si="7"/>
        <v>0</v>
      </c>
      <c r="G27" s="31">
        <f t="shared" si="7"/>
        <v>2018614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3540851</v>
      </c>
      <c r="O27" s="43">
        <f t="shared" si="1"/>
        <v>35.463478391506833</v>
      </c>
      <c r="P27" s="10"/>
    </row>
    <row r="28" spans="1:16">
      <c r="A28" s="13"/>
      <c r="B28" s="45">
        <v>554</v>
      </c>
      <c r="C28" s="21" t="s">
        <v>41</v>
      </c>
      <c r="D28" s="46">
        <v>713862</v>
      </c>
      <c r="E28" s="46">
        <v>808375</v>
      </c>
      <c r="F28" s="46">
        <v>0</v>
      </c>
      <c r="G28" s="46">
        <v>2018614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3540851</v>
      </c>
      <c r="O28" s="47">
        <f t="shared" si="1"/>
        <v>35.463478391506833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6544746</v>
      </c>
      <c r="E29" s="31">
        <f t="shared" si="8"/>
        <v>0</v>
      </c>
      <c r="F29" s="31">
        <f t="shared" si="8"/>
        <v>0</v>
      </c>
      <c r="G29" s="31">
        <f t="shared" si="8"/>
        <v>245920</v>
      </c>
      <c r="H29" s="31">
        <f t="shared" si="8"/>
        <v>0</v>
      </c>
      <c r="I29" s="31">
        <f t="shared" si="8"/>
        <v>3703120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10493786</v>
      </c>
      <c r="O29" s="43">
        <f t="shared" si="1"/>
        <v>105.10076618759076</v>
      </c>
      <c r="P29" s="9"/>
    </row>
    <row r="30" spans="1:16">
      <c r="A30" s="12"/>
      <c r="B30" s="44">
        <v>572</v>
      </c>
      <c r="C30" s="20" t="s">
        <v>43</v>
      </c>
      <c r="D30" s="46">
        <v>6544746</v>
      </c>
      <c r="E30" s="46">
        <v>0</v>
      </c>
      <c r="F30" s="46">
        <v>0</v>
      </c>
      <c r="G30" s="46">
        <v>59075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6603821</v>
      </c>
      <c r="O30" s="47">
        <f t="shared" si="1"/>
        <v>66.140728128599335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186845</v>
      </c>
      <c r="H31" s="46">
        <v>0</v>
      </c>
      <c r="I31" s="46">
        <v>3472026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3658871</v>
      </c>
      <c r="O31" s="47">
        <f t="shared" si="1"/>
        <v>36.645510541339078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231094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231094</v>
      </c>
      <c r="O32" s="47">
        <f t="shared" si="1"/>
        <v>2.314527517652361</v>
      </c>
      <c r="P32" s="9"/>
    </row>
    <row r="33" spans="1:119" ht="15.75">
      <c r="A33" s="28" t="s">
        <v>48</v>
      </c>
      <c r="B33" s="29"/>
      <c r="C33" s="30"/>
      <c r="D33" s="31">
        <f t="shared" ref="D33:M33" si="9">SUM(D34:D35)</f>
        <v>10469043</v>
      </c>
      <c r="E33" s="31">
        <f t="shared" si="9"/>
        <v>1312939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2019881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13801863</v>
      </c>
      <c r="O33" s="43">
        <f t="shared" si="1"/>
        <v>138.23289098102057</v>
      </c>
      <c r="P33" s="9"/>
    </row>
    <row r="34" spans="1:119">
      <c r="A34" s="12"/>
      <c r="B34" s="44">
        <v>581</v>
      </c>
      <c r="C34" s="20" t="s">
        <v>46</v>
      </c>
      <c r="D34" s="46">
        <v>10469043</v>
      </c>
      <c r="E34" s="46">
        <v>188444</v>
      </c>
      <c r="F34" s="46">
        <v>0</v>
      </c>
      <c r="G34" s="46">
        <v>0</v>
      </c>
      <c r="H34" s="46">
        <v>0</v>
      </c>
      <c r="I34" s="46">
        <v>2019881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12677368</v>
      </c>
      <c r="O34" s="47">
        <f t="shared" si="1"/>
        <v>126.97048425058841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1124495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1124495</v>
      </c>
      <c r="O35" s="47">
        <f t="shared" si="1"/>
        <v>11.26240673043217</v>
      </c>
      <c r="P35" s="9"/>
    </row>
    <row r="36" spans="1:119" ht="16.5" thickBot="1">
      <c r="A36" s="14" t="s">
        <v>10</v>
      </c>
      <c r="B36" s="23"/>
      <c r="C36" s="22"/>
      <c r="D36" s="15">
        <f>SUM(D5,D13,D18,D24,D27,D29,D33)</f>
        <v>116451002</v>
      </c>
      <c r="E36" s="15">
        <f t="shared" ref="E36:M36" si="10">SUM(E5,E13,E18,E24,E27,E29,E33)</f>
        <v>19842296</v>
      </c>
      <c r="F36" s="15">
        <f t="shared" si="10"/>
        <v>1149750</v>
      </c>
      <c r="G36" s="15">
        <f t="shared" si="10"/>
        <v>5304376</v>
      </c>
      <c r="H36" s="15">
        <f t="shared" si="10"/>
        <v>0</v>
      </c>
      <c r="I36" s="15">
        <f t="shared" si="10"/>
        <v>49533199</v>
      </c>
      <c r="J36" s="15">
        <f t="shared" si="10"/>
        <v>16940935</v>
      </c>
      <c r="K36" s="15">
        <f t="shared" si="10"/>
        <v>21482089</v>
      </c>
      <c r="L36" s="15">
        <f t="shared" si="10"/>
        <v>0</v>
      </c>
      <c r="M36" s="15">
        <f t="shared" si="10"/>
        <v>0</v>
      </c>
      <c r="N36" s="15">
        <f t="shared" si="4"/>
        <v>230703647</v>
      </c>
      <c r="O36" s="37">
        <f t="shared" si="1"/>
        <v>2310.6179277880715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52</v>
      </c>
      <c r="M38" s="163"/>
      <c r="N38" s="163"/>
      <c r="O38" s="41">
        <v>99845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L38:N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18273581</v>
      </c>
      <c r="E5" s="26">
        <f t="shared" ref="E5:M5" si="0">SUM(E6:E12)</f>
        <v>1586640</v>
      </c>
      <c r="F5" s="26">
        <f t="shared" si="0"/>
        <v>76750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20873055</v>
      </c>
      <c r="K5" s="26">
        <f t="shared" si="0"/>
        <v>18984948</v>
      </c>
      <c r="L5" s="26">
        <f t="shared" si="0"/>
        <v>0</v>
      </c>
      <c r="M5" s="26">
        <f t="shared" si="0"/>
        <v>0</v>
      </c>
      <c r="N5" s="27">
        <f>SUM(D5:M5)</f>
        <v>59794974</v>
      </c>
      <c r="O5" s="32">
        <f t="shared" ref="O5:O36" si="1">(N5/O$38)</f>
        <v>603.80056749906601</v>
      </c>
      <c r="P5" s="6"/>
    </row>
    <row r="6" spans="1:133">
      <c r="A6" s="12"/>
      <c r="B6" s="44">
        <v>511</v>
      </c>
      <c r="C6" s="20" t="s">
        <v>19</v>
      </c>
      <c r="D6" s="46">
        <v>664967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664967</v>
      </c>
      <c r="O6" s="47">
        <f t="shared" si="1"/>
        <v>6.7147357898031927</v>
      </c>
      <c r="P6" s="9"/>
    </row>
    <row r="7" spans="1:133">
      <c r="A7" s="12"/>
      <c r="B7" s="44">
        <v>512</v>
      </c>
      <c r="C7" s="20" t="s">
        <v>20</v>
      </c>
      <c r="D7" s="46">
        <v>1906082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1906082</v>
      </c>
      <c r="O7" s="47">
        <f t="shared" si="1"/>
        <v>19.24732659470267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20873055</v>
      </c>
      <c r="K8" s="46">
        <v>0</v>
      </c>
      <c r="L8" s="46">
        <v>0</v>
      </c>
      <c r="M8" s="46">
        <v>0</v>
      </c>
      <c r="N8" s="46">
        <f t="shared" si="2"/>
        <v>20873055</v>
      </c>
      <c r="O8" s="47">
        <f t="shared" si="1"/>
        <v>210.77293978653148</v>
      </c>
      <c r="P8" s="9"/>
    </row>
    <row r="9" spans="1:133">
      <c r="A9" s="12"/>
      <c r="B9" s="44">
        <v>514</v>
      </c>
      <c r="C9" s="20" t="s">
        <v>22</v>
      </c>
      <c r="D9" s="46">
        <v>859643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859643</v>
      </c>
      <c r="O9" s="47">
        <f t="shared" si="1"/>
        <v>8.6805444759721695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76750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76750</v>
      </c>
      <c r="O10" s="47">
        <f t="shared" si="1"/>
        <v>0.77500984540194484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18984948</v>
      </c>
      <c r="L11" s="46">
        <v>0</v>
      </c>
      <c r="M11" s="46">
        <v>0</v>
      </c>
      <c r="N11" s="46">
        <f t="shared" si="2"/>
        <v>18984948</v>
      </c>
      <c r="O11" s="47">
        <f t="shared" si="1"/>
        <v>191.70712201229918</v>
      </c>
      <c r="P11" s="9"/>
    </row>
    <row r="12" spans="1:133">
      <c r="A12" s="12"/>
      <c r="B12" s="44">
        <v>519</v>
      </c>
      <c r="C12" s="20" t="s">
        <v>25</v>
      </c>
      <c r="D12" s="46">
        <v>14842889</v>
      </c>
      <c r="E12" s="46">
        <v>1586640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16429529</v>
      </c>
      <c r="O12" s="47">
        <f t="shared" si="1"/>
        <v>165.90288899435529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61334240</v>
      </c>
      <c r="E13" s="31">
        <f t="shared" si="3"/>
        <v>12667437</v>
      </c>
      <c r="F13" s="31">
        <f t="shared" si="3"/>
        <v>0</v>
      </c>
      <c r="G13" s="31">
        <f t="shared" si="3"/>
        <v>10090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74011767</v>
      </c>
      <c r="O13" s="43">
        <f t="shared" si="1"/>
        <v>747.35958437257023</v>
      </c>
      <c r="P13" s="10"/>
    </row>
    <row r="14" spans="1:133">
      <c r="A14" s="12"/>
      <c r="B14" s="44">
        <v>521</v>
      </c>
      <c r="C14" s="20" t="s">
        <v>27</v>
      </c>
      <c r="D14" s="46">
        <v>37145031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37145031</v>
      </c>
      <c r="O14" s="47">
        <f t="shared" si="1"/>
        <v>375.08488251153682</v>
      </c>
      <c r="P14" s="9"/>
    </row>
    <row r="15" spans="1:133">
      <c r="A15" s="12"/>
      <c r="B15" s="44">
        <v>522</v>
      </c>
      <c r="C15" s="20" t="s">
        <v>28</v>
      </c>
      <c r="D15" s="46">
        <v>19801781</v>
      </c>
      <c r="E15" s="46">
        <v>0</v>
      </c>
      <c r="F15" s="46">
        <v>0</v>
      </c>
      <c r="G15" s="46">
        <v>10090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19811871</v>
      </c>
      <c r="O15" s="47">
        <f t="shared" si="1"/>
        <v>200.05726489685048</v>
      </c>
      <c r="P15" s="9"/>
    </row>
    <row r="16" spans="1:133">
      <c r="A16" s="12"/>
      <c r="B16" s="44">
        <v>526</v>
      </c>
      <c r="C16" s="20" t="s">
        <v>29</v>
      </c>
      <c r="D16" s="46">
        <v>0</v>
      </c>
      <c r="E16" s="46">
        <v>12667437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12667437</v>
      </c>
      <c r="O16" s="47">
        <f t="shared" si="1"/>
        <v>127.91385525744464</v>
      </c>
      <c r="P16" s="9"/>
    </row>
    <row r="17" spans="1:16">
      <c r="A17" s="12"/>
      <c r="B17" s="44">
        <v>529</v>
      </c>
      <c r="C17" s="20" t="s">
        <v>30</v>
      </c>
      <c r="D17" s="46">
        <v>4387428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4387428</v>
      </c>
      <c r="O17" s="47">
        <f t="shared" si="1"/>
        <v>44.303581706738292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10348888</v>
      </c>
      <c r="E18" s="31">
        <f t="shared" si="5"/>
        <v>0</v>
      </c>
      <c r="F18" s="31">
        <f t="shared" si="5"/>
        <v>0</v>
      </c>
      <c r="G18" s="31">
        <f t="shared" si="5"/>
        <v>1692765</v>
      </c>
      <c r="H18" s="31">
        <f t="shared" si="5"/>
        <v>0</v>
      </c>
      <c r="I18" s="31">
        <f t="shared" si="5"/>
        <v>41305936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53347589</v>
      </c>
      <c r="O18" s="43">
        <f t="shared" si="1"/>
        <v>538.69585281376544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20811609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20811609</v>
      </c>
      <c r="O19" s="47">
        <f t="shared" si="1"/>
        <v>210.15246740919511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3604587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3604587</v>
      </c>
      <c r="O20" s="47">
        <f t="shared" si="1"/>
        <v>36.398572164271791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15014307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15014307</v>
      </c>
      <c r="O21" s="47">
        <f t="shared" si="1"/>
        <v>151.61219214185456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1875433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1875433</v>
      </c>
      <c r="O22" s="47">
        <f t="shared" si="1"/>
        <v>18.937837646797469</v>
      </c>
      <c r="P22" s="9"/>
    </row>
    <row r="23" spans="1:16">
      <c r="A23" s="12"/>
      <c r="B23" s="44">
        <v>539</v>
      </c>
      <c r="C23" s="20" t="s">
        <v>36</v>
      </c>
      <c r="D23" s="46">
        <v>10348888</v>
      </c>
      <c r="E23" s="46">
        <v>0</v>
      </c>
      <c r="F23" s="46">
        <v>0</v>
      </c>
      <c r="G23" s="46">
        <v>1692765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12041653</v>
      </c>
      <c r="O23" s="47">
        <f t="shared" si="1"/>
        <v>121.59478345164645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3593899</v>
      </c>
      <c r="E24" s="31">
        <f t="shared" si="6"/>
        <v>0</v>
      </c>
      <c r="F24" s="31">
        <f t="shared" si="6"/>
        <v>0</v>
      </c>
      <c r="G24" s="31">
        <f t="shared" si="6"/>
        <v>668640</v>
      </c>
      <c r="H24" s="31">
        <f t="shared" si="6"/>
        <v>0</v>
      </c>
      <c r="I24" s="31">
        <f t="shared" si="6"/>
        <v>1409203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5671742</v>
      </c>
      <c r="O24" s="43">
        <f t="shared" si="1"/>
        <v>57.272389453807392</v>
      </c>
      <c r="P24" s="10"/>
    </row>
    <row r="25" spans="1:16">
      <c r="A25" s="12"/>
      <c r="B25" s="44">
        <v>541</v>
      </c>
      <c r="C25" s="20" t="s">
        <v>38</v>
      </c>
      <c r="D25" s="46">
        <v>3593899</v>
      </c>
      <c r="E25" s="46">
        <v>0</v>
      </c>
      <c r="F25" s="46">
        <v>0</v>
      </c>
      <c r="G25" s="46">
        <v>668640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4262539</v>
      </c>
      <c r="O25" s="47">
        <f t="shared" si="1"/>
        <v>43.042471549312843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1409203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1409203</v>
      </c>
      <c r="O26" s="47">
        <f t="shared" si="1"/>
        <v>14.229917904494553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33980</v>
      </c>
      <c r="E27" s="31">
        <f t="shared" si="7"/>
        <v>359405</v>
      </c>
      <c r="F27" s="31">
        <f t="shared" si="7"/>
        <v>0</v>
      </c>
      <c r="G27" s="31">
        <f t="shared" si="7"/>
        <v>2264718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2658103</v>
      </c>
      <c r="O27" s="43">
        <f t="shared" si="1"/>
        <v>26.841120457230563</v>
      </c>
      <c r="P27" s="10"/>
    </row>
    <row r="28" spans="1:16">
      <c r="A28" s="13"/>
      <c r="B28" s="45">
        <v>554</v>
      </c>
      <c r="C28" s="21" t="s">
        <v>41</v>
      </c>
      <c r="D28" s="46">
        <v>33980</v>
      </c>
      <c r="E28" s="46">
        <v>359405</v>
      </c>
      <c r="F28" s="46">
        <v>0</v>
      </c>
      <c r="G28" s="46">
        <v>2264718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2658103</v>
      </c>
      <c r="O28" s="47">
        <f t="shared" si="1"/>
        <v>26.841120457230563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7194395</v>
      </c>
      <c r="E29" s="31">
        <f t="shared" si="8"/>
        <v>0</v>
      </c>
      <c r="F29" s="31">
        <f t="shared" si="8"/>
        <v>0</v>
      </c>
      <c r="G29" s="31">
        <f t="shared" si="8"/>
        <v>4879805</v>
      </c>
      <c r="H29" s="31">
        <f t="shared" si="8"/>
        <v>0</v>
      </c>
      <c r="I29" s="31">
        <f t="shared" si="8"/>
        <v>3600908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15675108</v>
      </c>
      <c r="O29" s="43">
        <f t="shared" si="1"/>
        <v>158.28486029627086</v>
      </c>
      <c r="P29" s="9"/>
    </row>
    <row r="30" spans="1:16">
      <c r="A30" s="12"/>
      <c r="B30" s="44">
        <v>572</v>
      </c>
      <c r="C30" s="20" t="s">
        <v>43</v>
      </c>
      <c r="D30" s="46">
        <v>7194395</v>
      </c>
      <c r="E30" s="46">
        <v>0</v>
      </c>
      <c r="F30" s="46">
        <v>0</v>
      </c>
      <c r="G30" s="46">
        <v>54300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7248695</v>
      </c>
      <c r="O30" s="47">
        <f t="shared" si="1"/>
        <v>73.196221385222813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4825505</v>
      </c>
      <c r="H31" s="46">
        <v>0</v>
      </c>
      <c r="I31" s="46">
        <v>3460826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8286331</v>
      </c>
      <c r="O31" s="47">
        <f t="shared" si="1"/>
        <v>83.674112146701532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140082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140082</v>
      </c>
      <c r="O32" s="47">
        <f t="shared" si="1"/>
        <v>1.4145267643465178</v>
      </c>
      <c r="P32" s="9"/>
    </row>
    <row r="33" spans="1:119" ht="15.75">
      <c r="A33" s="28" t="s">
        <v>48</v>
      </c>
      <c r="B33" s="29"/>
      <c r="C33" s="30"/>
      <c r="D33" s="31">
        <f t="shared" ref="D33:M33" si="9">SUM(D34:D35)</f>
        <v>5040407</v>
      </c>
      <c r="E33" s="31">
        <f t="shared" si="9"/>
        <v>1034778</v>
      </c>
      <c r="F33" s="31">
        <f t="shared" si="9"/>
        <v>0</v>
      </c>
      <c r="G33" s="31">
        <f t="shared" si="9"/>
        <v>70000</v>
      </c>
      <c r="H33" s="31">
        <f t="shared" si="9"/>
        <v>0</v>
      </c>
      <c r="I33" s="31">
        <f t="shared" si="9"/>
        <v>2004565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8149750</v>
      </c>
      <c r="O33" s="43">
        <f t="shared" si="1"/>
        <v>82.294937948723131</v>
      </c>
      <c r="P33" s="9"/>
    </row>
    <row r="34" spans="1:119">
      <c r="A34" s="12"/>
      <c r="B34" s="44">
        <v>581</v>
      </c>
      <c r="C34" s="20" t="s">
        <v>46</v>
      </c>
      <c r="D34" s="46">
        <v>5040407</v>
      </c>
      <c r="E34" s="46">
        <v>201900</v>
      </c>
      <c r="F34" s="46">
        <v>0</v>
      </c>
      <c r="G34" s="46">
        <v>70000</v>
      </c>
      <c r="H34" s="46">
        <v>0</v>
      </c>
      <c r="I34" s="46">
        <v>2004565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7316872</v>
      </c>
      <c r="O34" s="47">
        <f t="shared" si="1"/>
        <v>73.884662378447146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832878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832878</v>
      </c>
      <c r="O35" s="47">
        <f t="shared" si="1"/>
        <v>8.4102755702759744</v>
      </c>
      <c r="P35" s="9"/>
    </row>
    <row r="36" spans="1:119" ht="16.5" thickBot="1">
      <c r="A36" s="14" t="s">
        <v>10</v>
      </c>
      <c r="B36" s="23"/>
      <c r="C36" s="22"/>
      <c r="D36" s="15">
        <f>SUM(D5,D13,D18,D24,D27,D29,D33)</f>
        <v>105819390</v>
      </c>
      <c r="E36" s="15">
        <f t="shared" ref="E36:M36" si="10">SUM(E5,E13,E18,E24,E27,E29,E33)</f>
        <v>15648260</v>
      </c>
      <c r="F36" s="15">
        <f t="shared" si="10"/>
        <v>76750</v>
      </c>
      <c r="G36" s="15">
        <f t="shared" si="10"/>
        <v>9586018</v>
      </c>
      <c r="H36" s="15">
        <f t="shared" si="10"/>
        <v>0</v>
      </c>
      <c r="I36" s="15">
        <f t="shared" si="10"/>
        <v>48320612</v>
      </c>
      <c r="J36" s="15">
        <f t="shared" si="10"/>
        <v>20873055</v>
      </c>
      <c r="K36" s="15">
        <f t="shared" si="10"/>
        <v>18984948</v>
      </c>
      <c r="L36" s="15">
        <f t="shared" si="10"/>
        <v>0</v>
      </c>
      <c r="M36" s="15">
        <f t="shared" si="10"/>
        <v>0</v>
      </c>
      <c r="N36" s="15">
        <f t="shared" si="4"/>
        <v>219309033</v>
      </c>
      <c r="O36" s="37">
        <f t="shared" si="1"/>
        <v>2214.5493128414337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49</v>
      </c>
      <c r="M38" s="163"/>
      <c r="N38" s="163"/>
      <c r="O38" s="41">
        <v>99031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15244920</v>
      </c>
      <c r="E5" s="26">
        <f t="shared" si="0"/>
        <v>1810544</v>
      </c>
      <c r="F5" s="26">
        <f t="shared" si="0"/>
        <v>1075250</v>
      </c>
      <c r="G5" s="26">
        <f t="shared" si="0"/>
        <v>384691</v>
      </c>
      <c r="H5" s="26">
        <f t="shared" si="0"/>
        <v>0</v>
      </c>
      <c r="I5" s="26">
        <f t="shared" si="0"/>
        <v>0</v>
      </c>
      <c r="J5" s="26">
        <f t="shared" si="0"/>
        <v>19287900</v>
      </c>
      <c r="K5" s="26">
        <f t="shared" si="0"/>
        <v>18614534</v>
      </c>
      <c r="L5" s="26">
        <f t="shared" si="0"/>
        <v>0</v>
      </c>
      <c r="M5" s="26">
        <f t="shared" si="0"/>
        <v>0</v>
      </c>
      <c r="N5" s="27">
        <f>SUM(D5:M5)</f>
        <v>56417839</v>
      </c>
      <c r="O5" s="32">
        <f t="shared" ref="O5:O36" si="1">(N5/O$38)</f>
        <v>563.85135621339623</v>
      </c>
      <c r="P5" s="6"/>
    </row>
    <row r="6" spans="1:133">
      <c r="A6" s="12"/>
      <c r="B6" s="44">
        <v>511</v>
      </c>
      <c r="C6" s="20" t="s">
        <v>19</v>
      </c>
      <c r="D6" s="46">
        <v>635492</v>
      </c>
      <c r="E6" s="46">
        <v>0</v>
      </c>
      <c r="F6" s="46">
        <v>0</v>
      </c>
      <c r="G6" s="46">
        <v>384691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1020183</v>
      </c>
      <c r="O6" s="47">
        <f t="shared" si="1"/>
        <v>10.195916368506266</v>
      </c>
      <c r="P6" s="9"/>
    </row>
    <row r="7" spans="1:133">
      <c r="A7" s="12"/>
      <c r="B7" s="44">
        <v>512</v>
      </c>
      <c r="C7" s="20" t="s">
        <v>20</v>
      </c>
      <c r="D7" s="46">
        <v>1586448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1586448</v>
      </c>
      <c r="O7" s="47">
        <f t="shared" si="1"/>
        <v>15.855283935317516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19287900</v>
      </c>
      <c r="K8" s="46">
        <v>0</v>
      </c>
      <c r="L8" s="46">
        <v>0</v>
      </c>
      <c r="M8" s="46">
        <v>0</v>
      </c>
      <c r="N8" s="46">
        <f t="shared" si="2"/>
        <v>19287900</v>
      </c>
      <c r="O8" s="47">
        <f t="shared" si="1"/>
        <v>192.76719502688439</v>
      </c>
      <c r="P8" s="9"/>
    </row>
    <row r="9" spans="1:133">
      <c r="A9" s="12"/>
      <c r="B9" s="44">
        <v>514</v>
      </c>
      <c r="C9" s="20" t="s">
        <v>22</v>
      </c>
      <c r="D9" s="46">
        <v>996876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996876</v>
      </c>
      <c r="O9" s="47">
        <f t="shared" si="1"/>
        <v>9.9629814707469659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1075250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1075250</v>
      </c>
      <c r="O10" s="47">
        <f t="shared" si="1"/>
        <v>10.746267165044275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18614534</v>
      </c>
      <c r="L11" s="46">
        <v>0</v>
      </c>
      <c r="M11" s="46">
        <v>0</v>
      </c>
      <c r="N11" s="46">
        <f t="shared" si="2"/>
        <v>18614534</v>
      </c>
      <c r="O11" s="47">
        <f t="shared" si="1"/>
        <v>186.03743828579425</v>
      </c>
      <c r="P11" s="9"/>
    </row>
    <row r="12" spans="1:133">
      <c r="A12" s="12"/>
      <c r="B12" s="44">
        <v>519</v>
      </c>
      <c r="C12" s="20" t="s">
        <v>25</v>
      </c>
      <c r="D12" s="46">
        <v>12026104</v>
      </c>
      <c r="E12" s="46">
        <v>1810544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13836648</v>
      </c>
      <c r="O12" s="47">
        <f t="shared" si="1"/>
        <v>138.28627396110255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58534687</v>
      </c>
      <c r="E13" s="31">
        <f t="shared" si="3"/>
        <v>12680373</v>
      </c>
      <c r="F13" s="31">
        <f t="shared" si="3"/>
        <v>0</v>
      </c>
      <c r="G13" s="31">
        <f t="shared" si="3"/>
        <v>38984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71254044</v>
      </c>
      <c r="O13" s="43">
        <f t="shared" si="1"/>
        <v>712.1274061044594</v>
      </c>
      <c r="P13" s="10"/>
    </row>
    <row r="14" spans="1:133">
      <c r="A14" s="12"/>
      <c r="B14" s="44">
        <v>521</v>
      </c>
      <c r="C14" s="20" t="s">
        <v>27</v>
      </c>
      <c r="D14" s="46">
        <v>34606087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34606087</v>
      </c>
      <c r="O14" s="47">
        <f t="shared" si="1"/>
        <v>345.8602710427952</v>
      </c>
      <c r="P14" s="9"/>
    </row>
    <row r="15" spans="1:133">
      <c r="A15" s="12"/>
      <c r="B15" s="44">
        <v>522</v>
      </c>
      <c r="C15" s="20" t="s">
        <v>28</v>
      </c>
      <c r="D15" s="46">
        <v>17870485</v>
      </c>
      <c r="E15" s="46">
        <v>0</v>
      </c>
      <c r="F15" s="46">
        <v>0</v>
      </c>
      <c r="G15" s="46">
        <v>38984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17909469</v>
      </c>
      <c r="O15" s="47">
        <f t="shared" si="1"/>
        <v>178.99087529233046</v>
      </c>
      <c r="P15" s="9"/>
    </row>
    <row r="16" spans="1:133">
      <c r="A16" s="12"/>
      <c r="B16" s="44">
        <v>526</v>
      </c>
      <c r="C16" s="20" t="s">
        <v>29</v>
      </c>
      <c r="D16" s="46">
        <v>0</v>
      </c>
      <c r="E16" s="46">
        <v>12680373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12680373</v>
      </c>
      <c r="O16" s="47">
        <f t="shared" si="1"/>
        <v>126.73022646864818</v>
      </c>
      <c r="P16" s="9"/>
    </row>
    <row r="17" spans="1:16">
      <c r="A17" s="12"/>
      <c r="B17" s="44">
        <v>529</v>
      </c>
      <c r="C17" s="20" t="s">
        <v>30</v>
      </c>
      <c r="D17" s="46">
        <v>6058115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6058115</v>
      </c>
      <c r="O17" s="47">
        <f t="shared" si="1"/>
        <v>60.5460333006856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9785687</v>
      </c>
      <c r="E18" s="31">
        <f t="shared" si="5"/>
        <v>0</v>
      </c>
      <c r="F18" s="31">
        <f t="shared" si="5"/>
        <v>0</v>
      </c>
      <c r="G18" s="31">
        <f t="shared" si="5"/>
        <v>1182564</v>
      </c>
      <c r="H18" s="31">
        <f t="shared" si="5"/>
        <v>0</v>
      </c>
      <c r="I18" s="31">
        <f t="shared" si="5"/>
        <v>38653538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49621789</v>
      </c>
      <c r="O18" s="43">
        <f t="shared" si="1"/>
        <v>495.93025045473627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18558141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18558141</v>
      </c>
      <c r="O19" s="47">
        <f t="shared" si="1"/>
        <v>185.47383517559814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3303281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3303281</v>
      </c>
      <c r="O20" s="47">
        <f t="shared" si="1"/>
        <v>33.013662075995924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15138780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15138780</v>
      </c>
      <c r="O21" s="47">
        <f t="shared" si="1"/>
        <v>151.30004597333547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1653336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1653336</v>
      </c>
      <c r="O22" s="47">
        <f t="shared" si="1"/>
        <v>16.523776209798317</v>
      </c>
      <c r="P22" s="9"/>
    </row>
    <row r="23" spans="1:16">
      <c r="A23" s="12"/>
      <c r="B23" s="44">
        <v>539</v>
      </c>
      <c r="C23" s="20" t="s">
        <v>36</v>
      </c>
      <c r="D23" s="46">
        <v>9785687</v>
      </c>
      <c r="E23" s="46">
        <v>0</v>
      </c>
      <c r="F23" s="46">
        <v>0</v>
      </c>
      <c r="G23" s="46">
        <v>1182564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10968251</v>
      </c>
      <c r="O23" s="47">
        <f t="shared" si="1"/>
        <v>109.61893102000839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3828782</v>
      </c>
      <c r="E24" s="31">
        <f t="shared" si="6"/>
        <v>0</v>
      </c>
      <c r="F24" s="31">
        <f t="shared" si="6"/>
        <v>0</v>
      </c>
      <c r="G24" s="31">
        <f t="shared" si="6"/>
        <v>1191547</v>
      </c>
      <c r="H24" s="31">
        <f t="shared" si="6"/>
        <v>0</v>
      </c>
      <c r="I24" s="31">
        <f t="shared" si="6"/>
        <v>1421842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6442171</v>
      </c>
      <c r="O24" s="43">
        <f t="shared" si="1"/>
        <v>64.384367067101081</v>
      </c>
      <c r="P24" s="10"/>
    </row>
    <row r="25" spans="1:16">
      <c r="A25" s="12"/>
      <c r="B25" s="44">
        <v>541</v>
      </c>
      <c r="C25" s="20" t="s">
        <v>38</v>
      </c>
      <c r="D25" s="46">
        <v>3828782</v>
      </c>
      <c r="E25" s="46">
        <v>0</v>
      </c>
      <c r="F25" s="46">
        <v>0</v>
      </c>
      <c r="G25" s="46">
        <v>1191547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5020329</v>
      </c>
      <c r="O25" s="47">
        <f t="shared" si="1"/>
        <v>50.174188970397168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1421842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1421842</v>
      </c>
      <c r="O26" s="47">
        <f t="shared" si="1"/>
        <v>14.210178096703912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1185723</v>
      </c>
      <c r="F27" s="31">
        <f t="shared" si="7"/>
        <v>0</v>
      </c>
      <c r="G27" s="31">
        <f t="shared" si="7"/>
        <v>2578214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3763937</v>
      </c>
      <c r="O27" s="43">
        <f t="shared" si="1"/>
        <v>37.617551819944431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1185723</v>
      </c>
      <c r="F28" s="46">
        <v>0</v>
      </c>
      <c r="G28" s="46">
        <v>2578214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3763937</v>
      </c>
      <c r="O28" s="47">
        <f t="shared" si="1"/>
        <v>37.617551819944431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8350432</v>
      </c>
      <c r="E29" s="31">
        <f t="shared" si="8"/>
        <v>0</v>
      </c>
      <c r="F29" s="31">
        <f t="shared" si="8"/>
        <v>0</v>
      </c>
      <c r="G29" s="31">
        <f t="shared" si="8"/>
        <v>1889590</v>
      </c>
      <c r="H29" s="31">
        <f t="shared" si="8"/>
        <v>0</v>
      </c>
      <c r="I29" s="31">
        <f t="shared" si="8"/>
        <v>3517815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13757837</v>
      </c>
      <c r="O29" s="43">
        <f t="shared" si="1"/>
        <v>137.49862079993605</v>
      </c>
      <c r="P29" s="9"/>
    </row>
    <row r="30" spans="1:16">
      <c r="A30" s="12"/>
      <c r="B30" s="44">
        <v>572</v>
      </c>
      <c r="C30" s="20" t="s">
        <v>43</v>
      </c>
      <c r="D30" s="46">
        <v>8350432</v>
      </c>
      <c r="E30" s="46">
        <v>0</v>
      </c>
      <c r="F30" s="46">
        <v>0</v>
      </c>
      <c r="G30" s="46">
        <v>21036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8371468</v>
      </c>
      <c r="O30" s="47">
        <f t="shared" si="1"/>
        <v>83.666153630894087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1868554</v>
      </c>
      <c r="H31" s="46">
        <v>0</v>
      </c>
      <c r="I31" s="46">
        <v>3389669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5258223</v>
      </c>
      <c r="O31" s="47">
        <f t="shared" si="1"/>
        <v>52.551749985008698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128146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128146</v>
      </c>
      <c r="O32" s="47">
        <f t="shared" si="1"/>
        <v>1.2807171840332607</v>
      </c>
      <c r="P32" s="9"/>
    </row>
    <row r="33" spans="1:119" ht="15.75">
      <c r="A33" s="28" t="s">
        <v>48</v>
      </c>
      <c r="B33" s="29"/>
      <c r="C33" s="30"/>
      <c r="D33" s="31">
        <f t="shared" ref="D33:M33" si="9">SUM(D34:D35)</f>
        <v>16406184</v>
      </c>
      <c r="E33" s="31">
        <f t="shared" si="9"/>
        <v>990889</v>
      </c>
      <c r="F33" s="31">
        <f t="shared" si="9"/>
        <v>0</v>
      </c>
      <c r="G33" s="31">
        <f t="shared" si="9"/>
        <v>54998</v>
      </c>
      <c r="H33" s="31">
        <f t="shared" si="9"/>
        <v>0</v>
      </c>
      <c r="I33" s="31">
        <f t="shared" si="9"/>
        <v>7212274</v>
      </c>
      <c r="J33" s="31">
        <f t="shared" si="9"/>
        <v>40467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24704812</v>
      </c>
      <c r="O33" s="43">
        <f t="shared" si="1"/>
        <v>246.90491514921345</v>
      </c>
      <c r="P33" s="9"/>
    </row>
    <row r="34" spans="1:119">
      <c r="A34" s="12"/>
      <c r="B34" s="44">
        <v>581</v>
      </c>
      <c r="C34" s="20" t="s">
        <v>46</v>
      </c>
      <c r="D34" s="46">
        <v>16406184</v>
      </c>
      <c r="E34" s="46">
        <v>108309</v>
      </c>
      <c r="F34" s="46">
        <v>0</v>
      </c>
      <c r="G34" s="46">
        <v>54998</v>
      </c>
      <c r="H34" s="46">
        <v>0</v>
      </c>
      <c r="I34" s="46">
        <v>7212274</v>
      </c>
      <c r="J34" s="46">
        <v>40467</v>
      </c>
      <c r="K34" s="46">
        <v>0</v>
      </c>
      <c r="L34" s="46">
        <v>0</v>
      </c>
      <c r="M34" s="46">
        <v>0</v>
      </c>
      <c r="N34" s="46">
        <f t="shared" si="4"/>
        <v>23822232</v>
      </c>
      <c r="O34" s="47">
        <f t="shared" si="1"/>
        <v>238.08423114593535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882580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882580</v>
      </c>
      <c r="O35" s="47">
        <f t="shared" si="1"/>
        <v>8.8206840032780995</v>
      </c>
      <c r="P35" s="9"/>
    </row>
    <row r="36" spans="1:119" ht="16.5" thickBot="1">
      <c r="A36" s="14" t="s">
        <v>10</v>
      </c>
      <c r="B36" s="23"/>
      <c r="C36" s="22"/>
      <c r="D36" s="15">
        <f>SUM(D5,D13,D18,D24,D27,D29,D33)</f>
        <v>112150692</v>
      </c>
      <c r="E36" s="15">
        <f t="shared" ref="E36:M36" si="10">SUM(E5,E13,E18,E24,E27,E29,E33)</f>
        <v>16667529</v>
      </c>
      <c r="F36" s="15">
        <f t="shared" si="10"/>
        <v>1075250</v>
      </c>
      <c r="G36" s="15">
        <f t="shared" si="10"/>
        <v>7320588</v>
      </c>
      <c r="H36" s="15">
        <f t="shared" si="10"/>
        <v>0</v>
      </c>
      <c r="I36" s="15">
        <f t="shared" si="10"/>
        <v>50805469</v>
      </c>
      <c r="J36" s="15">
        <f t="shared" si="10"/>
        <v>19328367</v>
      </c>
      <c r="K36" s="15">
        <f t="shared" si="10"/>
        <v>18614534</v>
      </c>
      <c r="L36" s="15">
        <f t="shared" si="10"/>
        <v>0</v>
      </c>
      <c r="M36" s="15">
        <f t="shared" si="10"/>
        <v>0</v>
      </c>
      <c r="N36" s="15">
        <f t="shared" si="4"/>
        <v>225962429</v>
      </c>
      <c r="O36" s="37">
        <f t="shared" si="1"/>
        <v>2258.3144676087868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62</v>
      </c>
      <c r="M38" s="163"/>
      <c r="N38" s="163"/>
      <c r="O38" s="41">
        <v>100058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20055265</v>
      </c>
      <c r="E5" s="26">
        <f t="shared" si="0"/>
        <v>661270</v>
      </c>
      <c r="F5" s="26">
        <f t="shared" si="0"/>
        <v>1080588</v>
      </c>
      <c r="G5" s="26">
        <f t="shared" si="0"/>
        <v>74061</v>
      </c>
      <c r="H5" s="26">
        <f t="shared" si="0"/>
        <v>0</v>
      </c>
      <c r="I5" s="26">
        <f t="shared" si="0"/>
        <v>0</v>
      </c>
      <c r="J5" s="26">
        <f t="shared" si="0"/>
        <v>16241530</v>
      </c>
      <c r="K5" s="26">
        <f t="shared" si="0"/>
        <v>17566212</v>
      </c>
      <c r="L5" s="26">
        <f t="shared" si="0"/>
        <v>0</v>
      </c>
      <c r="M5" s="26">
        <f t="shared" si="0"/>
        <v>0</v>
      </c>
      <c r="N5" s="27">
        <f>SUM(D5:M5)</f>
        <v>55678926</v>
      </c>
      <c r="O5" s="32">
        <f t="shared" ref="O5:O36" si="1">(N5/O$38)</f>
        <v>550.57873190412147</v>
      </c>
      <c r="P5" s="6"/>
    </row>
    <row r="6" spans="1:133">
      <c r="A6" s="12"/>
      <c r="B6" s="44">
        <v>511</v>
      </c>
      <c r="C6" s="20" t="s">
        <v>19</v>
      </c>
      <c r="D6" s="46">
        <v>715089</v>
      </c>
      <c r="E6" s="46">
        <v>0</v>
      </c>
      <c r="F6" s="46">
        <v>0</v>
      </c>
      <c r="G6" s="46">
        <v>74061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789150</v>
      </c>
      <c r="O6" s="47">
        <f t="shared" si="1"/>
        <v>7.8034767819001658</v>
      </c>
      <c r="P6" s="9"/>
    </row>
    <row r="7" spans="1:133">
      <c r="A7" s="12"/>
      <c r="B7" s="44">
        <v>512</v>
      </c>
      <c r="C7" s="20" t="s">
        <v>20</v>
      </c>
      <c r="D7" s="46">
        <v>1585310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1585310</v>
      </c>
      <c r="O7" s="47">
        <f t="shared" si="1"/>
        <v>15.67627165572344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16241530</v>
      </c>
      <c r="K8" s="46">
        <v>0</v>
      </c>
      <c r="L8" s="46">
        <v>0</v>
      </c>
      <c r="M8" s="46">
        <v>0</v>
      </c>
      <c r="N8" s="46">
        <f t="shared" si="2"/>
        <v>16241530</v>
      </c>
      <c r="O8" s="47">
        <f t="shared" si="1"/>
        <v>160.6036903725971</v>
      </c>
      <c r="P8" s="9"/>
    </row>
    <row r="9" spans="1:133">
      <c r="A9" s="12"/>
      <c r="B9" s="44">
        <v>514</v>
      </c>
      <c r="C9" s="20" t="s">
        <v>22</v>
      </c>
      <c r="D9" s="46">
        <v>877771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877771</v>
      </c>
      <c r="O9" s="47">
        <f t="shared" si="1"/>
        <v>8.679801835297841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1080588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1080588</v>
      </c>
      <c r="O10" s="47">
        <f t="shared" si="1"/>
        <v>10.685349260343328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17566212</v>
      </c>
      <c r="L11" s="46">
        <v>0</v>
      </c>
      <c r="M11" s="46">
        <v>0</v>
      </c>
      <c r="N11" s="46">
        <f t="shared" si="2"/>
        <v>17566212</v>
      </c>
      <c r="O11" s="47">
        <f t="shared" si="1"/>
        <v>173.70275294676054</v>
      </c>
      <c r="P11" s="9"/>
    </row>
    <row r="12" spans="1:133">
      <c r="A12" s="12"/>
      <c r="B12" s="44">
        <v>519</v>
      </c>
      <c r="C12" s="20" t="s">
        <v>25</v>
      </c>
      <c r="D12" s="46">
        <v>16877095</v>
      </c>
      <c r="E12" s="46">
        <v>661270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17538365</v>
      </c>
      <c r="O12" s="47">
        <f t="shared" si="1"/>
        <v>173.42738905149909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49926277</v>
      </c>
      <c r="E13" s="31">
        <f t="shared" si="3"/>
        <v>11847693</v>
      </c>
      <c r="F13" s="31">
        <f t="shared" si="3"/>
        <v>0</v>
      </c>
      <c r="G13" s="31">
        <f t="shared" si="3"/>
        <v>1021653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62795623</v>
      </c>
      <c r="O13" s="43">
        <f t="shared" si="1"/>
        <v>620.95189265089789</v>
      </c>
      <c r="P13" s="10"/>
    </row>
    <row r="14" spans="1:133">
      <c r="A14" s="12"/>
      <c r="B14" s="44">
        <v>521</v>
      </c>
      <c r="C14" s="20" t="s">
        <v>27</v>
      </c>
      <c r="D14" s="46">
        <v>29743759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29743759</v>
      </c>
      <c r="O14" s="47">
        <f t="shared" si="1"/>
        <v>294.11991733248954</v>
      </c>
      <c r="P14" s="9"/>
    </row>
    <row r="15" spans="1:133">
      <c r="A15" s="12"/>
      <c r="B15" s="44">
        <v>522</v>
      </c>
      <c r="C15" s="20" t="s">
        <v>28</v>
      </c>
      <c r="D15" s="46">
        <v>15853121</v>
      </c>
      <c r="E15" s="46">
        <v>0</v>
      </c>
      <c r="F15" s="46">
        <v>0</v>
      </c>
      <c r="G15" s="46">
        <v>1021653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16874774</v>
      </c>
      <c r="O15" s="47">
        <f t="shared" si="1"/>
        <v>166.86549719167786</v>
      </c>
      <c r="P15" s="9"/>
    </row>
    <row r="16" spans="1:133">
      <c r="A16" s="12"/>
      <c r="B16" s="44">
        <v>526</v>
      </c>
      <c r="C16" s="20" t="s">
        <v>29</v>
      </c>
      <c r="D16" s="46">
        <v>0</v>
      </c>
      <c r="E16" s="46">
        <v>11847693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11847693</v>
      </c>
      <c r="O16" s="47">
        <f t="shared" si="1"/>
        <v>117.15541689739736</v>
      </c>
      <c r="P16" s="9"/>
    </row>
    <row r="17" spans="1:16">
      <c r="A17" s="12"/>
      <c r="B17" s="44">
        <v>529</v>
      </c>
      <c r="C17" s="20" t="s">
        <v>30</v>
      </c>
      <c r="D17" s="46">
        <v>4329397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4329397</v>
      </c>
      <c r="O17" s="47">
        <f t="shared" si="1"/>
        <v>42.81106122933312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9248347</v>
      </c>
      <c r="E18" s="31">
        <f t="shared" si="5"/>
        <v>0</v>
      </c>
      <c r="F18" s="31">
        <f t="shared" si="5"/>
        <v>0</v>
      </c>
      <c r="G18" s="31">
        <f t="shared" si="5"/>
        <v>898953</v>
      </c>
      <c r="H18" s="31">
        <f t="shared" si="5"/>
        <v>0</v>
      </c>
      <c r="I18" s="31">
        <f t="shared" si="5"/>
        <v>37388622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47535922</v>
      </c>
      <c r="O18" s="43">
        <f t="shared" si="1"/>
        <v>470.0569772961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17923126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17923126</v>
      </c>
      <c r="O19" s="47">
        <f t="shared" si="1"/>
        <v>177.23208211375683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3226338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3226338</v>
      </c>
      <c r="O20" s="47">
        <f t="shared" si="1"/>
        <v>31.903508424966379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14502215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14502215</v>
      </c>
      <c r="O21" s="47">
        <f t="shared" si="1"/>
        <v>143.40454671307648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1736943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1736943</v>
      </c>
      <c r="O22" s="47">
        <f t="shared" si="1"/>
        <v>17.175688236690135</v>
      </c>
      <c r="P22" s="9"/>
    </row>
    <row r="23" spans="1:16">
      <c r="A23" s="12"/>
      <c r="B23" s="44">
        <v>539</v>
      </c>
      <c r="C23" s="20" t="s">
        <v>36</v>
      </c>
      <c r="D23" s="46">
        <v>9248347</v>
      </c>
      <c r="E23" s="46">
        <v>0</v>
      </c>
      <c r="F23" s="46">
        <v>0</v>
      </c>
      <c r="G23" s="46">
        <v>898953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10147300</v>
      </c>
      <c r="O23" s="47">
        <f t="shared" si="1"/>
        <v>100.34115180761016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SUM(D25:D26)</f>
        <v>3918582</v>
      </c>
      <c r="E24" s="31">
        <f t="shared" si="6"/>
        <v>0</v>
      </c>
      <c r="F24" s="31">
        <f t="shared" si="6"/>
        <v>0</v>
      </c>
      <c r="G24" s="31">
        <f t="shared" si="6"/>
        <v>221289</v>
      </c>
      <c r="H24" s="31">
        <f t="shared" si="6"/>
        <v>0</v>
      </c>
      <c r="I24" s="31">
        <f t="shared" si="6"/>
        <v>1003381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5143252</v>
      </c>
      <c r="O24" s="43">
        <f t="shared" si="1"/>
        <v>50.858832370856739</v>
      </c>
      <c r="P24" s="10"/>
    </row>
    <row r="25" spans="1:16">
      <c r="A25" s="12"/>
      <c r="B25" s="44">
        <v>541</v>
      </c>
      <c r="C25" s="20" t="s">
        <v>38</v>
      </c>
      <c r="D25" s="46">
        <v>3918582</v>
      </c>
      <c r="E25" s="46">
        <v>0</v>
      </c>
      <c r="F25" s="46">
        <v>0</v>
      </c>
      <c r="G25" s="46">
        <v>221289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4139871</v>
      </c>
      <c r="O25" s="47">
        <f t="shared" si="1"/>
        <v>40.936941302112174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1003381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1003381</v>
      </c>
      <c r="O26" s="47">
        <f t="shared" si="1"/>
        <v>9.9218910687445607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777653</v>
      </c>
      <c r="F27" s="31">
        <f t="shared" si="7"/>
        <v>0</v>
      </c>
      <c r="G27" s="31">
        <f t="shared" si="7"/>
        <v>2461900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3239553</v>
      </c>
      <c r="O27" s="43">
        <f t="shared" si="1"/>
        <v>32.03418439996836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777653</v>
      </c>
      <c r="F28" s="46">
        <v>0</v>
      </c>
      <c r="G28" s="46">
        <v>2461900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3239553</v>
      </c>
      <c r="O28" s="47">
        <f t="shared" si="1"/>
        <v>32.03418439996836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9031099</v>
      </c>
      <c r="E29" s="31">
        <f t="shared" si="8"/>
        <v>0</v>
      </c>
      <c r="F29" s="31">
        <f t="shared" si="8"/>
        <v>0</v>
      </c>
      <c r="G29" s="31">
        <f t="shared" si="8"/>
        <v>4374768</v>
      </c>
      <c r="H29" s="31">
        <f t="shared" si="8"/>
        <v>0</v>
      </c>
      <c r="I29" s="31">
        <f t="shared" si="8"/>
        <v>3661280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17067147</v>
      </c>
      <c r="O29" s="43">
        <f t="shared" si="1"/>
        <v>168.76776955937029</v>
      </c>
      <c r="P29" s="9"/>
    </row>
    <row r="30" spans="1:16">
      <c r="A30" s="12"/>
      <c r="B30" s="44">
        <v>572</v>
      </c>
      <c r="C30" s="20" t="s">
        <v>43</v>
      </c>
      <c r="D30" s="46">
        <v>9031099</v>
      </c>
      <c r="E30" s="46">
        <v>0</v>
      </c>
      <c r="F30" s="46">
        <v>0</v>
      </c>
      <c r="G30" s="46">
        <v>11336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9042435</v>
      </c>
      <c r="O30" s="47">
        <f t="shared" si="1"/>
        <v>89.415740447749386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4363432</v>
      </c>
      <c r="H31" s="46">
        <v>0</v>
      </c>
      <c r="I31" s="46">
        <v>3492823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7856255</v>
      </c>
      <c r="O31" s="47">
        <f t="shared" si="1"/>
        <v>77.686249110038759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168457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168457</v>
      </c>
      <c r="O32" s="47">
        <f t="shared" si="1"/>
        <v>1.6657800015821533</v>
      </c>
      <c r="P32" s="9"/>
    </row>
    <row r="33" spans="1:119" ht="15.75">
      <c r="A33" s="28" t="s">
        <v>48</v>
      </c>
      <c r="B33" s="29"/>
      <c r="C33" s="30"/>
      <c r="D33" s="31">
        <f t="shared" ref="D33:M33" si="9">SUM(D34:D35)</f>
        <v>7988860</v>
      </c>
      <c r="E33" s="31">
        <f t="shared" si="9"/>
        <v>3025095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2700596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13714551</v>
      </c>
      <c r="O33" s="43">
        <f t="shared" si="1"/>
        <v>135.61576418004904</v>
      </c>
      <c r="P33" s="9"/>
    </row>
    <row r="34" spans="1:119">
      <c r="A34" s="12"/>
      <c r="B34" s="44">
        <v>581</v>
      </c>
      <c r="C34" s="20" t="s">
        <v>46</v>
      </c>
      <c r="D34" s="46">
        <v>7988860</v>
      </c>
      <c r="E34" s="46">
        <v>2002023</v>
      </c>
      <c r="F34" s="46">
        <v>0</v>
      </c>
      <c r="G34" s="46">
        <v>0</v>
      </c>
      <c r="H34" s="46">
        <v>0</v>
      </c>
      <c r="I34" s="46">
        <v>2700596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12691479</v>
      </c>
      <c r="O34" s="47">
        <f t="shared" si="1"/>
        <v>125.49915948105371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1023072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1023072</v>
      </c>
      <c r="O35" s="47">
        <f t="shared" si="1"/>
        <v>10.116604698995333</v>
      </c>
      <c r="P35" s="9"/>
    </row>
    <row r="36" spans="1:119" ht="16.5" thickBot="1">
      <c r="A36" s="14" t="s">
        <v>10</v>
      </c>
      <c r="B36" s="23"/>
      <c r="C36" s="22"/>
      <c r="D36" s="15">
        <f>SUM(D5,D13,D18,D24,D27,D29,D33)</f>
        <v>100168430</v>
      </c>
      <c r="E36" s="15">
        <f t="shared" ref="E36:M36" si="10">SUM(E5,E13,E18,E24,E27,E29,E33)</f>
        <v>16311711</v>
      </c>
      <c r="F36" s="15">
        <f t="shared" si="10"/>
        <v>1080588</v>
      </c>
      <c r="G36" s="15">
        <f t="shared" si="10"/>
        <v>9052624</v>
      </c>
      <c r="H36" s="15">
        <f t="shared" si="10"/>
        <v>0</v>
      </c>
      <c r="I36" s="15">
        <f t="shared" si="10"/>
        <v>44753879</v>
      </c>
      <c r="J36" s="15">
        <f t="shared" si="10"/>
        <v>16241530</v>
      </c>
      <c r="K36" s="15">
        <f t="shared" si="10"/>
        <v>17566212</v>
      </c>
      <c r="L36" s="15">
        <f t="shared" si="10"/>
        <v>0</v>
      </c>
      <c r="M36" s="15">
        <f t="shared" si="10"/>
        <v>0</v>
      </c>
      <c r="N36" s="15">
        <f t="shared" si="4"/>
        <v>205174974</v>
      </c>
      <c r="O36" s="37">
        <f t="shared" si="1"/>
        <v>2028.8641523613637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77</v>
      </c>
      <c r="M38" s="163"/>
      <c r="N38" s="163"/>
      <c r="O38" s="41">
        <v>101128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46558810</v>
      </c>
      <c r="E5" s="26">
        <f t="shared" si="0"/>
        <v>65646</v>
      </c>
      <c r="F5" s="26">
        <f t="shared" si="0"/>
        <v>9575404</v>
      </c>
      <c r="G5" s="26">
        <f t="shared" si="0"/>
        <v>56400</v>
      </c>
      <c r="H5" s="26">
        <f t="shared" si="0"/>
        <v>0</v>
      </c>
      <c r="I5" s="26">
        <f t="shared" si="0"/>
        <v>0</v>
      </c>
      <c r="J5" s="26">
        <f t="shared" si="0"/>
        <v>29494542</v>
      </c>
      <c r="K5" s="26">
        <f t="shared" si="0"/>
        <v>44854676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130605478</v>
      </c>
      <c r="P5" s="32">
        <f t="shared" ref="P5:P37" si="1">(O5/P$39)</f>
        <v>1147.7864995737725</v>
      </c>
      <c r="Q5" s="6"/>
    </row>
    <row r="6" spans="1:134">
      <c r="A6" s="12"/>
      <c r="B6" s="44">
        <v>511</v>
      </c>
      <c r="C6" s="20" t="s">
        <v>19</v>
      </c>
      <c r="D6" s="46">
        <v>522498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522498</v>
      </c>
      <c r="P6" s="47">
        <f t="shared" si="1"/>
        <v>4.5918146745291724</v>
      </c>
      <c r="Q6" s="9"/>
    </row>
    <row r="7" spans="1:134">
      <c r="A7" s="12"/>
      <c r="B7" s="44">
        <v>512</v>
      </c>
      <c r="C7" s="20" t="s">
        <v>20</v>
      </c>
      <c r="D7" s="46">
        <v>2419430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2419430</v>
      </c>
      <c r="P7" s="47">
        <f t="shared" si="1"/>
        <v>21.262424311664571</v>
      </c>
      <c r="Q7" s="9"/>
    </row>
    <row r="8" spans="1:134">
      <c r="A8" s="12"/>
      <c r="B8" s="44">
        <v>513</v>
      </c>
      <c r="C8" s="20" t="s">
        <v>21</v>
      </c>
      <c r="D8" s="46">
        <v>491893</v>
      </c>
      <c r="E8" s="46">
        <v>0</v>
      </c>
      <c r="F8" s="46">
        <v>0</v>
      </c>
      <c r="G8" s="46">
        <v>23081</v>
      </c>
      <c r="H8" s="46">
        <v>0</v>
      </c>
      <c r="I8" s="46">
        <v>0</v>
      </c>
      <c r="J8" s="46">
        <v>29494542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30009516</v>
      </c>
      <c r="P8" s="47">
        <f t="shared" si="1"/>
        <v>263.72949933649124</v>
      </c>
      <c r="Q8" s="9"/>
    </row>
    <row r="9" spans="1:134">
      <c r="A9" s="12"/>
      <c r="B9" s="44">
        <v>514</v>
      </c>
      <c r="C9" s="20" t="s">
        <v>22</v>
      </c>
      <c r="D9" s="46">
        <v>1414352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1414352</v>
      </c>
      <c r="P9" s="47">
        <f t="shared" si="1"/>
        <v>12.429602158380863</v>
      </c>
      <c r="Q9" s="9"/>
    </row>
    <row r="10" spans="1:134">
      <c r="A10" s="12"/>
      <c r="B10" s="44">
        <v>515</v>
      </c>
      <c r="C10" s="20" t="s">
        <v>96</v>
      </c>
      <c r="D10" s="46">
        <v>0</v>
      </c>
      <c r="E10" s="46">
        <v>65646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65646</v>
      </c>
      <c r="P10" s="47">
        <f t="shared" si="1"/>
        <v>0.57690989462953357</v>
      </c>
      <c r="Q10" s="9"/>
    </row>
    <row r="11" spans="1:134">
      <c r="A11" s="12"/>
      <c r="B11" s="44">
        <v>517</v>
      </c>
      <c r="C11" s="20" t="s">
        <v>23</v>
      </c>
      <c r="D11" s="46">
        <v>2785318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2785318</v>
      </c>
      <c r="P11" s="47">
        <f t="shared" si="1"/>
        <v>24.477919658314953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44854676</v>
      </c>
      <c r="L12" s="46">
        <v>0</v>
      </c>
      <c r="M12" s="46">
        <v>0</v>
      </c>
      <c r="N12" s="46">
        <v>0</v>
      </c>
      <c r="O12" s="46">
        <f t="shared" si="2"/>
        <v>44854676</v>
      </c>
      <c r="P12" s="47">
        <f t="shared" si="1"/>
        <v>394.19167054811976</v>
      </c>
      <c r="Q12" s="9"/>
    </row>
    <row r="13" spans="1:134">
      <c r="A13" s="12"/>
      <c r="B13" s="44">
        <v>519</v>
      </c>
      <c r="C13" s="20" t="s">
        <v>25</v>
      </c>
      <c r="D13" s="46">
        <v>38925319</v>
      </c>
      <c r="E13" s="46">
        <v>0</v>
      </c>
      <c r="F13" s="46">
        <v>9575404</v>
      </c>
      <c r="G13" s="46">
        <v>33319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48534042</v>
      </c>
      <c r="P13" s="47">
        <f t="shared" si="1"/>
        <v>426.52665899164242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83498940</v>
      </c>
      <c r="E14" s="31">
        <f t="shared" si="3"/>
        <v>31991412</v>
      </c>
      <c r="F14" s="31">
        <f t="shared" si="3"/>
        <v>0</v>
      </c>
      <c r="G14" s="31">
        <f t="shared" si="3"/>
        <v>5908253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121398605</v>
      </c>
      <c r="P14" s="43">
        <f t="shared" si="1"/>
        <v>1066.874697905773</v>
      </c>
      <c r="Q14" s="10"/>
    </row>
    <row r="15" spans="1:134">
      <c r="A15" s="12"/>
      <c r="B15" s="44">
        <v>521</v>
      </c>
      <c r="C15" s="20" t="s">
        <v>27</v>
      </c>
      <c r="D15" s="46">
        <v>53295402</v>
      </c>
      <c r="E15" s="46">
        <v>104527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53399929</v>
      </c>
      <c r="P15" s="47">
        <f t="shared" si="1"/>
        <v>469.28902618003497</v>
      </c>
      <c r="Q15" s="9"/>
    </row>
    <row r="16" spans="1:134">
      <c r="A16" s="12"/>
      <c r="B16" s="44">
        <v>522</v>
      </c>
      <c r="C16" s="20" t="s">
        <v>28</v>
      </c>
      <c r="D16" s="46">
        <v>30106576</v>
      </c>
      <c r="E16" s="46">
        <v>20620023</v>
      </c>
      <c r="F16" s="46">
        <v>0</v>
      </c>
      <c r="G16" s="46">
        <v>5908253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56634852</v>
      </c>
      <c r="P16" s="47">
        <f t="shared" si="1"/>
        <v>497.71816256404395</v>
      </c>
      <c r="Q16" s="9"/>
    </row>
    <row r="17" spans="1:17">
      <c r="A17" s="12"/>
      <c r="B17" s="44">
        <v>524</v>
      </c>
      <c r="C17" s="20" t="s">
        <v>57</v>
      </c>
      <c r="D17" s="46">
        <v>96962</v>
      </c>
      <c r="E17" s="46">
        <v>11266862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11363824</v>
      </c>
      <c r="P17" s="47">
        <f t="shared" si="1"/>
        <v>99.867509161694016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22234971</v>
      </c>
      <c r="E18" s="31">
        <f t="shared" si="5"/>
        <v>91988</v>
      </c>
      <c r="F18" s="31">
        <f t="shared" si="5"/>
        <v>0</v>
      </c>
      <c r="G18" s="31">
        <f t="shared" si="5"/>
        <v>28093254</v>
      </c>
      <c r="H18" s="31">
        <f t="shared" si="5"/>
        <v>0</v>
      </c>
      <c r="I18" s="31">
        <f t="shared" si="5"/>
        <v>62850109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113270322</v>
      </c>
      <c r="P18" s="43">
        <f t="shared" si="1"/>
        <v>995.44175623302783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27907841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3" si="6">SUM(D19:N19)</f>
        <v>27907841</v>
      </c>
      <c r="P19" s="47">
        <f t="shared" si="1"/>
        <v>245.25956814806352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10146945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10146945</v>
      </c>
      <c r="P20" s="47">
        <f t="shared" si="1"/>
        <v>89.173338371898865</v>
      </c>
      <c r="Q20" s="9"/>
    </row>
    <row r="21" spans="1:17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21813008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21813008</v>
      </c>
      <c r="P21" s="47">
        <f t="shared" si="1"/>
        <v>191.69698301241772</v>
      </c>
      <c r="Q21" s="9"/>
    </row>
    <row r="22" spans="1:17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2982315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2982315</v>
      </c>
      <c r="P22" s="47">
        <f t="shared" si="1"/>
        <v>26.20916784574959</v>
      </c>
      <c r="Q22" s="9"/>
    </row>
    <row r="23" spans="1:17">
      <c r="A23" s="12"/>
      <c r="B23" s="44">
        <v>539</v>
      </c>
      <c r="C23" s="20" t="s">
        <v>36</v>
      </c>
      <c r="D23" s="46">
        <v>22234971</v>
      </c>
      <c r="E23" s="46">
        <v>91988</v>
      </c>
      <c r="F23" s="46">
        <v>0</v>
      </c>
      <c r="G23" s="46">
        <v>28093254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50420213</v>
      </c>
      <c r="P23" s="47">
        <f t="shared" si="1"/>
        <v>443.10269885489811</v>
      </c>
      <c r="Q23" s="9"/>
    </row>
    <row r="24" spans="1:17" ht="15.75">
      <c r="A24" s="28" t="s">
        <v>37</v>
      </c>
      <c r="B24" s="29"/>
      <c r="C24" s="30"/>
      <c r="D24" s="31">
        <f t="shared" ref="D24:N24" si="7">SUM(D25:D28)</f>
        <v>3260821</v>
      </c>
      <c r="E24" s="31">
        <f t="shared" si="7"/>
        <v>486453</v>
      </c>
      <c r="F24" s="31">
        <f t="shared" si="7"/>
        <v>0</v>
      </c>
      <c r="G24" s="31">
        <f t="shared" si="7"/>
        <v>2829951</v>
      </c>
      <c r="H24" s="31">
        <f t="shared" si="7"/>
        <v>0</v>
      </c>
      <c r="I24" s="31">
        <f t="shared" si="7"/>
        <v>6373169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12950394</v>
      </c>
      <c r="P24" s="43">
        <f t="shared" si="1"/>
        <v>113.81059680636969</v>
      </c>
      <c r="Q24" s="10"/>
    </row>
    <row r="25" spans="1:17">
      <c r="A25" s="12"/>
      <c r="B25" s="44">
        <v>541</v>
      </c>
      <c r="C25" s="20" t="s">
        <v>38</v>
      </c>
      <c r="D25" s="46">
        <v>3260821</v>
      </c>
      <c r="E25" s="46">
        <v>0</v>
      </c>
      <c r="F25" s="46">
        <v>0</v>
      </c>
      <c r="G25" s="46">
        <v>2829951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6090772</v>
      </c>
      <c r="P25" s="47">
        <f t="shared" si="1"/>
        <v>53.526896272926209</v>
      </c>
      <c r="Q25" s="9"/>
    </row>
    <row r="26" spans="1:17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2547686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2547686</v>
      </c>
      <c r="P26" s="47">
        <f t="shared" si="1"/>
        <v>22.389563138791974</v>
      </c>
      <c r="Q26" s="9"/>
    </row>
    <row r="27" spans="1:17">
      <c r="A27" s="12"/>
      <c r="B27" s="44">
        <v>544</v>
      </c>
      <c r="C27" s="20" t="s">
        <v>97</v>
      </c>
      <c r="D27" s="46">
        <v>0</v>
      </c>
      <c r="E27" s="46">
        <v>486453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486453</v>
      </c>
      <c r="P27" s="47">
        <f t="shared" si="1"/>
        <v>4.27504416068337</v>
      </c>
      <c r="Q27" s="9"/>
    </row>
    <row r="28" spans="1:17">
      <c r="A28" s="12"/>
      <c r="B28" s="44">
        <v>545</v>
      </c>
      <c r="C28" s="20" t="s">
        <v>68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3825483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3825483</v>
      </c>
      <c r="P28" s="47">
        <f t="shared" si="1"/>
        <v>33.619093233968137</v>
      </c>
      <c r="Q28" s="9"/>
    </row>
    <row r="29" spans="1:17" ht="15.75">
      <c r="A29" s="28" t="s">
        <v>40</v>
      </c>
      <c r="B29" s="29"/>
      <c r="C29" s="30"/>
      <c r="D29" s="31">
        <f t="shared" ref="D29:N29" si="8">SUM(D30:D30)</f>
        <v>0</v>
      </c>
      <c r="E29" s="31">
        <f t="shared" si="8"/>
        <v>16392601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16392601</v>
      </c>
      <c r="P29" s="43">
        <f t="shared" si="1"/>
        <v>144.06138554693337</v>
      </c>
      <c r="Q29" s="10"/>
    </row>
    <row r="30" spans="1:17">
      <c r="A30" s="13"/>
      <c r="B30" s="45">
        <v>554</v>
      </c>
      <c r="C30" s="21" t="s">
        <v>41</v>
      </c>
      <c r="D30" s="46">
        <v>0</v>
      </c>
      <c r="E30" s="46">
        <v>16392601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16392601</v>
      </c>
      <c r="P30" s="47">
        <f t="shared" si="1"/>
        <v>144.06138554693337</v>
      </c>
      <c r="Q30" s="9"/>
    </row>
    <row r="31" spans="1:17" ht="15.75">
      <c r="A31" s="28" t="s">
        <v>42</v>
      </c>
      <c r="B31" s="29"/>
      <c r="C31" s="30"/>
      <c r="D31" s="31">
        <f t="shared" ref="D31:N31" si="9">SUM(D32:D33)</f>
        <v>16153519</v>
      </c>
      <c r="E31" s="31">
        <f t="shared" si="9"/>
        <v>6239</v>
      </c>
      <c r="F31" s="31">
        <f t="shared" si="9"/>
        <v>0</v>
      </c>
      <c r="G31" s="31">
        <f t="shared" si="9"/>
        <v>12474380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>SUM(D31:N31)</f>
        <v>28634138</v>
      </c>
      <c r="P31" s="43">
        <f t="shared" si="1"/>
        <v>251.64240831714841</v>
      </c>
      <c r="Q31" s="9"/>
    </row>
    <row r="32" spans="1:17">
      <c r="A32" s="12"/>
      <c r="B32" s="44">
        <v>572</v>
      </c>
      <c r="C32" s="20" t="s">
        <v>43</v>
      </c>
      <c r="D32" s="46">
        <v>16153519</v>
      </c>
      <c r="E32" s="46">
        <v>6239</v>
      </c>
      <c r="F32" s="46">
        <v>0</v>
      </c>
      <c r="G32" s="46">
        <v>12445680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28605438</v>
      </c>
      <c r="P32" s="47">
        <f t="shared" si="1"/>
        <v>251.39018710068635</v>
      </c>
      <c r="Q32" s="9"/>
    </row>
    <row r="33" spans="1:120">
      <c r="A33" s="12"/>
      <c r="B33" s="44">
        <v>579</v>
      </c>
      <c r="C33" s="20" t="s">
        <v>45</v>
      </c>
      <c r="D33" s="46">
        <v>0</v>
      </c>
      <c r="E33" s="46">
        <v>0</v>
      </c>
      <c r="F33" s="46">
        <v>0</v>
      </c>
      <c r="G33" s="46">
        <v>28700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28700</v>
      </c>
      <c r="P33" s="47">
        <f t="shared" si="1"/>
        <v>0.2522212164620482</v>
      </c>
      <c r="Q33" s="9"/>
    </row>
    <row r="34" spans="1:120" ht="15.75">
      <c r="A34" s="28" t="s">
        <v>48</v>
      </c>
      <c r="B34" s="29"/>
      <c r="C34" s="30"/>
      <c r="D34" s="31">
        <f t="shared" ref="D34:N34" si="10">SUM(D35:D36)</f>
        <v>23655052</v>
      </c>
      <c r="E34" s="31">
        <f t="shared" si="10"/>
        <v>15835926</v>
      </c>
      <c r="F34" s="31">
        <f t="shared" si="10"/>
        <v>0</v>
      </c>
      <c r="G34" s="31">
        <f t="shared" si="10"/>
        <v>6414415</v>
      </c>
      <c r="H34" s="31">
        <f t="shared" si="10"/>
        <v>0</v>
      </c>
      <c r="I34" s="31">
        <f t="shared" si="10"/>
        <v>478360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46383753</v>
      </c>
      <c r="P34" s="43">
        <f t="shared" si="1"/>
        <v>407.62949845767167</v>
      </c>
      <c r="Q34" s="9"/>
    </row>
    <row r="35" spans="1:120">
      <c r="A35" s="12"/>
      <c r="B35" s="44">
        <v>581</v>
      </c>
      <c r="C35" s="20" t="s">
        <v>93</v>
      </c>
      <c r="D35" s="46">
        <v>23655052</v>
      </c>
      <c r="E35" s="46">
        <v>15835926</v>
      </c>
      <c r="F35" s="46">
        <v>0</v>
      </c>
      <c r="G35" s="46">
        <v>6414415</v>
      </c>
      <c r="H35" s="46">
        <v>0</v>
      </c>
      <c r="I35" s="46">
        <v>243048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46148441</v>
      </c>
      <c r="P35" s="47">
        <f t="shared" si="1"/>
        <v>405.56153055216231</v>
      </c>
      <c r="Q35" s="9"/>
    </row>
    <row r="36" spans="1:120" ht="15.75" thickBot="1">
      <c r="A36" s="12"/>
      <c r="B36" s="44">
        <v>591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235312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11">SUM(D36:N36)</f>
        <v>235312</v>
      </c>
      <c r="P36" s="47">
        <f t="shared" si="1"/>
        <v>2.0679679055093199</v>
      </c>
      <c r="Q36" s="9"/>
    </row>
    <row r="37" spans="1:120" ht="16.5" thickBot="1">
      <c r="A37" s="14" t="s">
        <v>10</v>
      </c>
      <c r="B37" s="23"/>
      <c r="C37" s="22"/>
      <c r="D37" s="15">
        <f>SUM(D5,D14,D18,D24,D29,D31,D34)</f>
        <v>195362113</v>
      </c>
      <c r="E37" s="15">
        <f t="shared" ref="E37:N37" si="12">SUM(E5,E14,E18,E24,E29,E31,E34)</f>
        <v>64870265</v>
      </c>
      <c r="F37" s="15">
        <f t="shared" si="12"/>
        <v>9575404</v>
      </c>
      <c r="G37" s="15">
        <f t="shared" si="12"/>
        <v>55776653</v>
      </c>
      <c r="H37" s="15">
        <f t="shared" si="12"/>
        <v>0</v>
      </c>
      <c r="I37" s="15">
        <f t="shared" si="12"/>
        <v>69701638</v>
      </c>
      <c r="J37" s="15">
        <f t="shared" si="12"/>
        <v>29494542</v>
      </c>
      <c r="K37" s="15">
        <f t="shared" si="12"/>
        <v>44854676</v>
      </c>
      <c r="L37" s="15">
        <f t="shared" si="12"/>
        <v>0</v>
      </c>
      <c r="M37" s="15">
        <f t="shared" si="12"/>
        <v>0</v>
      </c>
      <c r="N37" s="15">
        <f t="shared" si="12"/>
        <v>0</v>
      </c>
      <c r="O37" s="15">
        <f>SUM(D37:N37)</f>
        <v>469635291</v>
      </c>
      <c r="P37" s="37">
        <f t="shared" si="1"/>
        <v>4127.2468428406964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98</v>
      </c>
      <c r="N39" s="163"/>
      <c r="O39" s="163"/>
      <c r="P39" s="41">
        <v>113789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31817221</v>
      </c>
      <c r="E5" s="26">
        <f t="shared" si="0"/>
        <v>20745185</v>
      </c>
      <c r="F5" s="26">
        <f t="shared" si="0"/>
        <v>5977996</v>
      </c>
      <c r="G5" s="26">
        <f t="shared" si="0"/>
        <v>39077</v>
      </c>
      <c r="H5" s="26">
        <f t="shared" si="0"/>
        <v>0</v>
      </c>
      <c r="I5" s="26">
        <f t="shared" si="0"/>
        <v>0</v>
      </c>
      <c r="J5" s="26">
        <f t="shared" si="0"/>
        <v>29318351</v>
      </c>
      <c r="K5" s="26">
        <f t="shared" si="0"/>
        <v>41302258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129200088</v>
      </c>
      <c r="P5" s="32">
        <f t="shared" ref="P5:P36" si="1">(O5/P$38)</f>
        <v>1141.9084352683305</v>
      </c>
      <c r="Q5" s="6"/>
    </row>
    <row r="6" spans="1:134">
      <c r="A6" s="12"/>
      <c r="B6" s="44">
        <v>511</v>
      </c>
      <c r="C6" s="20" t="s">
        <v>19</v>
      </c>
      <c r="D6" s="46">
        <v>438739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438739</v>
      </c>
      <c r="P6" s="47">
        <f t="shared" si="1"/>
        <v>3.8777045181361802</v>
      </c>
      <c r="Q6" s="9"/>
    </row>
    <row r="7" spans="1:134">
      <c r="A7" s="12"/>
      <c r="B7" s="44">
        <v>512</v>
      </c>
      <c r="C7" s="20" t="s">
        <v>20</v>
      </c>
      <c r="D7" s="46">
        <v>2899595</v>
      </c>
      <c r="E7" s="46">
        <v>436010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3335605</v>
      </c>
      <c r="P7" s="47">
        <f t="shared" si="1"/>
        <v>29.481059534752173</v>
      </c>
      <c r="Q7" s="9"/>
    </row>
    <row r="8" spans="1:134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29318351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29318351</v>
      </c>
      <c r="P8" s="47">
        <f t="shared" si="1"/>
        <v>259.12422223007849</v>
      </c>
      <c r="Q8" s="9"/>
    </row>
    <row r="9" spans="1:134">
      <c r="A9" s="12"/>
      <c r="B9" s="44">
        <v>514</v>
      </c>
      <c r="C9" s="20" t="s">
        <v>22</v>
      </c>
      <c r="D9" s="46">
        <v>1355129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1355129</v>
      </c>
      <c r="P9" s="47">
        <f t="shared" si="1"/>
        <v>11.977029272431592</v>
      </c>
      <c r="Q9" s="9"/>
    </row>
    <row r="10" spans="1:134">
      <c r="A10" s="12"/>
      <c r="B10" s="44">
        <v>517</v>
      </c>
      <c r="C10" s="20" t="s">
        <v>23</v>
      </c>
      <c r="D10" s="46">
        <v>1791639</v>
      </c>
      <c r="E10" s="46">
        <v>1156067</v>
      </c>
      <c r="F10" s="46">
        <v>5775350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8723056</v>
      </c>
      <c r="P10" s="47">
        <f t="shared" si="1"/>
        <v>77.096938414763486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41302258</v>
      </c>
      <c r="L11" s="46">
        <v>0</v>
      </c>
      <c r="M11" s="46">
        <v>0</v>
      </c>
      <c r="N11" s="46">
        <v>0</v>
      </c>
      <c r="O11" s="46">
        <f t="shared" si="2"/>
        <v>41302258</v>
      </c>
      <c r="P11" s="47">
        <f t="shared" si="1"/>
        <v>365.04152230785547</v>
      </c>
      <c r="Q11" s="9"/>
    </row>
    <row r="12" spans="1:134">
      <c r="A12" s="12"/>
      <c r="B12" s="44">
        <v>519</v>
      </c>
      <c r="C12" s="20" t="s">
        <v>25</v>
      </c>
      <c r="D12" s="46">
        <v>25332119</v>
      </c>
      <c r="E12" s="46">
        <v>19153108</v>
      </c>
      <c r="F12" s="46">
        <v>202646</v>
      </c>
      <c r="G12" s="46">
        <v>39077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44726950</v>
      </c>
      <c r="P12" s="47">
        <f t="shared" si="1"/>
        <v>395.30995899031325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80602193</v>
      </c>
      <c r="E13" s="31">
        <f t="shared" si="3"/>
        <v>23045264</v>
      </c>
      <c r="F13" s="31">
        <f t="shared" si="3"/>
        <v>0</v>
      </c>
      <c r="G13" s="31">
        <f t="shared" si="3"/>
        <v>6452823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3" si="4">SUM(D13:N13)</f>
        <v>110100280</v>
      </c>
      <c r="P13" s="43">
        <f t="shared" si="1"/>
        <v>973.098706073676</v>
      </c>
      <c r="Q13" s="10"/>
    </row>
    <row r="14" spans="1:134">
      <c r="A14" s="12"/>
      <c r="B14" s="44">
        <v>521</v>
      </c>
      <c r="C14" s="20" t="s">
        <v>27</v>
      </c>
      <c r="D14" s="46">
        <v>49655948</v>
      </c>
      <c r="E14" s="46">
        <v>2498495</v>
      </c>
      <c r="F14" s="46">
        <v>0</v>
      </c>
      <c r="G14" s="46">
        <v>6452823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58607266</v>
      </c>
      <c r="P14" s="47">
        <f t="shared" si="1"/>
        <v>517.98828042140985</v>
      </c>
      <c r="Q14" s="9"/>
    </row>
    <row r="15" spans="1:134">
      <c r="A15" s="12"/>
      <c r="B15" s="44">
        <v>522</v>
      </c>
      <c r="C15" s="20" t="s">
        <v>28</v>
      </c>
      <c r="D15" s="46">
        <v>30839948</v>
      </c>
      <c r="E15" s="46">
        <v>85300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30925248</v>
      </c>
      <c r="P15" s="47">
        <f t="shared" si="1"/>
        <v>273.32645124796721</v>
      </c>
      <c r="Q15" s="9"/>
    </row>
    <row r="16" spans="1:134">
      <c r="A16" s="12"/>
      <c r="B16" s="44">
        <v>524</v>
      </c>
      <c r="C16" s="20" t="s">
        <v>57</v>
      </c>
      <c r="D16" s="46">
        <v>106297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106297</v>
      </c>
      <c r="P16" s="47">
        <f t="shared" si="1"/>
        <v>0.93948419712932196</v>
      </c>
      <c r="Q16" s="9"/>
    </row>
    <row r="17" spans="1:17">
      <c r="A17" s="12"/>
      <c r="B17" s="44">
        <v>526</v>
      </c>
      <c r="C17" s="20" t="s">
        <v>29</v>
      </c>
      <c r="D17" s="46">
        <v>0</v>
      </c>
      <c r="E17" s="46">
        <v>20461469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20461469</v>
      </c>
      <c r="P17" s="47">
        <f t="shared" si="1"/>
        <v>180.84449020716963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21233909</v>
      </c>
      <c r="E18" s="31">
        <f t="shared" si="5"/>
        <v>5575426</v>
      </c>
      <c r="F18" s="31">
        <f t="shared" si="5"/>
        <v>0</v>
      </c>
      <c r="G18" s="31">
        <f t="shared" si="5"/>
        <v>31654019</v>
      </c>
      <c r="H18" s="31">
        <f t="shared" si="5"/>
        <v>0</v>
      </c>
      <c r="I18" s="31">
        <f t="shared" si="5"/>
        <v>60809762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119273116</v>
      </c>
      <c r="P18" s="43">
        <f t="shared" si="1"/>
        <v>1054.1709326168423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27144247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27144247</v>
      </c>
      <c r="P19" s="47">
        <f t="shared" si="1"/>
        <v>239.90885066817506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9941594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9941594</v>
      </c>
      <c r="P20" s="47">
        <f t="shared" si="1"/>
        <v>87.866736194583893</v>
      </c>
      <c r="Q20" s="9"/>
    </row>
    <row r="21" spans="1:17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20783157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20783157</v>
      </c>
      <c r="P21" s="47">
        <f t="shared" si="1"/>
        <v>183.68766350844942</v>
      </c>
      <c r="Q21" s="9"/>
    </row>
    <row r="22" spans="1:17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2940764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2940764</v>
      </c>
      <c r="P22" s="47">
        <f t="shared" si="1"/>
        <v>25.991338471328572</v>
      </c>
      <c r="Q22" s="9"/>
    </row>
    <row r="23" spans="1:17">
      <c r="A23" s="12"/>
      <c r="B23" s="44">
        <v>539</v>
      </c>
      <c r="C23" s="20" t="s">
        <v>36</v>
      </c>
      <c r="D23" s="46">
        <v>21233909</v>
      </c>
      <c r="E23" s="46">
        <v>5575426</v>
      </c>
      <c r="F23" s="46">
        <v>0</v>
      </c>
      <c r="G23" s="46">
        <v>31654019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58463354</v>
      </c>
      <c r="P23" s="47">
        <f t="shared" si="1"/>
        <v>516.7163437743053</v>
      </c>
      <c r="Q23" s="9"/>
    </row>
    <row r="24" spans="1:17" ht="15.75">
      <c r="A24" s="28" t="s">
        <v>37</v>
      </c>
      <c r="B24" s="29"/>
      <c r="C24" s="30"/>
      <c r="D24" s="31">
        <f t="shared" ref="D24:N24" si="6">SUM(D25:D27)</f>
        <v>3032352</v>
      </c>
      <c r="E24" s="31">
        <f t="shared" si="6"/>
        <v>0</v>
      </c>
      <c r="F24" s="31">
        <f t="shared" si="6"/>
        <v>0</v>
      </c>
      <c r="G24" s="31">
        <f t="shared" si="6"/>
        <v>97754</v>
      </c>
      <c r="H24" s="31">
        <f t="shared" si="6"/>
        <v>0</v>
      </c>
      <c r="I24" s="31">
        <f t="shared" si="6"/>
        <v>6548750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29" si="7">SUM(D24:N24)</f>
        <v>9678856</v>
      </c>
      <c r="P24" s="43">
        <f t="shared" si="1"/>
        <v>85.544580357774166</v>
      </c>
      <c r="Q24" s="10"/>
    </row>
    <row r="25" spans="1:17">
      <c r="A25" s="12"/>
      <c r="B25" s="44">
        <v>541</v>
      </c>
      <c r="C25" s="20" t="s">
        <v>38</v>
      </c>
      <c r="D25" s="46">
        <v>3032352</v>
      </c>
      <c r="E25" s="46">
        <v>0</v>
      </c>
      <c r="F25" s="46">
        <v>0</v>
      </c>
      <c r="G25" s="46">
        <v>97754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3130106</v>
      </c>
      <c r="P25" s="47">
        <f t="shared" si="1"/>
        <v>27.664798840415752</v>
      </c>
      <c r="Q25" s="9"/>
    </row>
    <row r="26" spans="1:17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2611242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2611242</v>
      </c>
      <c r="P26" s="47">
        <f t="shared" si="1"/>
        <v>23.078925970444743</v>
      </c>
      <c r="Q26" s="9"/>
    </row>
    <row r="27" spans="1:17">
      <c r="A27" s="12"/>
      <c r="B27" s="44">
        <v>545</v>
      </c>
      <c r="C27" s="20" t="s">
        <v>68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3937508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3937508</v>
      </c>
      <c r="P27" s="47">
        <f t="shared" si="1"/>
        <v>34.800855546913667</v>
      </c>
      <c r="Q27" s="9"/>
    </row>
    <row r="28" spans="1:17" ht="15.75">
      <c r="A28" s="28" t="s">
        <v>40</v>
      </c>
      <c r="B28" s="29"/>
      <c r="C28" s="30"/>
      <c r="D28" s="31">
        <f t="shared" ref="D28:N28" si="8">SUM(D29:D29)</f>
        <v>0</v>
      </c>
      <c r="E28" s="31">
        <f t="shared" si="8"/>
        <v>5626234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5626234</v>
      </c>
      <c r="P28" s="43">
        <f t="shared" si="1"/>
        <v>49.726313370572015</v>
      </c>
      <c r="Q28" s="10"/>
    </row>
    <row r="29" spans="1:17">
      <c r="A29" s="13"/>
      <c r="B29" s="45">
        <v>554</v>
      </c>
      <c r="C29" s="21" t="s">
        <v>41</v>
      </c>
      <c r="D29" s="46">
        <v>0</v>
      </c>
      <c r="E29" s="46">
        <v>5626234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5626234</v>
      </c>
      <c r="P29" s="47">
        <f t="shared" si="1"/>
        <v>49.726313370572015</v>
      </c>
      <c r="Q29" s="9"/>
    </row>
    <row r="30" spans="1:17" ht="15.75">
      <c r="A30" s="28" t="s">
        <v>42</v>
      </c>
      <c r="B30" s="29"/>
      <c r="C30" s="30"/>
      <c r="D30" s="31">
        <f t="shared" ref="D30:N30" si="9">SUM(D31:D32)</f>
        <v>14129433</v>
      </c>
      <c r="E30" s="31">
        <f t="shared" si="9"/>
        <v>0</v>
      </c>
      <c r="F30" s="31">
        <f t="shared" si="9"/>
        <v>0</v>
      </c>
      <c r="G30" s="31">
        <f t="shared" si="9"/>
        <v>13766825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ref="O30:O36" si="10">SUM(D30:N30)</f>
        <v>27896258</v>
      </c>
      <c r="P30" s="43">
        <f t="shared" si="1"/>
        <v>246.55534540055152</v>
      </c>
      <c r="Q30" s="9"/>
    </row>
    <row r="31" spans="1:17">
      <c r="A31" s="12"/>
      <c r="B31" s="44">
        <v>572</v>
      </c>
      <c r="C31" s="20" t="s">
        <v>43</v>
      </c>
      <c r="D31" s="46">
        <v>14129433</v>
      </c>
      <c r="E31" s="46">
        <v>0</v>
      </c>
      <c r="F31" s="46">
        <v>0</v>
      </c>
      <c r="G31" s="46">
        <v>13693191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27822624</v>
      </c>
      <c r="P31" s="47">
        <f t="shared" si="1"/>
        <v>245.90454641872304</v>
      </c>
      <c r="Q31" s="9"/>
    </row>
    <row r="32" spans="1:17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73634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73634</v>
      </c>
      <c r="P32" s="47">
        <f t="shared" si="1"/>
        <v>0.65079898182846641</v>
      </c>
      <c r="Q32" s="9"/>
    </row>
    <row r="33" spans="1:120" ht="15.75">
      <c r="A33" s="28" t="s">
        <v>48</v>
      </c>
      <c r="B33" s="29"/>
      <c r="C33" s="30"/>
      <c r="D33" s="31">
        <f t="shared" ref="D33:N33" si="11">SUM(D34:D35)</f>
        <v>19015435</v>
      </c>
      <c r="E33" s="31">
        <f t="shared" si="11"/>
        <v>1785036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14526175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 t="shared" si="10"/>
        <v>35326646</v>
      </c>
      <c r="P33" s="43">
        <f t="shared" si="1"/>
        <v>312.22730325956303</v>
      </c>
      <c r="Q33" s="9"/>
    </row>
    <row r="34" spans="1:120">
      <c r="A34" s="12"/>
      <c r="B34" s="44">
        <v>581</v>
      </c>
      <c r="C34" s="20" t="s">
        <v>93</v>
      </c>
      <c r="D34" s="46">
        <v>19015435</v>
      </c>
      <c r="E34" s="46">
        <v>1785036</v>
      </c>
      <c r="F34" s="46">
        <v>0</v>
      </c>
      <c r="G34" s="46">
        <v>0</v>
      </c>
      <c r="H34" s="46">
        <v>0</v>
      </c>
      <c r="I34" s="46">
        <v>14458577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35259048</v>
      </c>
      <c r="P34" s="47">
        <f t="shared" si="1"/>
        <v>311.62985222371492</v>
      </c>
      <c r="Q34" s="9"/>
    </row>
    <row r="35" spans="1:120" ht="15.75" thickBot="1">
      <c r="A35" s="12"/>
      <c r="B35" s="44">
        <v>591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67598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67598</v>
      </c>
      <c r="P35" s="47">
        <f t="shared" si="1"/>
        <v>0.59745103584812276</v>
      </c>
      <c r="Q35" s="9"/>
    </row>
    <row r="36" spans="1:120" ht="16.5" thickBot="1">
      <c r="A36" s="14" t="s">
        <v>10</v>
      </c>
      <c r="B36" s="23"/>
      <c r="C36" s="22"/>
      <c r="D36" s="15">
        <f>SUM(D5,D13,D18,D24,D28,D30,D33)</f>
        <v>169830543</v>
      </c>
      <c r="E36" s="15">
        <f t="shared" ref="E36:N36" si="12">SUM(E5,E13,E18,E24,E28,E30,E33)</f>
        <v>56777145</v>
      </c>
      <c r="F36" s="15">
        <f t="shared" si="12"/>
        <v>5977996</v>
      </c>
      <c r="G36" s="15">
        <f t="shared" si="12"/>
        <v>52010498</v>
      </c>
      <c r="H36" s="15">
        <f t="shared" si="12"/>
        <v>0</v>
      </c>
      <c r="I36" s="15">
        <f t="shared" si="12"/>
        <v>81884687</v>
      </c>
      <c r="J36" s="15">
        <f t="shared" si="12"/>
        <v>29318351</v>
      </c>
      <c r="K36" s="15">
        <f t="shared" si="12"/>
        <v>41302258</v>
      </c>
      <c r="L36" s="15">
        <f t="shared" si="12"/>
        <v>0</v>
      </c>
      <c r="M36" s="15">
        <f t="shared" si="12"/>
        <v>0</v>
      </c>
      <c r="N36" s="15">
        <f t="shared" si="12"/>
        <v>0</v>
      </c>
      <c r="O36" s="15">
        <f t="shared" si="10"/>
        <v>437101478</v>
      </c>
      <c r="P36" s="37">
        <f t="shared" si="1"/>
        <v>3863.2316163473097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94</v>
      </c>
      <c r="N38" s="163"/>
      <c r="O38" s="163"/>
      <c r="P38" s="41">
        <v>113144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30735510</v>
      </c>
      <c r="E5" s="26">
        <f t="shared" si="0"/>
        <v>16415752</v>
      </c>
      <c r="F5" s="26">
        <f t="shared" si="0"/>
        <v>5778850</v>
      </c>
      <c r="G5" s="26">
        <f t="shared" si="0"/>
        <v>54646</v>
      </c>
      <c r="H5" s="26">
        <f t="shared" si="0"/>
        <v>0</v>
      </c>
      <c r="I5" s="26">
        <f t="shared" si="0"/>
        <v>0</v>
      </c>
      <c r="J5" s="26">
        <f t="shared" si="0"/>
        <v>28248281</v>
      </c>
      <c r="K5" s="26">
        <f t="shared" si="0"/>
        <v>39059782</v>
      </c>
      <c r="L5" s="26">
        <f t="shared" si="0"/>
        <v>0</v>
      </c>
      <c r="M5" s="26">
        <f t="shared" si="0"/>
        <v>0</v>
      </c>
      <c r="N5" s="27">
        <f>SUM(D5:M5)</f>
        <v>120292821</v>
      </c>
      <c r="O5" s="32">
        <f t="shared" ref="O5:O36" si="1">(N5/O$38)</f>
        <v>1065.0943501474221</v>
      </c>
      <c r="P5" s="6"/>
    </row>
    <row r="6" spans="1:133">
      <c r="A6" s="12"/>
      <c r="B6" s="44">
        <v>511</v>
      </c>
      <c r="C6" s="20" t="s">
        <v>19</v>
      </c>
      <c r="D6" s="46">
        <v>441363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441363</v>
      </c>
      <c r="O6" s="47">
        <f t="shared" si="1"/>
        <v>3.9079076686057324</v>
      </c>
      <c r="P6" s="9"/>
    </row>
    <row r="7" spans="1:133">
      <c r="A7" s="12"/>
      <c r="B7" s="44">
        <v>512</v>
      </c>
      <c r="C7" s="20" t="s">
        <v>20</v>
      </c>
      <c r="D7" s="46">
        <v>2922817</v>
      </c>
      <c r="E7" s="46">
        <v>340329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3263146</v>
      </c>
      <c r="O7" s="47">
        <f t="shared" si="1"/>
        <v>28.892483686172426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28248281</v>
      </c>
      <c r="K8" s="46">
        <v>0</v>
      </c>
      <c r="L8" s="46">
        <v>0</v>
      </c>
      <c r="M8" s="46">
        <v>0</v>
      </c>
      <c r="N8" s="46">
        <f t="shared" si="2"/>
        <v>28248281</v>
      </c>
      <c r="O8" s="47">
        <f t="shared" si="1"/>
        <v>250.11537882611276</v>
      </c>
      <c r="P8" s="9"/>
    </row>
    <row r="9" spans="1:133">
      <c r="A9" s="12"/>
      <c r="B9" s="44">
        <v>514</v>
      </c>
      <c r="C9" s="20" t="s">
        <v>22</v>
      </c>
      <c r="D9" s="46">
        <v>1271711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1271711</v>
      </c>
      <c r="O9" s="47">
        <f t="shared" si="1"/>
        <v>11.259958739518863</v>
      </c>
      <c r="P9" s="9"/>
    </row>
    <row r="10" spans="1:133">
      <c r="A10" s="12"/>
      <c r="B10" s="44">
        <v>517</v>
      </c>
      <c r="C10" s="20" t="s">
        <v>23</v>
      </c>
      <c r="D10" s="46">
        <v>1663516</v>
      </c>
      <c r="E10" s="46">
        <v>1327083</v>
      </c>
      <c r="F10" s="46">
        <v>5778850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8769449</v>
      </c>
      <c r="O10" s="47">
        <f t="shared" si="1"/>
        <v>77.646284343152615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39059782</v>
      </c>
      <c r="L11" s="46">
        <v>0</v>
      </c>
      <c r="M11" s="46">
        <v>0</v>
      </c>
      <c r="N11" s="46">
        <f t="shared" si="2"/>
        <v>39059782</v>
      </c>
      <c r="O11" s="47">
        <f t="shared" si="1"/>
        <v>345.84236017035443</v>
      </c>
      <c r="P11" s="9"/>
    </row>
    <row r="12" spans="1:133">
      <c r="A12" s="12"/>
      <c r="B12" s="44">
        <v>519</v>
      </c>
      <c r="C12" s="20" t="s">
        <v>64</v>
      </c>
      <c r="D12" s="46">
        <v>24436103</v>
      </c>
      <c r="E12" s="46">
        <v>14748340</v>
      </c>
      <c r="F12" s="46">
        <v>0</v>
      </c>
      <c r="G12" s="46">
        <v>54646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39239089</v>
      </c>
      <c r="O12" s="47">
        <f t="shared" si="1"/>
        <v>347.42997671350525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76672631</v>
      </c>
      <c r="E13" s="31">
        <f t="shared" si="3"/>
        <v>19668959</v>
      </c>
      <c r="F13" s="31">
        <f t="shared" si="3"/>
        <v>0</v>
      </c>
      <c r="G13" s="31">
        <f t="shared" si="3"/>
        <v>2944077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99285667</v>
      </c>
      <c r="O13" s="43">
        <f t="shared" si="1"/>
        <v>879.09321681231791</v>
      </c>
      <c r="P13" s="10"/>
    </row>
    <row r="14" spans="1:133">
      <c r="A14" s="12"/>
      <c r="B14" s="44">
        <v>521</v>
      </c>
      <c r="C14" s="20" t="s">
        <v>27</v>
      </c>
      <c r="D14" s="46">
        <v>48775179</v>
      </c>
      <c r="E14" s="46">
        <v>823495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49598674</v>
      </c>
      <c r="O14" s="47">
        <f t="shared" si="1"/>
        <v>439.15561222231076</v>
      </c>
      <c r="P14" s="9"/>
    </row>
    <row r="15" spans="1:133">
      <c r="A15" s="12"/>
      <c r="B15" s="44">
        <v>522</v>
      </c>
      <c r="C15" s="20" t="s">
        <v>28</v>
      </c>
      <c r="D15" s="46">
        <v>27794780</v>
      </c>
      <c r="E15" s="46">
        <v>626338</v>
      </c>
      <c r="F15" s="46">
        <v>0</v>
      </c>
      <c r="G15" s="46">
        <v>2944077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31365195</v>
      </c>
      <c r="O15" s="47">
        <f t="shared" si="1"/>
        <v>277.71309798921561</v>
      </c>
      <c r="P15" s="9"/>
    </row>
    <row r="16" spans="1:133">
      <c r="A16" s="12"/>
      <c r="B16" s="44">
        <v>524</v>
      </c>
      <c r="C16" s="20" t="s">
        <v>57</v>
      </c>
      <c r="D16" s="46">
        <v>102672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102672</v>
      </c>
      <c r="O16" s="47">
        <f t="shared" si="1"/>
        <v>0.90907642043190695</v>
      </c>
      <c r="P16" s="9"/>
    </row>
    <row r="17" spans="1:16">
      <c r="A17" s="12"/>
      <c r="B17" s="44">
        <v>526</v>
      </c>
      <c r="C17" s="20" t="s">
        <v>29</v>
      </c>
      <c r="D17" s="46">
        <v>0</v>
      </c>
      <c r="E17" s="46">
        <v>18219126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18219126</v>
      </c>
      <c r="O17" s="47">
        <f t="shared" si="1"/>
        <v>161.31543018035967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21165730</v>
      </c>
      <c r="E18" s="31">
        <f t="shared" si="5"/>
        <v>368213</v>
      </c>
      <c r="F18" s="31">
        <f t="shared" si="5"/>
        <v>0</v>
      </c>
      <c r="G18" s="31">
        <f t="shared" si="5"/>
        <v>10560907</v>
      </c>
      <c r="H18" s="31">
        <f t="shared" si="5"/>
        <v>0</v>
      </c>
      <c r="I18" s="31">
        <f t="shared" si="5"/>
        <v>58804660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90899510</v>
      </c>
      <c r="O18" s="43">
        <f t="shared" si="1"/>
        <v>804.84066902187863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26100077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26100077</v>
      </c>
      <c r="O19" s="47">
        <f t="shared" si="1"/>
        <v>231.09479285644719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9070506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9070506</v>
      </c>
      <c r="O20" s="47">
        <f t="shared" si="1"/>
        <v>80.311897362339636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20786313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20786313</v>
      </c>
      <c r="O21" s="47">
        <f t="shared" si="1"/>
        <v>184.04576725901134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2847764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2847764</v>
      </c>
      <c r="O22" s="47">
        <f t="shared" si="1"/>
        <v>25.214616481171586</v>
      </c>
      <c r="P22" s="9"/>
    </row>
    <row r="23" spans="1:16">
      <c r="A23" s="12"/>
      <c r="B23" s="44">
        <v>539</v>
      </c>
      <c r="C23" s="20" t="s">
        <v>36</v>
      </c>
      <c r="D23" s="46">
        <v>21165730</v>
      </c>
      <c r="E23" s="46">
        <v>368213</v>
      </c>
      <c r="F23" s="46">
        <v>0</v>
      </c>
      <c r="G23" s="46">
        <v>10560907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32094850</v>
      </c>
      <c r="O23" s="47">
        <f t="shared" si="1"/>
        <v>284.17359506290893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3440388</v>
      </c>
      <c r="E24" s="31">
        <f t="shared" si="6"/>
        <v>0</v>
      </c>
      <c r="F24" s="31">
        <f t="shared" si="6"/>
        <v>0</v>
      </c>
      <c r="G24" s="31">
        <f t="shared" si="6"/>
        <v>1030784</v>
      </c>
      <c r="H24" s="31">
        <f t="shared" si="6"/>
        <v>0</v>
      </c>
      <c r="I24" s="31">
        <f t="shared" si="6"/>
        <v>6473879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10945051</v>
      </c>
      <c r="O24" s="43">
        <f t="shared" si="1"/>
        <v>96.909457150193461</v>
      </c>
      <c r="P24" s="10"/>
    </row>
    <row r="25" spans="1:16">
      <c r="A25" s="12"/>
      <c r="B25" s="44">
        <v>541</v>
      </c>
      <c r="C25" s="20" t="s">
        <v>67</v>
      </c>
      <c r="D25" s="46">
        <v>3440388</v>
      </c>
      <c r="E25" s="46">
        <v>0</v>
      </c>
      <c r="F25" s="46">
        <v>0</v>
      </c>
      <c r="G25" s="46">
        <v>1030784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4471172</v>
      </c>
      <c r="O25" s="47">
        <f t="shared" si="1"/>
        <v>39.588563940464489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2815943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2815943</v>
      </c>
      <c r="O26" s="47">
        <f t="shared" si="1"/>
        <v>24.932867603438964</v>
      </c>
      <c r="P26" s="9"/>
    </row>
    <row r="27" spans="1:16">
      <c r="A27" s="12"/>
      <c r="B27" s="44">
        <v>545</v>
      </c>
      <c r="C27" s="20" t="s">
        <v>68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3657936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3657936</v>
      </c>
      <c r="O27" s="47">
        <f t="shared" si="1"/>
        <v>32.388025606290007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3383373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3383373</v>
      </c>
      <c r="O28" s="43">
        <f t="shared" si="1"/>
        <v>29.95699524530507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3383373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3383373</v>
      </c>
      <c r="O29" s="47">
        <f t="shared" si="1"/>
        <v>29.95699524530507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SUM(D31:D32)</f>
        <v>13512895</v>
      </c>
      <c r="E30" s="31">
        <f t="shared" si="9"/>
        <v>127181</v>
      </c>
      <c r="F30" s="31">
        <f t="shared" si="9"/>
        <v>0</v>
      </c>
      <c r="G30" s="31">
        <f t="shared" si="9"/>
        <v>6543104</v>
      </c>
      <c r="H30" s="31">
        <f t="shared" si="9"/>
        <v>0</v>
      </c>
      <c r="I30" s="31">
        <f t="shared" si="9"/>
        <v>14169782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34352962</v>
      </c>
      <c r="O30" s="43">
        <f t="shared" si="1"/>
        <v>304.16732630311401</v>
      </c>
      <c r="P30" s="9"/>
    </row>
    <row r="31" spans="1:16">
      <c r="A31" s="12"/>
      <c r="B31" s="44">
        <v>572</v>
      </c>
      <c r="C31" s="20" t="s">
        <v>69</v>
      </c>
      <c r="D31" s="46">
        <v>13512895</v>
      </c>
      <c r="E31" s="46">
        <v>127181</v>
      </c>
      <c r="F31" s="46">
        <v>0</v>
      </c>
      <c r="G31" s="46">
        <v>6463031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20103107</v>
      </c>
      <c r="O31" s="47">
        <f t="shared" si="1"/>
        <v>177.99653801542399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80073</v>
      </c>
      <c r="H32" s="46">
        <v>0</v>
      </c>
      <c r="I32" s="46">
        <v>14169782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14249855</v>
      </c>
      <c r="O32" s="47">
        <f t="shared" si="1"/>
        <v>126.17078828769003</v>
      </c>
      <c r="P32" s="9"/>
    </row>
    <row r="33" spans="1:119" ht="15.75">
      <c r="A33" s="28" t="s">
        <v>71</v>
      </c>
      <c r="B33" s="29"/>
      <c r="C33" s="30"/>
      <c r="D33" s="31">
        <f t="shared" ref="D33:M33" si="11">SUM(D34:D35)</f>
        <v>9775472</v>
      </c>
      <c r="E33" s="31">
        <f t="shared" si="11"/>
        <v>1271675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225338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11272485</v>
      </c>
      <c r="O33" s="43">
        <f t="shared" si="1"/>
        <v>99.808616888463888</v>
      </c>
      <c r="P33" s="9"/>
    </row>
    <row r="34" spans="1:119">
      <c r="A34" s="12"/>
      <c r="B34" s="44">
        <v>581</v>
      </c>
      <c r="C34" s="20" t="s">
        <v>72</v>
      </c>
      <c r="D34" s="46">
        <v>9775472</v>
      </c>
      <c r="E34" s="46">
        <v>1271675</v>
      </c>
      <c r="F34" s="46">
        <v>0</v>
      </c>
      <c r="G34" s="46">
        <v>0</v>
      </c>
      <c r="H34" s="46">
        <v>0</v>
      </c>
      <c r="I34" s="46">
        <v>223667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11270814</v>
      </c>
      <c r="O34" s="47">
        <f t="shared" si="1"/>
        <v>99.793821552846182</v>
      </c>
      <c r="P34" s="9"/>
    </row>
    <row r="35" spans="1:119" ht="15.75" thickBot="1">
      <c r="A35" s="12"/>
      <c r="B35" s="44">
        <v>591</v>
      </c>
      <c r="C35" s="20" t="s">
        <v>87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1671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1671</v>
      </c>
      <c r="O35" s="47">
        <f t="shared" si="1"/>
        <v>1.4795335617711902E-2</v>
      </c>
      <c r="P35" s="9"/>
    </row>
    <row r="36" spans="1:119" ht="16.5" thickBot="1">
      <c r="A36" s="14" t="s">
        <v>10</v>
      </c>
      <c r="B36" s="23"/>
      <c r="C36" s="22"/>
      <c r="D36" s="15">
        <f>SUM(D5,D13,D18,D24,D28,D30,D33)</f>
        <v>155302626</v>
      </c>
      <c r="E36" s="15">
        <f t="shared" ref="E36:M36" si="12">SUM(E5,E13,E18,E24,E28,E30,E33)</f>
        <v>41235153</v>
      </c>
      <c r="F36" s="15">
        <f t="shared" si="12"/>
        <v>5778850</v>
      </c>
      <c r="G36" s="15">
        <f t="shared" si="12"/>
        <v>21133518</v>
      </c>
      <c r="H36" s="15">
        <f t="shared" si="12"/>
        <v>0</v>
      </c>
      <c r="I36" s="15">
        <f t="shared" si="12"/>
        <v>79673659</v>
      </c>
      <c r="J36" s="15">
        <f t="shared" si="12"/>
        <v>28248281</v>
      </c>
      <c r="K36" s="15">
        <f t="shared" si="12"/>
        <v>39059782</v>
      </c>
      <c r="L36" s="15">
        <f t="shared" si="12"/>
        <v>0</v>
      </c>
      <c r="M36" s="15">
        <f t="shared" si="12"/>
        <v>0</v>
      </c>
      <c r="N36" s="15">
        <f t="shared" si="10"/>
        <v>370431869</v>
      </c>
      <c r="O36" s="37">
        <f t="shared" si="1"/>
        <v>3279.870631568695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88</v>
      </c>
      <c r="M38" s="163"/>
      <c r="N38" s="163"/>
      <c r="O38" s="41">
        <v>112941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28715445</v>
      </c>
      <c r="E5" s="26">
        <f t="shared" si="0"/>
        <v>19483442</v>
      </c>
      <c r="F5" s="26">
        <f t="shared" si="0"/>
        <v>5741429</v>
      </c>
      <c r="G5" s="26">
        <f t="shared" si="0"/>
        <v>413819</v>
      </c>
      <c r="H5" s="26">
        <f t="shared" si="0"/>
        <v>0</v>
      </c>
      <c r="I5" s="26">
        <f t="shared" si="0"/>
        <v>0</v>
      </c>
      <c r="J5" s="26">
        <f t="shared" si="0"/>
        <v>25586803</v>
      </c>
      <c r="K5" s="26">
        <f t="shared" si="0"/>
        <v>43324135</v>
      </c>
      <c r="L5" s="26">
        <f t="shared" si="0"/>
        <v>0</v>
      </c>
      <c r="M5" s="26">
        <f t="shared" si="0"/>
        <v>0</v>
      </c>
      <c r="N5" s="27">
        <f>SUM(D5:M5)</f>
        <v>123265073</v>
      </c>
      <c r="O5" s="32">
        <f t="shared" ref="O5:O36" si="1">(N5/O$38)</f>
        <v>1100.0113601884739</v>
      </c>
      <c r="P5" s="6"/>
    </row>
    <row r="6" spans="1:133">
      <c r="A6" s="12"/>
      <c r="B6" s="44">
        <v>511</v>
      </c>
      <c r="C6" s="20" t="s">
        <v>19</v>
      </c>
      <c r="D6" s="46">
        <v>433527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433527</v>
      </c>
      <c r="O6" s="47">
        <f t="shared" si="1"/>
        <v>3.868773313819629</v>
      </c>
      <c r="P6" s="9"/>
    </row>
    <row r="7" spans="1:133">
      <c r="A7" s="12"/>
      <c r="B7" s="44">
        <v>512</v>
      </c>
      <c r="C7" s="20" t="s">
        <v>20</v>
      </c>
      <c r="D7" s="46">
        <v>2633845</v>
      </c>
      <c r="E7" s="46">
        <v>339603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2973448</v>
      </c>
      <c r="O7" s="47">
        <f t="shared" si="1"/>
        <v>26.534901568830428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25586803</v>
      </c>
      <c r="K8" s="46">
        <v>0</v>
      </c>
      <c r="L8" s="46">
        <v>0</v>
      </c>
      <c r="M8" s="46">
        <v>0</v>
      </c>
      <c r="N8" s="46">
        <f t="shared" si="2"/>
        <v>25586803</v>
      </c>
      <c r="O8" s="47">
        <f t="shared" si="1"/>
        <v>228.33535312070535</v>
      </c>
      <c r="P8" s="9"/>
    </row>
    <row r="9" spans="1:133">
      <c r="A9" s="12"/>
      <c r="B9" s="44">
        <v>514</v>
      </c>
      <c r="C9" s="20" t="s">
        <v>22</v>
      </c>
      <c r="D9" s="46">
        <v>1203579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1203579</v>
      </c>
      <c r="O9" s="47">
        <f t="shared" si="1"/>
        <v>10.7406789341234</v>
      </c>
      <c r="P9" s="9"/>
    </row>
    <row r="10" spans="1:133">
      <c r="A10" s="12"/>
      <c r="B10" s="44">
        <v>517</v>
      </c>
      <c r="C10" s="20" t="s">
        <v>23</v>
      </c>
      <c r="D10" s="46">
        <v>859616</v>
      </c>
      <c r="E10" s="46">
        <v>1796825</v>
      </c>
      <c r="F10" s="46">
        <v>5741429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8397870</v>
      </c>
      <c r="O10" s="47">
        <f t="shared" si="1"/>
        <v>74.942172803369687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43324135</v>
      </c>
      <c r="L11" s="46">
        <v>0</v>
      </c>
      <c r="M11" s="46">
        <v>0</v>
      </c>
      <c r="N11" s="46">
        <f t="shared" si="2"/>
        <v>43324135</v>
      </c>
      <c r="O11" s="47">
        <f t="shared" si="1"/>
        <v>386.62241874743438</v>
      </c>
      <c r="P11" s="9"/>
    </row>
    <row r="12" spans="1:133">
      <c r="A12" s="12"/>
      <c r="B12" s="44">
        <v>519</v>
      </c>
      <c r="C12" s="20" t="s">
        <v>64</v>
      </c>
      <c r="D12" s="46">
        <v>23584878</v>
      </c>
      <c r="E12" s="46">
        <v>17347014</v>
      </c>
      <c r="F12" s="46">
        <v>0</v>
      </c>
      <c r="G12" s="46">
        <v>413819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41345711</v>
      </c>
      <c r="O12" s="47">
        <f t="shared" si="1"/>
        <v>368.96706170019098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73718928</v>
      </c>
      <c r="E13" s="31">
        <f t="shared" si="3"/>
        <v>17760155</v>
      </c>
      <c r="F13" s="31">
        <f t="shared" si="3"/>
        <v>0</v>
      </c>
      <c r="G13" s="31">
        <f t="shared" si="3"/>
        <v>4373819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95852902</v>
      </c>
      <c r="O13" s="43">
        <f t="shared" si="1"/>
        <v>855.38651412661295</v>
      </c>
      <c r="P13" s="10"/>
    </row>
    <row r="14" spans="1:133">
      <c r="A14" s="12"/>
      <c r="B14" s="44">
        <v>521</v>
      </c>
      <c r="C14" s="20" t="s">
        <v>27</v>
      </c>
      <c r="D14" s="46">
        <v>47161164</v>
      </c>
      <c r="E14" s="46">
        <v>97991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47259155</v>
      </c>
      <c r="O14" s="47">
        <f t="shared" si="1"/>
        <v>421.73834085919793</v>
      </c>
      <c r="P14" s="9"/>
    </row>
    <row r="15" spans="1:133">
      <c r="A15" s="12"/>
      <c r="B15" s="44">
        <v>522</v>
      </c>
      <c r="C15" s="20" t="s">
        <v>28</v>
      </c>
      <c r="D15" s="46">
        <v>26444780</v>
      </c>
      <c r="E15" s="46">
        <v>0</v>
      </c>
      <c r="F15" s="46">
        <v>0</v>
      </c>
      <c r="G15" s="46">
        <v>4373819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30818599</v>
      </c>
      <c r="O15" s="47">
        <f t="shared" si="1"/>
        <v>275.02363954380769</v>
      </c>
      <c r="P15" s="9"/>
    </row>
    <row r="16" spans="1:133">
      <c r="A16" s="12"/>
      <c r="B16" s="44">
        <v>524</v>
      </c>
      <c r="C16" s="20" t="s">
        <v>57</v>
      </c>
      <c r="D16" s="46">
        <v>112984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112984</v>
      </c>
      <c r="O16" s="47">
        <f t="shared" si="1"/>
        <v>1.008263577790073</v>
      </c>
      <c r="P16" s="9"/>
    </row>
    <row r="17" spans="1:16">
      <c r="A17" s="12"/>
      <c r="B17" s="44">
        <v>526</v>
      </c>
      <c r="C17" s="20" t="s">
        <v>29</v>
      </c>
      <c r="D17" s="46">
        <v>0</v>
      </c>
      <c r="E17" s="46">
        <v>17662164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17662164</v>
      </c>
      <c r="O17" s="47">
        <f t="shared" si="1"/>
        <v>157.61627014581734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20270592</v>
      </c>
      <c r="E18" s="31">
        <f t="shared" si="5"/>
        <v>29270</v>
      </c>
      <c r="F18" s="31">
        <f t="shared" si="5"/>
        <v>0</v>
      </c>
      <c r="G18" s="31">
        <f t="shared" si="5"/>
        <v>5332256</v>
      </c>
      <c r="H18" s="31">
        <f t="shared" si="5"/>
        <v>0</v>
      </c>
      <c r="I18" s="31">
        <f t="shared" si="5"/>
        <v>60639671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86271789</v>
      </c>
      <c r="O18" s="43">
        <f t="shared" si="1"/>
        <v>769.88513983829807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25385598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25385598</v>
      </c>
      <c r="O19" s="47">
        <f t="shared" si="1"/>
        <v>226.53980974138392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9759314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9759314</v>
      </c>
      <c r="O20" s="47">
        <f t="shared" si="1"/>
        <v>87.091631119598773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23300263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23300263</v>
      </c>
      <c r="O21" s="47">
        <f t="shared" si="1"/>
        <v>207.9303842652912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2194496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2194496</v>
      </c>
      <c r="O22" s="47">
        <f t="shared" si="1"/>
        <v>19.583572792660945</v>
      </c>
      <c r="P22" s="9"/>
    </row>
    <row r="23" spans="1:16">
      <c r="A23" s="12"/>
      <c r="B23" s="44">
        <v>539</v>
      </c>
      <c r="C23" s="20" t="s">
        <v>36</v>
      </c>
      <c r="D23" s="46">
        <v>20270592</v>
      </c>
      <c r="E23" s="46">
        <v>29270</v>
      </c>
      <c r="F23" s="46">
        <v>0</v>
      </c>
      <c r="G23" s="46">
        <v>5332256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25632118</v>
      </c>
      <c r="O23" s="47">
        <f t="shared" si="1"/>
        <v>228.73974191936318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2960382</v>
      </c>
      <c r="E24" s="31">
        <f t="shared" si="6"/>
        <v>0</v>
      </c>
      <c r="F24" s="31">
        <f t="shared" si="6"/>
        <v>0</v>
      </c>
      <c r="G24" s="31">
        <f t="shared" si="6"/>
        <v>1317556</v>
      </c>
      <c r="H24" s="31">
        <f t="shared" si="6"/>
        <v>0</v>
      </c>
      <c r="I24" s="31">
        <f t="shared" si="6"/>
        <v>5894634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10172572</v>
      </c>
      <c r="O24" s="43">
        <f t="shared" si="1"/>
        <v>90.779524888896816</v>
      </c>
      <c r="P24" s="10"/>
    </row>
    <row r="25" spans="1:16">
      <c r="A25" s="12"/>
      <c r="B25" s="44">
        <v>541</v>
      </c>
      <c r="C25" s="20" t="s">
        <v>67</v>
      </c>
      <c r="D25" s="46">
        <v>2960382</v>
      </c>
      <c r="E25" s="46">
        <v>0</v>
      </c>
      <c r="F25" s="46">
        <v>0</v>
      </c>
      <c r="G25" s="46">
        <v>1317556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4277938</v>
      </c>
      <c r="O25" s="47">
        <f t="shared" si="1"/>
        <v>38.176105231219545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2473062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2473062</v>
      </c>
      <c r="O26" s="47">
        <f t="shared" si="1"/>
        <v>22.069481875457353</v>
      </c>
      <c r="P26" s="9"/>
    </row>
    <row r="27" spans="1:16">
      <c r="A27" s="12"/>
      <c r="B27" s="44">
        <v>545</v>
      </c>
      <c r="C27" s="20" t="s">
        <v>68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3421572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3421572</v>
      </c>
      <c r="O27" s="47">
        <f t="shared" si="1"/>
        <v>30.533937782219922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4995081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4995081</v>
      </c>
      <c r="O28" s="43">
        <f t="shared" si="1"/>
        <v>44.575853575826805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4995081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4995081</v>
      </c>
      <c r="O29" s="47">
        <f t="shared" si="1"/>
        <v>44.575853575826805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13657749</v>
      </c>
      <c r="E30" s="31">
        <f t="shared" si="9"/>
        <v>122200</v>
      </c>
      <c r="F30" s="31">
        <f t="shared" si="9"/>
        <v>0</v>
      </c>
      <c r="G30" s="31">
        <f t="shared" si="9"/>
        <v>6390088</v>
      </c>
      <c r="H30" s="31">
        <f t="shared" si="9"/>
        <v>0</v>
      </c>
      <c r="I30" s="31">
        <f t="shared" si="9"/>
        <v>180389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20350426</v>
      </c>
      <c r="O30" s="43">
        <f t="shared" si="1"/>
        <v>181.60618608220742</v>
      </c>
      <c r="P30" s="9"/>
    </row>
    <row r="31" spans="1:16">
      <c r="A31" s="12"/>
      <c r="B31" s="44">
        <v>572</v>
      </c>
      <c r="C31" s="20" t="s">
        <v>69</v>
      </c>
      <c r="D31" s="46">
        <v>13657749</v>
      </c>
      <c r="E31" s="46">
        <v>122200</v>
      </c>
      <c r="F31" s="46">
        <v>0</v>
      </c>
      <c r="G31" s="46">
        <v>6257810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20037759</v>
      </c>
      <c r="O31" s="47">
        <f t="shared" si="1"/>
        <v>178.81596137714399</v>
      </c>
      <c r="P31" s="9"/>
    </row>
    <row r="32" spans="1:16">
      <c r="A32" s="12"/>
      <c r="B32" s="44">
        <v>575</v>
      </c>
      <c r="C32" s="20" t="s">
        <v>70</v>
      </c>
      <c r="D32" s="46">
        <v>0</v>
      </c>
      <c r="E32" s="46">
        <v>0</v>
      </c>
      <c r="F32" s="46">
        <v>0</v>
      </c>
      <c r="G32" s="46">
        <v>135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135</v>
      </c>
      <c r="O32" s="47">
        <f t="shared" si="1"/>
        <v>1.2047332631315926E-3</v>
      </c>
      <c r="P32" s="9"/>
    </row>
    <row r="33" spans="1:119">
      <c r="A33" s="12"/>
      <c r="B33" s="44">
        <v>579</v>
      </c>
      <c r="C33" s="20" t="s">
        <v>45</v>
      </c>
      <c r="D33" s="46">
        <v>0</v>
      </c>
      <c r="E33" s="46">
        <v>0</v>
      </c>
      <c r="F33" s="46">
        <v>0</v>
      </c>
      <c r="G33" s="46">
        <v>132143</v>
      </c>
      <c r="H33" s="46">
        <v>0</v>
      </c>
      <c r="I33" s="46">
        <v>180389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312532</v>
      </c>
      <c r="O33" s="47">
        <f t="shared" si="1"/>
        <v>2.7890199718003177</v>
      </c>
      <c r="P33" s="9"/>
    </row>
    <row r="34" spans="1:119" ht="15.75">
      <c r="A34" s="28" t="s">
        <v>71</v>
      </c>
      <c r="B34" s="29"/>
      <c r="C34" s="30"/>
      <c r="D34" s="31">
        <f t="shared" ref="D34:M34" si="11">SUM(D35:D35)</f>
        <v>10542722</v>
      </c>
      <c r="E34" s="31">
        <f t="shared" si="11"/>
        <v>165000</v>
      </c>
      <c r="F34" s="31">
        <f t="shared" si="11"/>
        <v>0</v>
      </c>
      <c r="G34" s="31">
        <f t="shared" si="11"/>
        <v>16081200</v>
      </c>
      <c r="H34" s="31">
        <f t="shared" si="11"/>
        <v>0</v>
      </c>
      <c r="I34" s="31">
        <f t="shared" si="11"/>
        <v>212981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27001903</v>
      </c>
      <c r="O34" s="43">
        <f t="shared" si="1"/>
        <v>240.96363490335361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10542722</v>
      </c>
      <c r="E35" s="46">
        <v>165000</v>
      </c>
      <c r="F35" s="46">
        <v>0</v>
      </c>
      <c r="G35" s="46">
        <v>16081200</v>
      </c>
      <c r="H35" s="46">
        <v>0</v>
      </c>
      <c r="I35" s="46">
        <v>212981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27001903</v>
      </c>
      <c r="O35" s="47">
        <f t="shared" si="1"/>
        <v>240.96363490335361</v>
      </c>
      <c r="P35" s="9"/>
    </row>
    <row r="36" spans="1:119" ht="16.5" thickBot="1">
      <c r="A36" s="14" t="s">
        <v>10</v>
      </c>
      <c r="B36" s="23"/>
      <c r="C36" s="22"/>
      <c r="D36" s="15">
        <f>SUM(D5,D13,D18,D24,D28,D30,D34)</f>
        <v>149865818</v>
      </c>
      <c r="E36" s="15">
        <f t="shared" ref="E36:M36" si="12">SUM(E5,E13,E18,E24,E28,E30,E34)</f>
        <v>42555148</v>
      </c>
      <c r="F36" s="15">
        <f t="shared" si="12"/>
        <v>5741429</v>
      </c>
      <c r="G36" s="15">
        <f t="shared" si="12"/>
        <v>33908738</v>
      </c>
      <c r="H36" s="15">
        <f t="shared" si="12"/>
        <v>0</v>
      </c>
      <c r="I36" s="15">
        <f t="shared" si="12"/>
        <v>66927675</v>
      </c>
      <c r="J36" s="15">
        <f t="shared" si="12"/>
        <v>25586803</v>
      </c>
      <c r="K36" s="15">
        <f t="shared" si="12"/>
        <v>43324135</v>
      </c>
      <c r="L36" s="15">
        <f t="shared" si="12"/>
        <v>0</v>
      </c>
      <c r="M36" s="15">
        <f t="shared" si="12"/>
        <v>0</v>
      </c>
      <c r="N36" s="15">
        <f t="shared" si="10"/>
        <v>367909746</v>
      </c>
      <c r="O36" s="37">
        <f t="shared" si="1"/>
        <v>3283.2082136036697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85</v>
      </c>
      <c r="M38" s="163"/>
      <c r="N38" s="163"/>
      <c r="O38" s="41">
        <v>112058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29697944</v>
      </c>
      <c r="E5" s="26">
        <f t="shared" si="0"/>
        <v>18345317</v>
      </c>
      <c r="F5" s="26">
        <f t="shared" si="0"/>
        <v>0</v>
      </c>
      <c r="G5" s="26">
        <f t="shared" si="0"/>
        <v>378795</v>
      </c>
      <c r="H5" s="26">
        <f t="shared" si="0"/>
        <v>0</v>
      </c>
      <c r="I5" s="26">
        <f t="shared" si="0"/>
        <v>0</v>
      </c>
      <c r="J5" s="26">
        <f t="shared" si="0"/>
        <v>23900981</v>
      </c>
      <c r="K5" s="26">
        <f t="shared" si="0"/>
        <v>40582903</v>
      </c>
      <c r="L5" s="26">
        <f t="shared" si="0"/>
        <v>0</v>
      </c>
      <c r="M5" s="26">
        <f t="shared" si="0"/>
        <v>0</v>
      </c>
      <c r="N5" s="27">
        <f>SUM(D5:M5)</f>
        <v>112905940</v>
      </c>
      <c r="O5" s="32">
        <f t="shared" ref="O5:O36" si="1">(N5/O$38)</f>
        <v>1022.9674461588642</v>
      </c>
      <c r="P5" s="6"/>
    </row>
    <row r="6" spans="1:133">
      <c r="A6" s="12"/>
      <c r="B6" s="44">
        <v>511</v>
      </c>
      <c r="C6" s="20" t="s">
        <v>19</v>
      </c>
      <c r="D6" s="46">
        <v>397583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397583</v>
      </c>
      <c r="O6" s="47">
        <f t="shared" si="1"/>
        <v>3.6022415308369045</v>
      </c>
      <c r="P6" s="9"/>
    </row>
    <row r="7" spans="1:133">
      <c r="A7" s="12"/>
      <c r="B7" s="44">
        <v>512</v>
      </c>
      <c r="C7" s="20" t="s">
        <v>20</v>
      </c>
      <c r="D7" s="46">
        <v>2297109</v>
      </c>
      <c r="E7" s="46">
        <v>343272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2640381</v>
      </c>
      <c r="O7" s="47">
        <f t="shared" si="1"/>
        <v>23.922778628444068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23900981</v>
      </c>
      <c r="K8" s="46">
        <v>0</v>
      </c>
      <c r="L8" s="46">
        <v>0</v>
      </c>
      <c r="M8" s="46">
        <v>0</v>
      </c>
      <c r="N8" s="46">
        <f t="shared" si="2"/>
        <v>23900981</v>
      </c>
      <c r="O8" s="47">
        <f t="shared" si="1"/>
        <v>216.55127705647317</v>
      </c>
      <c r="P8" s="9"/>
    </row>
    <row r="9" spans="1:133">
      <c r="A9" s="12"/>
      <c r="B9" s="44">
        <v>514</v>
      </c>
      <c r="C9" s="20" t="s">
        <v>22</v>
      </c>
      <c r="D9" s="46">
        <v>1096296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1096296</v>
      </c>
      <c r="O9" s="47">
        <f t="shared" si="1"/>
        <v>9.9328265577008459</v>
      </c>
      <c r="P9" s="9"/>
    </row>
    <row r="10" spans="1:133">
      <c r="A10" s="12"/>
      <c r="B10" s="44">
        <v>517</v>
      </c>
      <c r="C10" s="20" t="s">
        <v>23</v>
      </c>
      <c r="D10" s="46">
        <v>760429</v>
      </c>
      <c r="E10" s="46">
        <v>3701713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4462142</v>
      </c>
      <c r="O10" s="47">
        <f t="shared" si="1"/>
        <v>40.428572722907283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40582903</v>
      </c>
      <c r="L11" s="46">
        <v>0</v>
      </c>
      <c r="M11" s="46">
        <v>0</v>
      </c>
      <c r="N11" s="46">
        <f t="shared" si="2"/>
        <v>40582903</v>
      </c>
      <c r="O11" s="47">
        <f t="shared" si="1"/>
        <v>367.69534569769235</v>
      </c>
      <c r="P11" s="9"/>
    </row>
    <row r="12" spans="1:133">
      <c r="A12" s="12"/>
      <c r="B12" s="44">
        <v>519</v>
      </c>
      <c r="C12" s="20" t="s">
        <v>64</v>
      </c>
      <c r="D12" s="46">
        <v>25146527</v>
      </c>
      <c r="E12" s="46">
        <v>14300332</v>
      </c>
      <c r="F12" s="46">
        <v>0</v>
      </c>
      <c r="G12" s="46">
        <v>378795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39825654</v>
      </c>
      <c r="O12" s="47">
        <f t="shared" si="1"/>
        <v>360.83440396480961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68645794</v>
      </c>
      <c r="E13" s="31">
        <f t="shared" si="3"/>
        <v>20717769</v>
      </c>
      <c r="F13" s="31">
        <f t="shared" si="3"/>
        <v>0</v>
      </c>
      <c r="G13" s="31">
        <f t="shared" si="3"/>
        <v>1619975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90983538</v>
      </c>
      <c r="O13" s="43">
        <f t="shared" si="1"/>
        <v>824.34278931965821</v>
      </c>
      <c r="P13" s="10"/>
    </row>
    <row r="14" spans="1:133">
      <c r="A14" s="12"/>
      <c r="B14" s="44">
        <v>521</v>
      </c>
      <c r="C14" s="20" t="s">
        <v>27</v>
      </c>
      <c r="D14" s="46">
        <v>45487383</v>
      </c>
      <c r="E14" s="46">
        <v>2830138</v>
      </c>
      <c r="F14" s="46">
        <v>0</v>
      </c>
      <c r="G14" s="46">
        <v>3455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48320976</v>
      </c>
      <c r="O14" s="47">
        <f t="shared" si="1"/>
        <v>437.80500312582109</v>
      </c>
      <c r="P14" s="9"/>
    </row>
    <row r="15" spans="1:133">
      <c r="A15" s="12"/>
      <c r="B15" s="44">
        <v>522</v>
      </c>
      <c r="C15" s="20" t="s">
        <v>28</v>
      </c>
      <c r="D15" s="46">
        <v>23056056</v>
      </c>
      <c r="E15" s="46">
        <v>0</v>
      </c>
      <c r="F15" s="46">
        <v>0</v>
      </c>
      <c r="G15" s="46">
        <v>1616520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24672576</v>
      </c>
      <c r="O15" s="47">
        <f t="shared" si="1"/>
        <v>223.54219858477316</v>
      </c>
      <c r="P15" s="9"/>
    </row>
    <row r="16" spans="1:133">
      <c r="A16" s="12"/>
      <c r="B16" s="44">
        <v>524</v>
      </c>
      <c r="C16" s="20" t="s">
        <v>57</v>
      </c>
      <c r="D16" s="46">
        <v>102355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102355</v>
      </c>
      <c r="O16" s="47">
        <f t="shared" si="1"/>
        <v>0.92737222640005079</v>
      </c>
      <c r="P16" s="9"/>
    </row>
    <row r="17" spans="1:16">
      <c r="A17" s="12"/>
      <c r="B17" s="44">
        <v>526</v>
      </c>
      <c r="C17" s="20" t="s">
        <v>29</v>
      </c>
      <c r="D17" s="46">
        <v>0</v>
      </c>
      <c r="E17" s="46">
        <v>17887631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17887631</v>
      </c>
      <c r="O17" s="47">
        <f t="shared" si="1"/>
        <v>162.06821538266394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19368103</v>
      </c>
      <c r="E18" s="31">
        <f t="shared" si="5"/>
        <v>26288</v>
      </c>
      <c r="F18" s="31">
        <f t="shared" si="5"/>
        <v>0</v>
      </c>
      <c r="G18" s="31">
        <f t="shared" si="5"/>
        <v>5924945</v>
      </c>
      <c r="H18" s="31">
        <f t="shared" si="5"/>
        <v>0</v>
      </c>
      <c r="I18" s="31">
        <f t="shared" si="5"/>
        <v>52143502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77462838</v>
      </c>
      <c r="O18" s="43">
        <f t="shared" si="1"/>
        <v>701.84050158103128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22751320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22751320</v>
      </c>
      <c r="O19" s="47">
        <f t="shared" si="1"/>
        <v>206.13494486776418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8233448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8233448</v>
      </c>
      <c r="O20" s="47">
        <f t="shared" si="1"/>
        <v>74.59792880376186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19089199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19089199</v>
      </c>
      <c r="O21" s="47">
        <f t="shared" si="1"/>
        <v>172.95484321062597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2069535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2069535</v>
      </c>
      <c r="O22" s="47">
        <f t="shared" si="1"/>
        <v>18.750713502641091</v>
      </c>
      <c r="P22" s="9"/>
    </row>
    <row r="23" spans="1:16">
      <c r="A23" s="12"/>
      <c r="B23" s="44">
        <v>539</v>
      </c>
      <c r="C23" s="20" t="s">
        <v>36</v>
      </c>
      <c r="D23" s="46">
        <v>19368103</v>
      </c>
      <c r="E23" s="46">
        <v>26288</v>
      </c>
      <c r="F23" s="46">
        <v>0</v>
      </c>
      <c r="G23" s="46">
        <v>5924945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25319336</v>
      </c>
      <c r="O23" s="47">
        <f t="shared" si="1"/>
        <v>229.40207119623815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2845973</v>
      </c>
      <c r="E24" s="31">
        <f t="shared" si="6"/>
        <v>0</v>
      </c>
      <c r="F24" s="31">
        <f t="shared" si="6"/>
        <v>0</v>
      </c>
      <c r="G24" s="31">
        <f t="shared" si="6"/>
        <v>515790</v>
      </c>
      <c r="H24" s="31">
        <f t="shared" si="6"/>
        <v>0</v>
      </c>
      <c r="I24" s="31">
        <f t="shared" si="6"/>
        <v>5500490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8862253</v>
      </c>
      <c r="O24" s="43">
        <f t="shared" si="1"/>
        <v>80.295122813057773</v>
      </c>
      <c r="P24" s="10"/>
    </row>
    <row r="25" spans="1:16">
      <c r="A25" s="12"/>
      <c r="B25" s="44">
        <v>541</v>
      </c>
      <c r="C25" s="20" t="s">
        <v>67</v>
      </c>
      <c r="D25" s="46">
        <v>2845973</v>
      </c>
      <c r="E25" s="46">
        <v>0</v>
      </c>
      <c r="F25" s="46">
        <v>0</v>
      </c>
      <c r="G25" s="46">
        <v>515790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3361763</v>
      </c>
      <c r="O25" s="47">
        <f t="shared" si="1"/>
        <v>30.458752752081615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2259973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2259973</v>
      </c>
      <c r="O26" s="47">
        <f t="shared" si="1"/>
        <v>20.476148625997769</v>
      </c>
      <c r="P26" s="9"/>
    </row>
    <row r="27" spans="1:16">
      <c r="A27" s="12"/>
      <c r="B27" s="44">
        <v>545</v>
      </c>
      <c r="C27" s="20" t="s">
        <v>68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3240517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3240517</v>
      </c>
      <c r="O27" s="47">
        <f t="shared" si="1"/>
        <v>29.360221434978392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2827391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2827391</v>
      </c>
      <c r="O28" s="43">
        <f t="shared" si="1"/>
        <v>25.617154868579608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2827391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2827391</v>
      </c>
      <c r="O29" s="47">
        <f t="shared" si="1"/>
        <v>25.617154868579608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12655411</v>
      </c>
      <c r="E30" s="31">
        <f t="shared" si="9"/>
        <v>118558</v>
      </c>
      <c r="F30" s="31">
        <f t="shared" si="9"/>
        <v>0</v>
      </c>
      <c r="G30" s="31">
        <f t="shared" si="9"/>
        <v>1890410</v>
      </c>
      <c r="H30" s="31">
        <f t="shared" si="9"/>
        <v>0</v>
      </c>
      <c r="I30" s="31">
        <f t="shared" si="9"/>
        <v>192433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14856812</v>
      </c>
      <c r="O30" s="43">
        <f t="shared" si="1"/>
        <v>134.60793143126364</v>
      </c>
      <c r="P30" s="9"/>
    </row>
    <row r="31" spans="1:16">
      <c r="A31" s="12"/>
      <c r="B31" s="44">
        <v>572</v>
      </c>
      <c r="C31" s="20" t="s">
        <v>69</v>
      </c>
      <c r="D31" s="46">
        <v>12655411</v>
      </c>
      <c r="E31" s="46">
        <v>118558</v>
      </c>
      <c r="F31" s="46">
        <v>0</v>
      </c>
      <c r="G31" s="46">
        <v>1758331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14532300</v>
      </c>
      <c r="O31" s="47">
        <f t="shared" si="1"/>
        <v>131.66773880820142</v>
      </c>
      <c r="P31" s="9"/>
    </row>
    <row r="32" spans="1:16">
      <c r="A32" s="12"/>
      <c r="B32" s="44">
        <v>575</v>
      </c>
      <c r="C32" s="20" t="s">
        <v>70</v>
      </c>
      <c r="D32" s="46">
        <v>0</v>
      </c>
      <c r="E32" s="46">
        <v>0</v>
      </c>
      <c r="F32" s="46">
        <v>0</v>
      </c>
      <c r="G32" s="46">
        <v>3940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3940</v>
      </c>
      <c r="O32" s="47">
        <f t="shared" si="1"/>
        <v>3.5697782932110789E-2</v>
      </c>
      <c r="P32" s="9"/>
    </row>
    <row r="33" spans="1:119">
      <c r="A33" s="12"/>
      <c r="B33" s="44">
        <v>579</v>
      </c>
      <c r="C33" s="20" t="s">
        <v>45</v>
      </c>
      <c r="D33" s="46">
        <v>0</v>
      </c>
      <c r="E33" s="46">
        <v>0</v>
      </c>
      <c r="F33" s="46">
        <v>0</v>
      </c>
      <c r="G33" s="46">
        <v>128139</v>
      </c>
      <c r="H33" s="46">
        <v>0</v>
      </c>
      <c r="I33" s="46">
        <v>192433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320572</v>
      </c>
      <c r="O33" s="47">
        <f t="shared" si="1"/>
        <v>2.9044948401301065</v>
      </c>
      <c r="P33" s="9"/>
    </row>
    <row r="34" spans="1:119" ht="15.75">
      <c r="A34" s="28" t="s">
        <v>71</v>
      </c>
      <c r="B34" s="29"/>
      <c r="C34" s="30"/>
      <c r="D34" s="31">
        <f t="shared" ref="D34:M34" si="11">SUM(D35:D35)</f>
        <v>9481553</v>
      </c>
      <c r="E34" s="31">
        <f t="shared" si="11"/>
        <v>30000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218123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9729676</v>
      </c>
      <c r="O34" s="43">
        <f t="shared" si="1"/>
        <v>88.154279656793904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9481553</v>
      </c>
      <c r="E35" s="46">
        <v>30000</v>
      </c>
      <c r="F35" s="46">
        <v>0</v>
      </c>
      <c r="G35" s="46">
        <v>0</v>
      </c>
      <c r="H35" s="46">
        <v>0</v>
      </c>
      <c r="I35" s="46">
        <v>218123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9729676</v>
      </c>
      <c r="O35" s="47">
        <f t="shared" si="1"/>
        <v>88.154279656793904</v>
      </c>
      <c r="P35" s="9"/>
    </row>
    <row r="36" spans="1:119" ht="16.5" thickBot="1">
      <c r="A36" s="14" t="s">
        <v>10</v>
      </c>
      <c r="B36" s="23"/>
      <c r="C36" s="22"/>
      <c r="D36" s="15">
        <f>SUM(D5,D13,D18,D24,D28,D30,D34)</f>
        <v>142694778</v>
      </c>
      <c r="E36" s="15">
        <f t="shared" ref="E36:M36" si="12">SUM(E5,E13,E18,E24,E28,E30,E34)</f>
        <v>42065323</v>
      </c>
      <c r="F36" s="15">
        <f t="shared" si="12"/>
        <v>0</v>
      </c>
      <c r="G36" s="15">
        <f t="shared" si="12"/>
        <v>10329915</v>
      </c>
      <c r="H36" s="15">
        <f t="shared" si="12"/>
        <v>0</v>
      </c>
      <c r="I36" s="15">
        <f t="shared" si="12"/>
        <v>58054548</v>
      </c>
      <c r="J36" s="15">
        <f t="shared" si="12"/>
        <v>23900981</v>
      </c>
      <c r="K36" s="15">
        <f t="shared" si="12"/>
        <v>40582903</v>
      </c>
      <c r="L36" s="15">
        <f t="shared" si="12"/>
        <v>0</v>
      </c>
      <c r="M36" s="15">
        <f t="shared" si="12"/>
        <v>0</v>
      </c>
      <c r="N36" s="15">
        <f t="shared" si="10"/>
        <v>317628448</v>
      </c>
      <c r="O36" s="37">
        <f t="shared" si="1"/>
        <v>2877.8252258292487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83</v>
      </c>
      <c r="M38" s="163"/>
      <c r="N38" s="163"/>
      <c r="O38" s="41">
        <v>110371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25500334</v>
      </c>
      <c r="E5" s="26">
        <f t="shared" si="0"/>
        <v>16030851</v>
      </c>
      <c r="F5" s="26">
        <f t="shared" si="0"/>
        <v>0</v>
      </c>
      <c r="G5" s="26">
        <f t="shared" si="0"/>
        <v>8867</v>
      </c>
      <c r="H5" s="26">
        <f t="shared" si="0"/>
        <v>0</v>
      </c>
      <c r="I5" s="26">
        <f t="shared" si="0"/>
        <v>0</v>
      </c>
      <c r="J5" s="26">
        <f t="shared" si="0"/>
        <v>21576643</v>
      </c>
      <c r="K5" s="26">
        <f t="shared" si="0"/>
        <v>35434175</v>
      </c>
      <c r="L5" s="26">
        <f t="shared" si="0"/>
        <v>0</v>
      </c>
      <c r="M5" s="26">
        <f t="shared" si="0"/>
        <v>0</v>
      </c>
      <c r="N5" s="27">
        <f>SUM(D5:M5)</f>
        <v>98550870</v>
      </c>
      <c r="O5" s="32">
        <f t="shared" ref="O5:O36" si="1">(N5/O$38)</f>
        <v>900.4931424237717</v>
      </c>
      <c r="P5" s="6"/>
    </row>
    <row r="6" spans="1:133">
      <c r="A6" s="12"/>
      <c r="B6" s="44">
        <v>511</v>
      </c>
      <c r="C6" s="20" t="s">
        <v>19</v>
      </c>
      <c r="D6" s="46">
        <v>435031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435031</v>
      </c>
      <c r="O6" s="47">
        <f t="shared" si="1"/>
        <v>3.9750276404638116</v>
      </c>
      <c r="P6" s="9"/>
    </row>
    <row r="7" spans="1:133">
      <c r="A7" s="12"/>
      <c r="B7" s="44">
        <v>512</v>
      </c>
      <c r="C7" s="20" t="s">
        <v>20</v>
      </c>
      <c r="D7" s="46">
        <v>2313356</v>
      </c>
      <c r="E7" s="46">
        <v>336305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2649661</v>
      </c>
      <c r="O7" s="47">
        <f t="shared" si="1"/>
        <v>24.210862473844355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21576643</v>
      </c>
      <c r="K8" s="46">
        <v>0</v>
      </c>
      <c r="L8" s="46">
        <v>0</v>
      </c>
      <c r="M8" s="46">
        <v>0</v>
      </c>
      <c r="N8" s="46">
        <f t="shared" si="2"/>
        <v>21576643</v>
      </c>
      <c r="O8" s="47">
        <f t="shared" si="1"/>
        <v>197.15319669959155</v>
      </c>
      <c r="P8" s="9"/>
    </row>
    <row r="9" spans="1:133">
      <c r="A9" s="12"/>
      <c r="B9" s="44">
        <v>514</v>
      </c>
      <c r="C9" s="20" t="s">
        <v>22</v>
      </c>
      <c r="D9" s="46">
        <v>1027421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1027421</v>
      </c>
      <c r="O9" s="47">
        <f t="shared" si="1"/>
        <v>9.3878985023894153</v>
      </c>
      <c r="P9" s="9"/>
    </row>
    <row r="10" spans="1:133">
      <c r="A10" s="12"/>
      <c r="B10" s="44">
        <v>517</v>
      </c>
      <c r="C10" s="20" t="s">
        <v>23</v>
      </c>
      <c r="D10" s="46">
        <v>592138</v>
      </c>
      <c r="E10" s="46">
        <v>3587288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4179426</v>
      </c>
      <c r="O10" s="47">
        <f t="shared" si="1"/>
        <v>38.188850613572612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35434175</v>
      </c>
      <c r="L11" s="46">
        <v>0</v>
      </c>
      <c r="M11" s="46">
        <v>0</v>
      </c>
      <c r="N11" s="46">
        <f t="shared" si="2"/>
        <v>35434175</v>
      </c>
      <c r="O11" s="47">
        <f t="shared" si="1"/>
        <v>323.77422538171254</v>
      </c>
      <c r="P11" s="9"/>
    </row>
    <row r="12" spans="1:133">
      <c r="A12" s="12"/>
      <c r="B12" s="44">
        <v>519</v>
      </c>
      <c r="C12" s="20" t="s">
        <v>64</v>
      </c>
      <c r="D12" s="46">
        <v>21132388</v>
      </c>
      <c r="E12" s="46">
        <v>12107258</v>
      </c>
      <c r="F12" s="46">
        <v>0</v>
      </c>
      <c r="G12" s="46">
        <v>8867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33248513</v>
      </c>
      <c r="O12" s="47">
        <f t="shared" si="1"/>
        <v>303.80308111219745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65492298</v>
      </c>
      <c r="E13" s="31">
        <f t="shared" si="3"/>
        <v>17389287</v>
      </c>
      <c r="F13" s="31">
        <f t="shared" si="3"/>
        <v>0</v>
      </c>
      <c r="G13" s="31">
        <f t="shared" si="3"/>
        <v>1339780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84221365</v>
      </c>
      <c r="O13" s="43">
        <f t="shared" si="1"/>
        <v>769.55953436097991</v>
      </c>
      <c r="P13" s="10"/>
    </row>
    <row r="14" spans="1:133">
      <c r="A14" s="12"/>
      <c r="B14" s="44">
        <v>521</v>
      </c>
      <c r="C14" s="20" t="s">
        <v>27</v>
      </c>
      <c r="D14" s="46">
        <v>43486870</v>
      </c>
      <c r="E14" s="46">
        <v>1538283</v>
      </c>
      <c r="F14" s="46">
        <v>0</v>
      </c>
      <c r="G14" s="46">
        <v>17568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45042721</v>
      </c>
      <c r="O14" s="47">
        <f t="shared" si="1"/>
        <v>411.57080984274631</v>
      </c>
      <c r="P14" s="9"/>
    </row>
    <row r="15" spans="1:133">
      <c r="A15" s="12"/>
      <c r="B15" s="44">
        <v>522</v>
      </c>
      <c r="C15" s="20" t="s">
        <v>28</v>
      </c>
      <c r="D15" s="46">
        <v>21914377</v>
      </c>
      <c r="E15" s="46">
        <v>0</v>
      </c>
      <c r="F15" s="46">
        <v>0</v>
      </c>
      <c r="G15" s="46">
        <v>1322212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23236589</v>
      </c>
      <c r="O15" s="47">
        <f t="shared" si="1"/>
        <v>212.32069334161787</v>
      </c>
      <c r="P15" s="9"/>
    </row>
    <row r="16" spans="1:133">
      <c r="A16" s="12"/>
      <c r="B16" s="44">
        <v>524</v>
      </c>
      <c r="C16" s="20" t="s">
        <v>57</v>
      </c>
      <c r="D16" s="46">
        <v>91051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91051</v>
      </c>
      <c r="O16" s="47">
        <f t="shared" si="1"/>
        <v>0.83196425471258484</v>
      </c>
      <c r="P16" s="9"/>
    </row>
    <row r="17" spans="1:16">
      <c r="A17" s="12"/>
      <c r="B17" s="44">
        <v>526</v>
      </c>
      <c r="C17" s="20" t="s">
        <v>29</v>
      </c>
      <c r="D17" s="46">
        <v>0</v>
      </c>
      <c r="E17" s="46">
        <v>15851004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15851004</v>
      </c>
      <c r="O17" s="47">
        <f t="shared" si="1"/>
        <v>144.83606692190313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16211480</v>
      </c>
      <c r="E18" s="31">
        <f t="shared" si="5"/>
        <v>68583</v>
      </c>
      <c r="F18" s="31">
        <f t="shared" si="5"/>
        <v>0</v>
      </c>
      <c r="G18" s="31">
        <f t="shared" si="5"/>
        <v>16470133</v>
      </c>
      <c r="H18" s="31">
        <f t="shared" si="5"/>
        <v>0</v>
      </c>
      <c r="I18" s="31">
        <f t="shared" si="5"/>
        <v>45999868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78750064</v>
      </c>
      <c r="O18" s="43">
        <f t="shared" si="1"/>
        <v>719.56637823119308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21012205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21012205</v>
      </c>
      <c r="O19" s="47">
        <f t="shared" si="1"/>
        <v>191.9957328606281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5881712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5881712</v>
      </c>
      <c r="O20" s="47">
        <f t="shared" si="1"/>
        <v>53.743222375526543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17235738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17235738</v>
      </c>
      <c r="O21" s="47">
        <f t="shared" si="1"/>
        <v>157.488857009713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1870213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1870213</v>
      </c>
      <c r="O22" s="47">
        <f t="shared" si="1"/>
        <v>17.088778428559682</v>
      </c>
      <c r="P22" s="9"/>
    </row>
    <row r="23" spans="1:16">
      <c r="A23" s="12"/>
      <c r="B23" s="44">
        <v>539</v>
      </c>
      <c r="C23" s="20" t="s">
        <v>36</v>
      </c>
      <c r="D23" s="46">
        <v>16211480</v>
      </c>
      <c r="E23" s="46">
        <v>68583</v>
      </c>
      <c r="F23" s="46">
        <v>0</v>
      </c>
      <c r="G23" s="46">
        <v>16470133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32750196</v>
      </c>
      <c r="O23" s="47">
        <f t="shared" si="1"/>
        <v>299.24978755676574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3979875</v>
      </c>
      <c r="E24" s="31">
        <f t="shared" si="6"/>
        <v>0</v>
      </c>
      <c r="F24" s="31">
        <f t="shared" si="6"/>
        <v>0</v>
      </c>
      <c r="G24" s="31">
        <f t="shared" si="6"/>
        <v>1689017</v>
      </c>
      <c r="H24" s="31">
        <f t="shared" si="6"/>
        <v>0</v>
      </c>
      <c r="I24" s="31">
        <f t="shared" si="6"/>
        <v>5318555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10987447</v>
      </c>
      <c r="O24" s="43">
        <f t="shared" si="1"/>
        <v>100.39607642474027</v>
      </c>
      <c r="P24" s="10"/>
    </row>
    <row r="25" spans="1:16">
      <c r="A25" s="12"/>
      <c r="B25" s="44">
        <v>541</v>
      </c>
      <c r="C25" s="20" t="s">
        <v>67</v>
      </c>
      <c r="D25" s="46">
        <v>3979875</v>
      </c>
      <c r="E25" s="46">
        <v>0</v>
      </c>
      <c r="F25" s="46">
        <v>0</v>
      </c>
      <c r="G25" s="46">
        <v>1689017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5668892</v>
      </c>
      <c r="O25" s="47">
        <f t="shared" si="1"/>
        <v>51.798612951270549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2229363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2229363</v>
      </c>
      <c r="O26" s="47">
        <f t="shared" si="1"/>
        <v>20.37045531382206</v>
      </c>
      <c r="P26" s="9"/>
    </row>
    <row r="27" spans="1:16">
      <c r="A27" s="12"/>
      <c r="B27" s="44">
        <v>545</v>
      </c>
      <c r="C27" s="20" t="s">
        <v>68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3089192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3089192</v>
      </c>
      <c r="O27" s="47">
        <f t="shared" si="1"/>
        <v>28.227008159647664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3389700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3389700</v>
      </c>
      <c r="O28" s="43">
        <f t="shared" si="1"/>
        <v>30.972852952732524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3389700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3389700</v>
      </c>
      <c r="O29" s="47">
        <f t="shared" si="1"/>
        <v>30.972852952732524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8617605</v>
      </c>
      <c r="E30" s="31">
        <f t="shared" si="9"/>
        <v>117275</v>
      </c>
      <c r="F30" s="31">
        <f t="shared" si="9"/>
        <v>0</v>
      </c>
      <c r="G30" s="31">
        <f t="shared" si="9"/>
        <v>1647162</v>
      </c>
      <c r="H30" s="31">
        <f t="shared" si="9"/>
        <v>0</v>
      </c>
      <c r="I30" s="31">
        <f t="shared" si="9"/>
        <v>109528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10491570</v>
      </c>
      <c r="O30" s="43">
        <f t="shared" si="1"/>
        <v>95.865077987225987</v>
      </c>
      <c r="P30" s="9"/>
    </row>
    <row r="31" spans="1:16">
      <c r="A31" s="12"/>
      <c r="B31" s="44">
        <v>572</v>
      </c>
      <c r="C31" s="20" t="s">
        <v>69</v>
      </c>
      <c r="D31" s="46">
        <v>8617605</v>
      </c>
      <c r="E31" s="46">
        <v>117275</v>
      </c>
      <c r="F31" s="46">
        <v>0</v>
      </c>
      <c r="G31" s="46">
        <v>1574105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10308985</v>
      </c>
      <c r="O31" s="47">
        <f t="shared" si="1"/>
        <v>94.196736140934391</v>
      </c>
      <c r="P31" s="9"/>
    </row>
    <row r="32" spans="1:16">
      <c r="A32" s="12"/>
      <c r="B32" s="44">
        <v>575</v>
      </c>
      <c r="C32" s="20" t="s">
        <v>70</v>
      </c>
      <c r="D32" s="46">
        <v>0</v>
      </c>
      <c r="E32" s="46">
        <v>0</v>
      </c>
      <c r="F32" s="46">
        <v>0</v>
      </c>
      <c r="G32" s="46">
        <v>3780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3780</v>
      </c>
      <c r="O32" s="47">
        <f t="shared" si="1"/>
        <v>3.4539158085178316E-2</v>
      </c>
      <c r="P32" s="9"/>
    </row>
    <row r="33" spans="1:119">
      <c r="A33" s="12"/>
      <c r="B33" s="44">
        <v>579</v>
      </c>
      <c r="C33" s="20" t="s">
        <v>45</v>
      </c>
      <c r="D33" s="46">
        <v>0</v>
      </c>
      <c r="E33" s="46">
        <v>0</v>
      </c>
      <c r="F33" s="46">
        <v>0</v>
      </c>
      <c r="G33" s="46">
        <v>69277</v>
      </c>
      <c r="H33" s="46">
        <v>0</v>
      </c>
      <c r="I33" s="46">
        <v>109528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178805</v>
      </c>
      <c r="O33" s="47">
        <f t="shared" si="1"/>
        <v>1.6338026882064309</v>
      </c>
      <c r="P33" s="9"/>
    </row>
    <row r="34" spans="1:119" ht="15.75">
      <c r="A34" s="28" t="s">
        <v>71</v>
      </c>
      <c r="B34" s="29"/>
      <c r="C34" s="30"/>
      <c r="D34" s="31">
        <f t="shared" ref="D34:M34" si="11">SUM(D35:D35)</f>
        <v>25013739</v>
      </c>
      <c r="E34" s="31">
        <f t="shared" si="11"/>
        <v>292600</v>
      </c>
      <c r="F34" s="31">
        <f t="shared" si="11"/>
        <v>0</v>
      </c>
      <c r="G34" s="31">
        <f t="shared" si="11"/>
        <v>2637160</v>
      </c>
      <c r="H34" s="31">
        <f t="shared" si="11"/>
        <v>0</v>
      </c>
      <c r="I34" s="31">
        <f t="shared" si="11"/>
        <v>9454629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37398128</v>
      </c>
      <c r="O34" s="43">
        <f t="shared" si="1"/>
        <v>341.71953838141098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25013739</v>
      </c>
      <c r="E35" s="46">
        <v>292600</v>
      </c>
      <c r="F35" s="46">
        <v>0</v>
      </c>
      <c r="G35" s="46">
        <v>2637160</v>
      </c>
      <c r="H35" s="46">
        <v>0</v>
      </c>
      <c r="I35" s="46">
        <v>9454629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37398128</v>
      </c>
      <c r="O35" s="47">
        <f t="shared" si="1"/>
        <v>341.71953838141098</v>
      </c>
      <c r="P35" s="9"/>
    </row>
    <row r="36" spans="1:119" ht="16.5" thickBot="1">
      <c r="A36" s="14" t="s">
        <v>10</v>
      </c>
      <c r="B36" s="23"/>
      <c r="C36" s="22"/>
      <c r="D36" s="15">
        <f>SUM(D5,D13,D18,D24,D28,D30,D34)</f>
        <v>144815331</v>
      </c>
      <c r="E36" s="15">
        <f t="shared" ref="E36:M36" si="12">SUM(E5,E13,E18,E24,E28,E30,E34)</f>
        <v>37288296</v>
      </c>
      <c r="F36" s="15">
        <f t="shared" si="12"/>
        <v>0</v>
      </c>
      <c r="G36" s="15">
        <f t="shared" si="12"/>
        <v>23792119</v>
      </c>
      <c r="H36" s="15">
        <f t="shared" si="12"/>
        <v>0</v>
      </c>
      <c r="I36" s="15">
        <f t="shared" si="12"/>
        <v>60882580</v>
      </c>
      <c r="J36" s="15">
        <f t="shared" si="12"/>
        <v>21576643</v>
      </c>
      <c r="K36" s="15">
        <f t="shared" si="12"/>
        <v>35434175</v>
      </c>
      <c r="L36" s="15">
        <f t="shared" si="12"/>
        <v>0</v>
      </c>
      <c r="M36" s="15">
        <f t="shared" si="12"/>
        <v>0</v>
      </c>
      <c r="N36" s="15">
        <f t="shared" si="10"/>
        <v>323789144</v>
      </c>
      <c r="O36" s="37">
        <f t="shared" si="1"/>
        <v>2958.5726007620547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81</v>
      </c>
      <c r="M38" s="163"/>
      <c r="N38" s="163"/>
      <c r="O38" s="41">
        <v>109441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23923087</v>
      </c>
      <c r="E5" s="26">
        <f t="shared" si="0"/>
        <v>17314547</v>
      </c>
      <c r="F5" s="26">
        <f t="shared" si="0"/>
        <v>0</v>
      </c>
      <c r="G5" s="26">
        <f t="shared" si="0"/>
        <v>3000</v>
      </c>
      <c r="H5" s="26">
        <f t="shared" si="0"/>
        <v>0</v>
      </c>
      <c r="I5" s="26">
        <f t="shared" si="0"/>
        <v>0</v>
      </c>
      <c r="J5" s="26">
        <f t="shared" si="0"/>
        <v>21756157</v>
      </c>
      <c r="K5" s="26">
        <f t="shared" si="0"/>
        <v>39012479</v>
      </c>
      <c r="L5" s="26">
        <f t="shared" si="0"/>
        <v>0</v>
      </c>
      <c r="M5" s="26">
        <f t="shared" si="0"/>
        <v>0</v>
      </c>
      <c r="N5" s="27">
        <f>SUM(D5:M5)</f>
        <v>102009270</v>
      </c>
      <c r="O5" s="32">
        <f t="shared" ref="O5:O36" si="1">(N5/O$38)</f>
        <v>949.58594368163835</v>
      </c>
      <c r="P5" s="6"/>
    </row>
    <row r="6" spans="1:133">
      <c r="A6" s="12"/>
      <c r="B6" s="44">
        <v>511</v>
      </c>
      <c r="C6" s="20" t="s">
        <v>19</v>
      </c>
      <c r="D6" s="46">
        <v>430566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430566</v>
      </c>
      <c r="O6" s="47">
        <f t="shared" si="1"/>
        <v>4.0080614382127067</v>
      </c>
      <c r="P6" s="9"/>
    </row>
    <row r="7" spans="1:133">
      <c r="A7" s="12"/>
      <c r="B7" s="44">
        <v>512</v>
      </c>
      <c r="C7" s="20" t="s">
        <v>20</v>
      </c>
      <c r="D7" s="46">
        <v>2047426</v>
      </c>
      <c r="E7" s="46">
        <v>336414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2383840</v>
      </c>
      <c r="O7" s="47">
        <f t="shared" si="1"/>
        <v>22.190737723993482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21756157</v>
      </c>
      <c r="K8" s="46">
        <v>0</v>
      </c>
      <c r="L8" s="46">
        <v>0</v>
      </c>
      <c r="M8" s="46">
        <v>0</v>
      </c>
      <c r="N8" s="46">
        <f t="shared" si="2"/>
        <v>21756157</v>
      </c>
      <c r="O8" s="47">
        <f t="shared" si="1"/>
        <v>202.52415173376775</v>
      </c>
      <c r="P8" s="9"/>
    </row>
    <row r="9" spans="1:133">
      <c r="A9" s="12"/>
      <c r="B9" s="44">
        <v>514</v>
      </c>
      <c r="C9" s="20" t="s">
        <v>22</v>
      </c>
      <c r="D9" s="46">
        <v>1052923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1052923</v>
      </c>
      <c r="O9" s="47">
        <f t="shared" si="1"/>
        <v>9.8014707935769145</v>
      </c>
      <c r="P9" s="9"/>
    </row>
    <row r="10" spans="1:133">
      <c r="A10" s="12"/>
      <c r="B10" s="44">
        <v>517</v>
      </c>
      <c r="C10" s="20" t="s">
        <v>23</v>
      </c>
      <c r="D10" s="46">
        <v>643341</v>
      </c>
      <c r="E10" s="46">
        <v>3665249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4308590</v>
      </c>
      <c r="O10" s="47">
        <f t="shared" si="1"/>
        <v>40.107889225040729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39012479</v>
      </c>
      <c r="L11" s="46">
        <v>0</v>
      </c>
      <c r="M11" s="46">
        <v>0</v>
      </c>
      <c r="N11" s="46">
        <f t="shared" si="2"/>
        <v>39012479</v>
      </c>
      <c r="O11" s="47">
        <f t="shared" si="1"/>
        <v>363.16014894112169</v>
      </c>
      <c r="P11" s="9"/>
    </row>
    <row r="12" spans="1:133">
      <c r="A12" s="12"/>
      <c r="B12" s="44">
        <v>519</v>
      </c>
      <c r="C12" s="20" t="s">
        <v>64</v>
      </c>
      <c r="D12" s="46">
        <v>19748831</v>
      </c>
      <c r="E12" s="46">
        <v>13312884</v>
      </c>
      <c r="F12" s="46">
        <v>0</v>
      </c>
      <c r="G12" s="46">
        <v>3000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33064715</v>
      </c>
      <c r="O12" s="47">
        <f t="shared" si="1"/>
        <v>307.79348382592508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63189062</v>
      </c>
      <c r="E13" s="31">
        <f t="shared" si="3"/>
        <v>15477577</v>
      </c>
      <c r="F13" s="31">
        <f t="shared" si="3"/>
        <v>0</v>
      </c>
      <c r="G13" s="31">
        <f t="shared" si="3"/>
        <v>1400849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80067488</v>
      </c>
      <c r="O13" s="43">
        <f t="shared" si="1"/>
        <v>745.3338422154992</v>
      </c>
      <c r="P13" s="10"/>
    </row>
    <row r="14" spans="1:133">
      <c r="A14" s="12"/>
      <c r="B14" s="44">
        <v>521</v>
      </c>
      <c r="C14" s="20" t="s">
        <v>27</v>
      </c>
      <c r="D14" s="46">
        <v>40190223</v>
      </c>
      <c r="E14" s="46">
        <v>1296037</v>
      </c>
      <c r="F14" s="46">
        <v>0</v>
      </c>
      <c r="G14" s="46">
        <v>59533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41545793</v>
      </c>
      <c r="O14" s="47">
        <f t="shared" si="1"/>
        <v>386.74231324179658</v>
      </c>
      <c r="P14" s="9"/>
    </row>
    <row r="15" spans="1:133">
      <c r="A15" s="12"/>
      <c r="B15" s="44">
        <v>522</v>
      </c>
      <c r="C15" s="20" t="s">
        <v>28</v>
      </c>
      <c r="D15" s="46">
        <v>22909438</v>
      </c>
      <c r="E15" s="46">
        <v>0</v>
      </c>
      <c r="F15" s="46">
        <v>0</v>
      </c>
      <c r="G15" s="46">
        <v>1341316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24250754</v>
      </c>
      <c r="O15" s="47">
        <f t="shared" si="1"/>
        <v>225.74590644635794</v>
      </c>
      <c r="P15" s="9"/>
    </row>
    <row r="16" spans="1:133">
      <c r="A16" s="12"/>
      <c r="B16" s="44">
        <v>524</v>
      </c>
      <c r="C16" s="20" t="s">
        <v>57</v>
      </c>
      <c r="D16" s="46">
        <v>89401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89401</v>
      </c>
      <c r="O16" s="47">
        <f t="shared" si="1"/>
        <v>0.83221782639050501</v>
      </c>
      <c r="P16" s="9"/>
    </row>
    <row r="17" spans="1:16">
      <c r="A17" s="12"/>
      <c r="B17" s="44">
        <v>526</v>
      </c>
      <c r="C17" s="20" t="s">
        <v>29</v>
      </c>
      <c r="D17" s="46">
        <v>0</v>
      </c>
      <c r="E17" s="46">
        <v>14181540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14181540</v>
      </c>
      <c r="O17" s="47">
        <f t="shared" si="1"/>
        <v>132.01340470095414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13364875</v>
      </c>
      <c r="E18" s="31">
        <f t="shared" si="5"/>
        <v>13178</v>
      </c>
      <c r="F18" s="31">
        <f t="shared" si="5"/>
        <v>0</v>
      </c>
      <c r="G18" s="31">
        <f t="shared" si="5"/>
        <v>18592768</v>
      </c>
      <c r="H18" s="31">
        <f t="shared" si="5"/>
        <v>0</v>
      </c>
      <c r="I18" s="31">
        <f t="shared" si="5"/>
        <v>48137898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80108719</v>
      </c>
      <c r="O18" s="43">
        <f t="shared" si="1"/>
        <v>745.71765417733297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23014687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23014687</v>
      </c>
      <c r="O19" s="47">
        <f t="shared" si="1"/>
        <v>214.23958110309519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4643154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4643154</v>
      </c>
      <c r="O20" s="47">
        <f t="shared" si="1"/>
        <v>43.222285315336279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18178778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18178778</v>
      </c>
      <c r="O21" s="47">
        <f t="shared" si="1"/>
        <v>169.22297416802419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2301279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2301279</v>
      </c>
      <c r="O22" s="47">
        <f t="shared" si="1"/>
        <v>21.422192227135209</v>
      </c>
      <c r="P22" s="9"/>
    </row>
    <row r="23" spans="1:16">
      <c r="A23" s="12"/>
      <c r="B23" s="44">
        <v>539</v>
      </c>
      <c r="C23" s="20" t="s">
        <v>36</v>
      </c>
      <c r="D23" s="46">
        <v>13364875</v>
      </c>
      <c r="E23" s="46">
        <v>13178</v>
      </c>
      <c r="F23" s="46">
        <v>0</v>
      </c>
      <c r="G23" s="46">
        <v>18592768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31970821</v>
      </c>
      <c r="O23" s="47">
        <f t="shared" si="1"/>
        <v>297.61062136374215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4243266</v>
      </c>
      <c r="E24" s="31">
        <f t="shared" si="6"/>
        <v>0</v>
      </c>
      <c r="F24" s="31">
        <f t="shared" si="6"/>
        <v>0</v>
      </c>
      <c r="G24" s="31">
        <f t="shared" si="6"/>
        <v>426055</v>
      </c>
      <c r="H24" s="31">
        <f t="shared" si="6"/>
        <v>0</v>
      </c>
      <c r="I24" s="31">
        <f t="shared" si="6"/>
        <v>4160124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8829445</v>
      </c>
      <c r="O24" s="43">
        <f t="shared" si="1"/>
        <v>82.191715150104727</v>
      </c>
      <c r="P24" s="10"/>
    </row>
    <row r="25" spans="1:16">
      <c r="A25" s="12"/>
      <c r="B25" s="44">
        <v>541</v>
      </c>
      <c r="C25" s="20" t="s">
        <v>67</v>
      </c>
      <c r="D25" s="46">
        <v>4243266</v>
      </c>
      <c r="E25" s="46">
        <v>0</v>
      </c>
      <c r="F25" s="46">
        <v>0</v>
      </c>
      <c r="G25" s="46">
        <v>426055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4669321</v>
      </c>
      <c r="O25" s="47">
        <f t="shared" si="1"/>
        <v>43.465869211077496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2201628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2201628</v>
      </c>
      <c r="O26" s="47">
        <f t="shared" si="1"/>
        <v>20.494558994647427</v>
      </c>
      <c r="P26" s="9"/>
    </row>
    <row r="27" spans="1:16">
      <c r="A27" s="12"/>
      <c r="B27" s="44">
        <v>545</v>
      </c>
      <c r="C27" s="20" t="s">
        <v>68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1958496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1958496</v>
      </c>
      <c r="O27" s="47">
        <f t="shared" si="1"/>
        <v>18.2312869443798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2847396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2847396</v>
      </c>
      <c r="O28" s="43">
        <f t="shared" si="1"/>
        <v>26.505897137537819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2847396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2847396</v>
      </c>
      <c r="O29" s="47">
        <f t="shared" si="1"/>
        <v>26.505897137537819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7490714</v>
      </c>
      <c r="E30" s="31">
        <f t="shared" si="9"/>
        <v>176245</v>
      </c>
      <c r="F30" s="31">
        <f t="shared" si="9"/>
        <v>0</v>
      </c>
      <c r="G30" s="31">
        <f t="shared" si="9"/>
        <v>962837</v>
      </c>
      <c r="H30" s="31">
        <f t="shared" si="9"/>
        <v>0</v>
      </c>
      <c r="I30" s="31">
        <f t="shared" si="9"/>
        <v>4249101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12878897</v>
      </c>
      <c r="O30" s="43">
        <f t="shared" si="1"/>
        <v>119.88733535024436</v>
      </c>
      <c r="P30" s="9"/>
    </row>
    <row r="31" spans="1:16">
      <c r="A31" s="12"/>
      <c r="B31" s="44">
        <v>572</v>
      </c>
      <c r="C31" s="20" t="s">
        <v>69</v>
      </c>
      <c r="D31" s="46">
        <v>7490714</v>
      </c>
      <c r="E31" s="46">
        <v>176245</v>
      </c>
      <c r="F31" s="46">
        <v>0</v>
      </c>
      <c r="G31" s="46">
        <v>910169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8577128</v>
      </c>
      <c r="O31" s="47">
        <f t="shared" si="1"/>
        <v>79.842941587153831</v>
      </c>
      <c r="P31" s="9"/>
    </row>
    <row r="32" spans="1:16">
      <c r="A32" s="12"/>
      <c r="B32" s="44">
        <v>575</v>
      </c>
      <c r="C32" s="20" t="s">
        <v>70</v>
      </c>
      <c r="D32" s="46">
        <v>0</v>
      </c>
      <c r="E32" s="46">
        <v>0</v>
      </c>
      <c r="F32" s="46">
        <v>0</v>
      </c>
      <c r="G32" s="46">
        <v>7997</v>
      </c>
      <c r="H32" s="46">
        <v>0</v>
      </c>
      <c r="I32" s="46">
        <v>4013106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4021103</v>
      </c>
      <c r="O32" s="47">
        <f t="shared" si="1"/>
        <v>37.431724458924833</v>
      </c>
      <c r="P32" s="9"/>
    </row>
    <row r="33" spans="1:119">
      <c r="A33" s="12"/>
      <c r="B33" s="44">
        <v>579</v>
      </c>
      <c r="C33" s="20" t="s">
        <v>45</v>
      </c>
      <c r="D33" s="46">
        <v>0</v>
      </c>
      <c r="E33" s="46">
        <v>0</v>
      </c>
      <c r="F33" s="46">
        <v>0</v>
      </c>
      <c r="G33" s="46">
        <v>44671</v>
      </c>
      <c r="H33" s="46">
        <v>0</v>
      </c>
      <c r="I33" s="46">
        <v>235995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280666</v>
      </c>
      <c r="O33" s="47">
        <f t="shared" si="1"/>
        <v>2.612669304165697</v>
      </c>
      <c r="P33" s="9"/>
    </row>
    <row r="34" spans="1:119" ht="15.75">
      <c r="A34" s="28" t="s">
        <v>71</v>
      </c>
      <c r="B34" s="29"/>
      <c r="C34" s="30"/>
      <c r="D34" s="31">
        <f t="shared" ref="D34:M34" si="11">SUM(D35:D35)</f>
        <v>18572407</v>
      </c>
      <c r="E34" s="31">
        <f t="shared" si="11"/>
        <v>2863216</v>
      </c>
      <c r="F34" s="31">
        <f t="shared" si="11"/>
        <v>0</v>
      </c>
      <c r="G34" s="31">
        <f t="shared" si="11"/>
        <v>271060</v>
      </c>
      <c r="H34" s="31">
        <f t="shared" si="11"/>
        <v>0</v>
      </c>
      <c r="I34" s="31">
        <f t="shared" si="11"/>
        <v>2044918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23751601</v>
      </c>
      <c r="O34" s="43">
        <f t="shared" si="1"/>
        <v>221.09938096346289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18572407</v>
      </c>
      <c r="E35" s="46">
        <v>2863216</v>
      </c>
      <c r="F35" s="46">
        <v>0</v>
      </c>
      <c r="G35" s="46">
        <v>271060</v>
      </c>
      <c r="H35" s="46">
        <v>0</v>
      </c>
      <c r="I35" s="46">
        <v>2044918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23751601</v>
      </c>
      <c r="O35" s="47">
        <f t="shared" si="1"/>
        <v>221.09938096346289</v>
      </c>
      <c r="P35" s="9"/>
    </row>
    <row r="36" spans="1:119" ht="16.5" thickBot="1">
      <c r="A36" s="14" t="s">
        <v>10</v>
      </c>
      <c r="B36" s="23"/>
      <c r="C36" s="22"/>
      <c r="D36" s="15">
        <f>SUM(D5,D13,D18,D24,D28,D30,D34)</f>
        <v>130783411</v>
      </c>
      <c r="E36" s="15">
        <f t="shared" ref="E36:M36" si="12">SUM(E5,E13,E18,E24,E28,E30,E34)</f>
        <v>38692159</v>
      </c>
      <c r="F36" s="15">
        <f t="shared" si="12"/>
        <v>0</v>
      </c>
      <c r="G36" s="15">
        <f t="shared" si="12"/>
        <v>21656569</v>
      </c>
      <c r="H36" s="15">
        <f t="shared" si="12"/>
        <v>0</v>
      </c>
      <c r="I36" s="15">
        <f t="shared" si="12"/>
        <v>58592041</v>
      </c>
      <c r="J36" s="15">
        <f t="shared" si="12"/>
        <v>21756157</v>
      </c>
      <c r="K36" s="15">
        <f t="shared" si="12"/>
        <v>39012479</v>
      </c>
      <c r="L36" s="15">
        <f t="shared" si="12"/>
        <v>0</v>
      </c>
      <c r="M36" s="15">
        <f t="shared" si="12"/>
        <v>0</v>
      </c>
      <c r="N36" s="15">
        <f t="shared" si="10"/>
        <v>310492816</v>
      </c>
      <c r="O36" s="37">
        <f t="shared" si="1"/>
        <v>2890.3217686758203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79</v>
      </c>
      <c r="M38" s="163"/>
      <c r="N38" s="163"/>
      <c r="O38" s="41">
        <v>107425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26699776</v>
      </c>
      <c r="E5" s="26">
        <f t="shared" si="0"/>
        <v>11200423</v>
      </c>
      <c r="F5" s="26">
        <f t="shared" si="0"/>
        <v>0</v>
      </c>
      <c r="G5" s="26">
        <f t="shared" si="0"/>
        <v>82310</v>
      </c>
      <c r="H5" s="26">
        <f t="shared" si="0"/>
        <v>0</v>
      </c>
      <c r="I5" s="26">
        <f t="shared" si="0"/>
        <v>0</v>
      </c>
      <c r="J5" s="26">
        <f t="shared" si="0"/>
        <v>19651717</v>
      </c>
      <c r="K5" s="26">
        <f t="shared" si="0"/>
        <v>34818078</v>
      </c>
      <c r="L5" s="26">
        <f t="shared" si="0"/>
        <v>0</v>
      </c>
      <c r="M5" s="26">
        <f t="shared" si="0"/>
        <v>0</v>
      </c>
      <c r="N5" s="27">
        <f>SUM(D5:M5)</f>
        <v>92452304</v>
      </c>
      <c r="O5" s="32">
        <f t="shared" ref="O5:O36" si="1">(N5/O$38)</f>
        <v>870.0574440052701</v>
      </c>
      <c r="P5" s="6"/>
    </row>
    <row r="6" spans="1:133">
      <c r="A6" s="12"/>
      <c r="B6" s="44">
        <v>511</v>
      </c>
      <c r="C6" s="20" t="s">
        <v>19</v>
      </c>
      <c r="D6" s="46">
        <v>416664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416664</v>
      </c>
      <c r="O6" s="47">
        <f t="shared" si="1"/>
        <v>3.921174477696217</v>
      </c>
      <c r="P6" s="9"/>
    </row>
    <row r="7" spans="1:133">
      <c r="A7" s="12"/>
      <c r="B7" s="44">
        <v>512</v>
      </c>
      <c r="C7" s="20" t="s">
        <v>20</v>
      </c>
      <c r="D7" s="46">
        <v>1974700</v>
      </c>
      <c r="E7" s="46">
        <v>321235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2295935</v>
      </c>
      <c r="O7" s="47">
        <f t="shared" si="1"/>
        <v>21.606766421983814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19651717</v>
      </c>
      <c r="K8" s="46">
        <v>0</v>
      </c>
      <c r="L8" s="46">
        <v>0</v>
      </c>
      <c r="M8" s="46">
        <v>0</v>
      </c>
      <c r="N8" s="46">
        <f t="shared" si="2"/>
        <v>19651717</v>
      </c>
      <c r="O8" s="47">
        <f t="shared" si="1"/>
        <v>184.93993035949558</v>
      </c>
      <c r="P8" s="9"/>
    </row>
    <row r="9" spans="1:133">
      <c r="A9" s="12"/>
      <c r="B9" s="44">
        <v>514</v>
      </c>
      <c r="C9" s="20" t="s">
        <v>22</v>
      </c>
      <c r="D9" s="46">
        <v>1148663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1148663</v>
      </c>
      <c r="O9" s="47">
        <f t="shared" si="1"/>
        <v>10.809928477319781</v>
      </c>
      <c r="P9" s="9"/>
    </row>
    <row r="10" spans="1:133">
      <c r="A10" s="12"/>
      <c r="B10" s="44">
        <v>517</v>
      </c>
      <c r="C10" s="20" t="s">
        <v>23</v>
      </c>
      <c r="D10" s="46">
        <v>292074</v>
      </c>
      <c r="E10" s="46">
        <v>3695019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3987093</v>
      </c>
      <c r="O10" s="47">
        <f t="shared" si="1"/>
        <v>37.522049689440991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34818078</v>
      </c>
      <c r="L11" s="46">
        <v>0</v>
      </c>
      <c r="M11" s="46">
        <v>0</v>
      </c>
      <c r="N11" s="46">
        <f t="shared" si="2"/>
        <v>34818078</v>
      </c>
      <c r="O11" s="47">
        <f t="shared" si="1"/>
        <v>327.66871823828347</v>
      </c>
      <c r="P11" s="9"/>
    </row>
    <row r="12" spans="1:133">
      <c r="A12" s="12"/>
      <c r="B12" s="44">
        <v>519</v>
      </c>
      <c r="C12" s="20" t="s">
        <v>64</v>
      </c>
      <c r="D12" s="46">
        <v>22867675</v>
      </c>
      <c r="E12" s="46">
        <v>7184169</v>
      </c>
      <c r="F12" s="46">
        <v>0</v>
      </c>
      <c r="G12" s="46">
        <v>82310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30134154</v>
      </c>
      <c r="O12" s="47">
        <f t="shared" si="1"/>
        <v>283.58887634105025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63834364</v>
      </c>
      <c r="E13" s="31">
        <f t="shared" si="3"/>
        <v>14187958</v>
      </c>
      <c r="F13" s="31">
        <f t="shared" si="3"/>
        <v>0</v>
      </c>
      <c r="G13" s="31">
        <f t="shared" si="3"/>
        <v>2468047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80490369</v>
      </c>
      <c r="O13" s="43">
        <f t="shared" si="1"/>
        <v>757.48512140033881</v>
      </c>
      <c r="P13" s="10"/>
    </row>
    <row r="14" spans="1:133">
      <c r="A14" s="12"/>
      <c r="B14" s="44">
        <v>521</v>
      </c>
      <c r="C14" s="20" t="s">
        <v>27</v>
      </c>
      <c r="D14" s="46">
        <v>37018008</v>
      </c>
      <c r="E14" s="46">
        <v>557976</v>
      </c>
      <c r="F14" s="46">
        <v>0</v>
      </c>
      <c r="G14" s="46">
        <v>4200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37580184</v>
      </c>
      <c r="O14" s="47">
        <f t="shared" si="1"/>
        <v>353.66256352343311</v>
      </c>
      <c r="P14" s="9"/>
    </row>
    <row r="15" spans="1:133">
      <c r="A15" s="12"/>
      <c r="B15" s="44">
        <v>522</v>
      </c>
      <c r="C15" s="20" t="s">
        <v>28</v>
      </c>
      <c r="D15" s="46">
        <v>21279702</v>
      </c>
      <c r="E15" s="46">
        <v>0</v>
      </c>
      <c r="F15" s="46">
        <v>0</v>
      </c>
      <c r="G15" s="46">
        <v>2463847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23743549</v>
      </c>
      <c r="O15" s="47">
        <f t="shared" si="1"/>
        <v>223.44766610201393</v>
      </c>
      <c r="P15" s="9"/>
    </row>
    <row r="16" spans="1:133">
      <c r="A16" s="12"/>
      <c r="B16" s="44">
        <v>524</v>
      </c>
      <c r="C16" s="20" t="s">
        <v>57</v>
      </c>
      <c r="D16" s="46">
        <v>5536654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5536654</v>
      </c>
      <c r="O16" s="47">
        <f t="shared" si="1"/>
        <v>52.104780726519856</v>
      </c>
      <c r="P16" s="9"/>
    </row>
    <row r="17" spans="1:16">
      <c r="A17" s="12"/>
      <c r="B17" s="44">
        <v>526</v>
      </c>
      <c r="C17" s="20" t="s">
        <v>29</v>
      </c>
      <c r="D17" s="46">
        <v>0</v>
      </c>
      <c r="E17" s="46">
        <v>13629982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13629982</v>
      </c>
      <c r="O17" s="47">
        <f t="shared" si="1"/>
        <v>128.27011104837192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12668011</v>
      </c>
      <c r="E18" s="31">
        <f t="shared" si="5"/>
        <v>26822</v>
      </c>
      <c r="F18" s="31">
        <f t="shared" si="5"/>
        <v>0</v>
      </c>
      <c r="G18" s="31">
        <f t="shared" si="5"/>
        <v>9335854</v>
      </c>
      <c r="H18" s="31">
        <f t="shared" si="5"/>
        <v>0</v>
      </c>
      <c r="I18" s="31">
        <f t="shared" si="5"/>
        <v>45575093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67605780</v>
      </c>
      <c r="O18" s="43">
        <f t="shared" si="1"/>
        <v>636.22981366459624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22222575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22222575</v>
      </c>
      <c r="O19" s="47">
        <f t="shared" si="1"/>
        <v>209.13396386222473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4222644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4222644</v>
      </c>
      <c r="O20" s="47">
        <f t="shared" si="1"/>
        <v>39.738791643139471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17013787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17013787</v>
      </c>
      <c r="O21" s="47">
        <f t="shared" si="1"/>
        <v>160.11469038208168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2116087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2116087</v>
      </c>
      <c r="O22" s="47">
        <f t="shared" si="1"/>
        <v>19.914238659890835</v>
      </c>
      <c r="P22" s="9"/>
    </row>
    <row r="23" spans="1:16">
      <c r="A23" s="12"/>
      <c r="B23" s="44">
        <v>539</v>
      </c>
      <c r="C23" s="20" t="s">
        <v>36</v>
      </c>
      <c r="D23" s="46">
        <v>12668011</v>
      </c>
      <c r="E23" s="46">
        <v>26822</v>
      </c>
      <c r="F23" s="46">
        <v>0</v>
      </c>
      <c r="G23" s="46">
        <v>9335854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22030687</v>
      </c>
      <c r="O23" s="47">
        <f t="shared" si="1"/>
        <v>207.32812911725955</v>
      </c>
      <c r="P23" s="9"/>
    </row>
    <row r="24" spans="1:16" ht="15.75">
      <c r="A24" s="28" t="s">
        <v>37</v>
      </c>
      <c r="B24" s="29"/>
      <c r="C24" s="30"/>
      <c r="D24" s="31">
        <f t="shared" ref="D24:M24" si="6">SUM(D25:D27)</f>
        <v>4375029</v>
      </c>
      <c r="E24" s="31">
        <f t="shared" si="6"/>
        <v>0</v>
      </c>
      <c r="F24" s="31">
        <f t="shared" si="6"/>
        <v>0</v>
      </c>
      <c r="G24" s="31">
        <f t="shared" si="6"/>
        <v>934242</v>
      </c>
      <c r="H24" s="31">
        <f t="shared" si="6"/>
        <v>0</v>
      </c>
      <c r="I24" s="31">
        <f t="shared" si="6"/>
        <v>3856465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9165736</v>
      </c>
      <c r="O24" s="43">
        <f t="shared" si="1"/>
        <v>86.257632222849608</v>
      </c>
      <c r="P24" s="10"/>
    </row>
    <row r="25" spans="1:16">
      <c r="A25" s="12"/>
      <c r="B25" s="44">
        <v>541</v>
      </c>
      <c r="C25" s="20" t="s">
        <v>67</v>
      </c>
      <c r="D25" s="46">
        <v>4375029</v>
      </c>
      <c r="E25" s="46">
        <v>0</v>
      </c>
      <c r="F25" s="46">
        <v>0</v>
      </c>
      <c r="G25" s="46">
        <v>934242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5309271</v>
      </c>
      <c r="O25" s="47">
        <f t="shared" si="1"/>
        <v>49.964906832298134</v>
      </c>
      <c r="P25" s="9"/>
    </row>
    <row r="26" spans="1:16">
      <c r="A26" s="12"/>
      <c r="B26" s="44">
        <v>542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2215359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2215359</v>
      </c>
      <c r="O26" s="47">
        <f t="shared" si="1"/>
        <v>20.848475437605874</v>
      </c>
      <c r="P26" s="9"/>
    </row>
    <row r="27" spans="1:16">
      <c r="A27" s="12"/>
      <c r="B27" s="44">
        <v>545</v>
      </c>
      <c r="C27" s="20" t="s">
        <v>68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1641106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1641106</v>
      </c>
      <c r="O27" s="47">
        <f t="shared" si="1"/>
        <v>15.444249952945604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0</v>
      </c>
      <c r="E28" s="31">
        <f t="shared" si="8"/>
        <v>3071632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3071632</v>
      </c>
      <c r="O28" s="43">
        <f t="shared" si="1"/>
        <v>28.906757011104837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3071632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3071632</v>
      </c>
      <c r="O29" s="47">
        <f t="shared" si="1"/>
        <v>28.906757011104837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7108336</v>
      </c>
      <c r="E30" s="31">
        <f t="shared" si="9"/>
        <v>105508</v>
      </c>
      <c r="F30" s="31">
        <f t="shared" si="9"/>
        <v>0</v>
      </c>
      <c r="G30" s="31">
        <f t="shared" si="9"/>
        <v>652296</v>
      </c>
      <c r="H30" s="31">
        <f t="shared" si="9"/>
        <v>0</v>
      </c>
      <c r="I30" s="31">
        <f t="shared" si="9"/>
        <v>5019771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12885911</v>
      </c>
      <c r="O30" s="43">
        <f t="shared" si="1"/>
        <v>121.26774891774892</v>
      </c>
      <c r="P30" s="9"/>
    </row>
    <row r="31" spans="1:16">
      <c r="A31" s="12"/>
      <c r="B31" s="44">
        <v>572</v>
      </c>
      <c r="C31" s="20" t="s">
        <v>69</v>
      </c>
      <c r="D31" s="46">
        <v>7108336</v>
      </c>
      <c r="E31" s="46">
        <v>105508</v>
      </c>
      <c r="F31" s="46">
        <v>0</v>
      </c>
      <c r="G31" s="46">
        <v>577969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7791813</v>
      </c>
      <c r="O31" s="47">
        <f t="shared" si="1"/>
        <v>73.327809147374367</v>
      </c>
      <c r="P31" s="9"/>
    </row>
    <row r="32" spans="1:16">
      <c r="A32" s="12"/>
      <c r="B32" s="44">
        <v>575</v>
      </c>
      <c r="C32" s="20" t="s">
        <v>70</v>
      </c>
      <c r="D32" s="46">
        <v>0</v>
      </c>
      <c r="E32" s="46">
        <v>0</v>
      </c>
      <c r="F32" s="46">
        <v>0</v>
      </c>
      <c r="G32" s="46">
        <v>74327</v>
      </c>
      <c r="H32" s="46">
        <v>0</v>
      </c>
      <c r="I32" s="46">
        <v>4748576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4822903</v>
      </c>
      <c r="O32" s="47">
        <f t="shared" si="1"/>
        <v>45.387756446452101</v>
      </c>
      <c r="P32" s="9"/>
    </row>
    <row r="33" spans="1:119">
      <c r="A33" s="12"/>
      <c r="B33" s="44">
        <v>579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271195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271195</v>
      </c>
      <c r="O33" s="47">
        <f t="shared" si="1"/>
        <v>2.5521833239224545</v>
      </c>
      <c r="P33" s="9"/>
    </row>
    <row r="34" spans="1:119" ht="15.75">
      <c r="A34" s="28" t="s">
        <v>71</v>
      </c>
      <c r="B34" s="29"/>
      <c r="C34" s="30"/>
      <c r="D34" s="31">
        <f t="shared" ref="D34:M34" si="11">SUM(D35:D35)</f>
        <v>15913437</v>
      </c>
      <c r="E34" s="31">
        <f t="shared" si="11"/>
        <v>6856050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2000134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24769621</v>
      </c>
      <c r="O34" s="43">
        <f t="shared" si="1"/>
        <v>233.10390551477508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15913437</v>
      </c>
      <c r="E35" s="46">
        <v>6856050</v>
      </c>
      <c r="F35" s="46">
        <v>0</v>
      </c>
      <c r="G35" s="46">
        <v>0</v>
      </c>
      <c r="H35" s="46">
        <v>0</v>
      </c>
      <c r="I35" s="46">
        <v>2000134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24769621</v>
      </c>
      <c r="O35" s="47">
        <f t="shared" si="1"/>
        <v>233.10390551477508</v>
      </c>
      <c r="P35" s="9"/>
    </row>
    <row r="36" spans="1:119" ht="16.5" thickBot="1">
      <c r="A36" s="14" t="s">
        <v>10</v>
      </c>
      <c r="B36" s="23"/>
      <c r="C36" s="22"/>
      <c r="D36" s="15">
        <f>SUM(D5,D13,D18,D24,D28,D30,D34)</f>
        <v>130598953</v>
      </c>
      <c r="E36" s="15">
        <f t="shared" ref="E36:M36" si="12">SUM(E5,E13,E18,E24,E28,E30,E34)</f>
        <v>35448393</v>
      </c>
      <c r="F36" s="15">
        <f t="shared" si="12"/>
        <v>0</v>
      </c>
      <c r="G36" s="15">
        <f t="shared" si="12"/>
        <v>13472749</v>
      </c>
      <c r="H36" s="15">
        <f t="shared" si="12"/>
        <v>0</v>
      </c>
      <c r="I36" s="15">
        <f t="shared" si="12"/>
        <v>56451463</v>
      </c>
      <c r="J36" s="15">
        <f t="shared" si="12"/>
        <v>19651717</v>
      </c>
      <c r="K36" s="15">
        <f t="shared" si="12"/>
        <v>34818078</v>
      </c>
      <c r="L36" s="15">
        <f t="shared" si="12"/>
        <v>0</v>
      </c>
      <c r="M36" s="15">
        <f t="shared" si="12"/>
        <v>0</v>
      </c>
      <c r="N36" s="15">
        <f t="shared" si="10"/>
        <v>290441353</v>
      </c>
      <c r="O36" s="37">
        <f t="shared" si="1"/>
        <v>2733.3084227366835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75</v>
      </c>
      <c r="M38" s="163"/>
      <c r="N38" s="163"/>
      <c r="O38" s="41">
        <v>106260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2024-12-09T22:42:39Z</cp:lastPrinted>
  <dcterms:created xsi:type="dcterms:W3CDTF">2000-08-31T21:26:31Z</dcterms:created>
  <dcterms:modified xsi:type="dcterms:W3CDTF">2024-12-09T22:42:44Z</dcterms:modified>
</cp:coreProperties>
</file>