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'2008'!$A$1:$O$39</definedName>
    <definedName name="_xlnm.Print_Area" localSheetId="14">'2009'!$A$1:$O$39</definedName>
    <definedName name="_xlnm.Print_Area" localSheetId="13">'2010'!$A$1:$O$39</definedName>
    <definedName name="_xlnm.Print_Area" localSheetId="12">'2011'!$A$1:$O$41</definedName>
    <definedName name="_xlnm.Print_Area" localSheetId="11">'2012'!$A$1:$O$43</definedName>
    <definedName name="_xlnm.Print_Area" localSheetId="10">'2013'!$A$1:$O$40</definedName>
    <definedName name="_xlnm.Print_Area" localSheetId="9">'2014'!$A$1:$O$39</definedName>
    <definedName name="_xlnm.Print_Area" localSheetId="8">'2015'!$A$1:$O$40</definedName>
    <definedName name="_xlnm.Print_Area" localSheetId="7">'2016'!$A$1:$O$44</definedName>
    <definedName name="_xlnm.Print_Area" localSheetId="6">'2017'!$A$1:$O$41</definedName>
    <definedName name="_xlnm.Print_Area" localSheetId="5">'2018'!$A$1:$O$39</definedName>
    <definedName name="_xlnm.Print_Area" localSheetId="4">'2019'!$A$1:$O$37</definedName>
    <definedName name="_xlnm.Print_Area" localSheetId="3">'2020'!$A$1:$O$32</definedName>
    <definedName name="_xlnm.Print_Area" localSheetId="2">'2021'!$A$1:$P$36</definedName>
    <definedName name="_xlnm.Print_Area" localSheetId="1">'2022'!$A$1:$P$38</definedName>
    <definedName name="_xlnm.Print_Area" localSheetId="0">'2023'!$A$1:$P$42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37" i="48" l="1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6" i="48" l="1"/>
  <c r="P36" i="48" s="1"/>
  <c r="O32" i="48"/>
  <c r="P32" i="48" s="1"/>
  <c r="O30" i="48"/>
  <c r="P30" i="48" s="1"/>
  <c r="O26" i="48"/>
  <c r="P26" i="48" s="1"/>
  <c r="J38" i="48"/>
  <c r="F38" i="48"/>
  <c r="L38" i="48"/>
  <c r="M38" i="48"/>
  <c r="E38" i="48"/>
  <c r="O19" i="48"/>
  <c r="P19" i="48" s="1"/>
  <c r="G38" i="48"/>
  <c r="I38" i="48"/>
  <c r="K38" i="48"/>
  <c r="O15" i="48"/>
  <c r="P15" i="48" s="1"/>
  <c r="O5" i="48"/>
  <c r="P5" i="48" s="1"/>
  <c r="N38" i="48"/>
  <c r="H38" i="48"/>
  <c r="D38" i="48"/>
  <c r="E34" i="47"/>
  <c r="F34" i="47"/>
  <c r="G34" i="47"/>
  <c r="H34" i="47"/>
  <c r="I34" i="47"/>
  <c r="J34" i="47"/>
  <c r="K34" i="47"/>
  <c r="L34" i="47"/>
  <c r="M34" i="47"/>
  <c r="N34" i="47"/>
  <c r="D34" i="47"/>
  <c r="O38" i="48" l="1"/>
  <c r="P38" i="48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5" i="47" l="1"/>
  <c r="P25" i="47" s="1"/>
  <c r="O30" i="47"/>
  <c r="P30" i="47" s="1"/>
  <c r="O28" i="47"/>
  <c r="P28" i="47" s="1"/>
  <c r="O19" i="47"/>
  <c r="P19" i="47" s="1"/>
  <c r="O15" i="47"/>
  <c r="P15" i="47" s="1"/>
  <c r="O5" i="47"/>
  <c r="P5" i="47" s="1"/>
  <c r="O31" i="46"/>
  <c r="P31" i="46" s="1"/>
  <c r="O30" i="46"/>
  <c r="P30" i="46" s="1"/>
  <c r="O29" i="46"/>
  <c r="P29" i="46"/>
  <c r="N28" i="46"/>
  <c r="M28" i="46"/>
  <c r="L28" i="46"/>
  <c r="K28" i="46"/>
  <c r="J28" i="46"/>
  <c r="I28" i="46"/>
  <c r="H28" i="46"/>
  <c r="O28" i="46" s="1"/>
  <c r="P28" i="46" s="1"/>
  <c r="G28" i="46"/>
  <c r="F28" i="46"/>
  <c r="E28" i="46"/>
  <c r="D28" i="46"/>
  <c r="O27" i="46"/>
  <c r="P27" i="46" s="1"/>
  <c r="N26" i="46"/>
  <c r="M26" i="46"/>
  <c r="L26" i="46"/>
  <c r="K26" i="46"/>
  <c r="J26" i="46"/>
  <c r="I26" i="46"/>
  <c r="O26" i="46" s="1"/>
  <c r="P26" i="46" s="1"/>
  <c r="H26" i="46"/>
  <c r="G26" i="46"/>
  <c r="F26" i="46"/>
  <c r="F32" i="46" s="1"/>
  <c r="E26" i="46"/>
  <c r="D26" i="46"/>
  <c r="O25" i="46"/>
  <c r="P25" i="46" s="1"/>
  <c r="N24" i="46"/>
  <c r="M24" i="46"/>
  <c r="L24" i="46"/>
  <c r="K24" i="46"/>
  <c r="J24" i="46"/>
  <c r="O24" i="46" s="1"/>
  <c r="P24" i="46" s="1"/>
  <c r="I24" i="46"/>
  <c r="H24" i="46"/>
  <c r="G24" i="46"/>
  <c r="F24" i="46"/>
  <c r="E24" i="46"/>
  <c r="D24" i="46"/>
  <c r="O23" i="46"/>
  <c r="P23" i="46"/>
  <c r="O22" i="46"/>
  <c r="P22" i="46" s="1"/>
  <c r="O21" i="46"/>
  <c r="P21" i="46"/>
  <c r="O20" i="46"/>
  <c r="P20" i="46"/>
  <c r="N19" i="46"/>
  <c r="M19" i="46"/>
  <c r="L19" i="46"/>
  <c r="K19" i="46"/>
  <c r="J19" i="46"/>
  <c r="I19" i="46"/>
  <c r="I32" i="46" s="1"/>
  <c r="H19" i="46"/>
  <c r="G19" i="46"/>
  <c r="F19" i="46"/>
  <c r="E19" i="46"/>
  <c r="O19" i="46" s="1"/>
  <c r="P19" i="46" s="1"/>
  <c r="D19" i="46"/>
  <c r="O18" i="46"/>
  <c r="P18" i="46" s="1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O13" i="46"/>
  <c r="P13" i="46" s="1"/>
  <c r="O12" i="46"/>
  <c r="P12" i="46"/>
  <c r="O11" i="46"/>
  <c r="P11" i="46"/>
  <c r="O10" i="46"/>
  <c r="P10" i="46" s="1"/>
  <c r="O9" i="46"/>
  <c r="P9" i="46" s="1"/>
  <c r="O8" i="46"/>
  <c r="P8" i="46"/>
  <c r="O7" i="46"/>
  <c r="P7" i="46" s="1"/>
  <c r="O6" i="46"/>
  <c r="P6" i="46"/>
  <c r="N5" i="46"/>
  <c r="N32" i="46" s="1"/>
  <c r="M5" i="46"/>
  <c r="M32" i="46" s="1"/>
  <c r="L5" i="46"/>
  <c r="L32" i="46" s="1"/>
  <c r="K5" i="46"/>
  <c r="K32" i="46" s="1"/>
  <c r="J5" i="46"/>
  <c r="J32" i="46" s="1"/>
  <c r="I5" i="46"/>
  <c r="H5" i="46"/>
  <c r="H32" i="46" s="1"/>
  <c r="G5" i="46"/>
  <c r="G32" i="46" s="1"/>
  <c r="F5" i="46"/>
  <c r="E5" i="46"/>
  <c r="E32" i="46" s="1"/>
  <c r="D5" i="46"/>
  <c r="D32" i="46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N23" i="45" s="1"/>
  <c r="O23" i="45" s="1"/>
  <c r="D23" i="45"/>
  <c r="N22" i="45"/>
  <c r="O22" i="45" s="1"/>
  <c r="M21" i="45"/>
  <c r="L21" i="45"/>
  <c r="K21" i="45"/>
  <c r="J21" i="45"/>
  <c r="I21" i="45"/>
  <c r="H21" i="45"/>
  <c r="G21" i="45"/>
  <c r="F21" i="45"/>
  <c r="E21" i="45"/>
  <c r="E28" i="45" s="1"/>
  <c r="D21" i="45"/>
  <c r="N20" i="45"/>
  <c r="O20" i="45" s="1"/>
  <c r="N19" i="45"/>
  <c r="O19" i="45"/>
  <c r="M18" i="45"/>
  <c r="L18" i="45"/>
  <c r="K18" i="45"/>
  <c r="J18" i="45"/>
  <c r="I18" i="45"/>
  <c r="H18" i="45"/>
  <c r="G18" i="45"/>
  <c r="G28" i="45" s="1"/>
  <c r="F18" i="45"/>
  <c r="E18" i="45"/>
  <c r="D18" i="45"/>
  <c r="N17" i="45"/>
  <c r="O17" i="45"/>
  <c r="N16" i="45"/>
  <c r="O16" i="45" s="1"/>
  <c r="N15" i="45"/>
  <c r="O15" i="45" s="1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I28" i="45" s="1"/>
  <c r="H5" i="45"/>
  <c r="G5" i="45"/>
  <c r="F5" i="45"/>
  <c r="E5" i="45"/>
  <c r="D5" i="45"/>
  <c r="N32" i="44"/>
  <c r="O32" i="44"/>
  <c r="N31" i="44"/>
  <c r="O31" i="44" s="1"/>
  <c r="N30" i="44"/>
  <c r="O30" i="44" s="1"/>
  <c r="M29" i="44"/>
  <c r="L29" i="44"/>
  <c r="K29" i="44"/>
  <c r="N29" i="44" s="1"/>
  <c r="O29" i="44" s="1"/>
  <c r="J29" i="44"/>
  <c r="I29" i="44"/>
  <c r="H29" i="44"/>
  <c r="G29" i="44"/>
  <c r="F29" i="44"/>
  <c r="E29" i="44"/>
  <c r="D29" i="44"/>
  <c r="N28" i="44"/>
  <c r="O28" i="44" s="1"/>
  <c r="M27" i="44"/>
  <c r="L27" i="44"/>
  <c r="K27" i="44"/>
  <c r="N27" i="44" s="1"/>
  <c r="O27" i="44" s="1"/>
  <c r="J27" i="44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N19" i="44" s="1"/>
  <c r="O19" i="44" s="1"/>
  <c r="F19" i="44"/>
  <c r="E19" i="44"/>
  <c r="D19" i="44"/>
  <c r="D33" i="44" s="1"/>
  <c r="N18" i="44"/>
  <c r="O18" i="44"/>
  <c r="N17" i="44"/>
  <c r="O17" i="44" s="1"/>
  <c r="N16" i="44"/>
  <c r="O16" i="44" s="1"/>
  <c r="M15" i="44"/>
  <c r="L15" i="44"/>
  <c r="K15" i="44"/>
  <c r="N15" i="44" s="1"/>
  <c r="O15" i="44" s="1"/>
  <c r="J15" i="44"/>
  <c r="I15" i="44"/>
  <c r="H15" i="44"/>
  <c r="G15" i="44"/>
  <c r="F15" i="44"/>
  <c r="E15" i="44"/>
  <c r="D15" i="44"/>
  <c r="N14" i="44"/>
  <c r="O14" i="44" s="1"/>
  <c r="N13" i="44"/>
  <c r="O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M33" i="44" s="1"/>
  <c r="L5" i="44"/>
  <c r="L33" i="44" s="1"/>
  <c r="K5" i="44"/>
  <c r="J5" i="44"/>
  <c r="J33" i="44" s="1"/>
  <c r="I5" i="44"/>
  <c r="I33" i="44" s="1"/>
  <c r="H5" i="44"/>
  <c r="H33" i="44" s="1"/>
  <c r="G5" i="44"/>
  <c r="G33" i="44" s="1"/>
  <c r="F5" i="44"/>
  <c r="F33" i="44" s="1"/>
  <c r="E5" i="44"/>
  <c r="E33" i="44" s="1"/>
  <c r="D5" i="44"/>
  <c r="N34" i="43"/>
  <c r="O34" i="43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N31" i="43" s="1"/>
  <c r="O31" i="43" s="1"/>
  <c r="D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/>
  <c r="M26" i="43"/>
  <c r="L26" i="43"/>
  <c r="K26" i="43"/>
  <c r="J26" i="43"/>
  <c r="I26" i="43"/>
  <c r="H26" i="43"/>
  <c r="G26" i="43"/>
  <c r="N26" i="43" s="1"/>
  <c r="O26" i="43" s="1"/>
  <c r="F26" i="43"/>
  <c r="E26" i="43"/>
  <c r="D26" i="43"/>
  <c r="N25" i="43"/>
  <c r="O25" i="43"/>
  <c r="N24" i="43"/>
  <c r="O24" i="43" s="1"/>
  <c r="N23" i="43"/>
  <c r="O23" i="43" s="1"/>
  <c r="N22" i="43"/>
  <c r="O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N19" i="43" s="1"/>
  <c r="O19" i="43" s="1"/>
  <c r="D19" i="43"/>
  <c r="N18" i="43"/>
  <c r="O18" i="43" s="1"/>
  <c r="N17" i="43"/>
  <c r="O17" i="43"/>
  <c r="N16" i="43"/>
  <c r="O16" i="43" s="1"/>
  <c r="M15" i="43"/>
  <c r="L15" i="43"/>
  <c r="K15" i="43"/>
  <c r="J15" i="43"/>
  <c r="I15" i="43"/>
  <c r="N15" i="43" s="1"/>
  <c r="O15" i="43" s="1"/>
  <c r="H15" i="43"/>
  <c r="G15" i="43"/>
  <c r="G35" i="43" s="1"/>
  <c r="F15" i="43"/>
  <c r="E15" i="43"/>
  <c r="D15" i="43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N5" i="43" s="1"/>
  <c r="O5" i="43" s="1"/>
  <c r="L5" i="43"/>
  <c r="L35" i="43" s="1"/>
  <c r="K5" i="43"/>
  <c r="K35" i="43" s="1"/>
  <c r="J5" i="43"/>
  <c r="J35" i="43" s="1"/>
  <c r="I5" i="43"/>
  <c r="I35" i="43" s="1"/>
  <c r="H5" i="43"/>
  <c r="H35" i="43" s="1"/>
  <c r="G5" i="43"/>
  <c r="F5" i="43"/>
  <c r="F35" i="43" s="1"/>
  <c r="E5" i="43"/>
  <c r="D5" i="43"/>
  <c r="D35" i="43" s="1"/>
  <c r="N36" i="42"/>
  <c r="O36" i="42" s="1"/>
  <c r="N35" i="42"/>
  <c r="O35" i="42" s="1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N32" i="42" s="1"/>
  <c r="O32" i="42" s="1"/>
  <c r="D32" i="42"/>
  <c r="N31" i="42"/>
  <c r="O31" i="42" s="1"/>
  <c r="M30" i="42"/>
  <c r="L30" i="42"/>
  <c r="K30" i="42"/>
  <c r="J30" i="42"/>
  <c r="I30" i="42"/>
  <c r="H30" i="42"/>
  <c r="G30" i="42"/>
  <c r="F30" i="42"/>
  <c r="E30" i="42"/>
  <c r="N30" i="42" s="1"/>
  <c r="O30" i="42" s="1"/>
  <c r="D30" i="42"/>
  <c r="N29" i="42"/>
  <c r="O29" i="42" s="1"/>
  <c r="N28" i="42"/>
  <c r="O28" i="42"/>
  <c r="M27" i="42"/>
  <c r="L27" i="42"/>
  <c r="K27" i="42"/>
  <c r="J27" i="42"/>
  <c r="I27" i="42"/>
  <c r="H27" i="42"/>
  <c r="G27" i="42"/>
  <c r="G37" i="42" s="1"/>
  <c r="F27" i="42"/>
  <c r="E27" i="42"/>
  <c r="D27" i="42"/>
  <c r="N26" i="42"/>
  <c r="O26" i="42"/>
  <c r="N25" i="42"/>
  <c r="O25" i="42" s="1"/>
  <c r="N24" i="42"/>
  <c r="O24" i="42" s="1"/>
  <c r="N23" i="42"/>
  <c r="O23" i="42" s="1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N20" i="42" s="1"/>
  <c r="O20" i="42" s="1"/>
  <c r="D20" i="42"/>
  <c r="N19" i="42"/>
  <c r="O19" i="42" s="1"/>
  <c r="N18" i="42"/>
  <c r="O18" i="42"/>
  <c r="N17" i="42"/>
  <c r="O17" i="42" s="1"/>
  <c r="M16" i="42"/>
  <c r="L16" i="42"/>
  <c r="K16" i="42"/>
  <c r="J16" i="42"/>
  <c r="I16" i="42"/>
  <c r="I37" i="42" s="1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M37" i="42" s="1"/>
  <c r="L5" i="42"/>
  <c r="L37" i="42" s="1"/>
  <c r="K5" i="42"/>
  <c r="K37" i="42" s="1"/>
  <c r="J5" i="42"/>
  <c r="J37" i="42" s="1"/>
  <c r="I5" i="42"/>
  <c r="H5" i="42"/>
  <c r="H37" i="42" s="1"/>
  <c r="G5" i="42"/>
  <c r="F5" i="42"/>
  <c r="F37" i="42" s="1"/>
  <c r="E5" i="42"/>
  <c r="E37" i="42" s="1"/>
  <c r="D5" i="42"/>
  <c r="D37" i="42" s="1"/>
  <c r="N37" i="42" s="1"/>
  <c r="O37" i="42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 s="1"/>
  <c r="N35" i="41"/>
  <c r="O35" i="41"/>
  <c r="M34" i="41"/>
  <c r="L34" i="41"/>
  <c r="K34" i="41"/>
  <c r="J34" i="41"/>
  <c r="I34" i="41"/>
  <c r="H34" i="41"/>
  <c r="G34" i="41"/>
  <c r="N34" i="41" s="1"/>
  <c r="O34" i="41" s="1"/>
  <c r="F34" i="41"/>
  <c r="E34" i="41"/>
  <c r="D34" i="41"/>
  <c r="N33" i="41"/>
  <c r="O33" i="41"/>
  <c r="M32" i="41"/>
  <c r="L32" i="41"/>
  <c r="K32" i="41"/>
  <c r="J32" i="41"/>
  <c r="I32" i="41"/>
  <c r="H32" i="41"/>
  <c r="G32" i="41"/>
  <c r="G40" i="41" s="1"/>
  <c r="F32" i="41"/>
  <c r="E32" i="41"/>
  <c r="D32" i="41"/>
  <c r="N31" i="41"/>
  <c r="O31" i="41"/>
  <c r="N30" i="41"/>
  <c r="O30" i="41" s="1"/>
  <c r="N29" i="41"/>
  <c r="O29" i="41" s="1"/>
  <c r="M28" i="41"/>
  <c r="L28" i="41"/>
  <c r="K28" i="41"/>
  <c r="N28" i="41" s="1"/>
  <c r="O28" i="41" s="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 s="1"/>
  <c r="N24" i="41"/>
  <c r="O24" i="41" s="1"/>
  <c r="N23" i="41"/>
  <c r="O23" i="41"/>
  <c r="N22" i="41"/>
  <c r="O22" i="41" s="1"/>
  <c r="N21" i="41"/>
  <c r="O21" i="41" s="1"/>
  <c r="M20" i="41"/>
  <c r="L20" i="41"/>
  <c r="K20" i="41"/>
  <c r="K40" i="41" s="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N5" i="41" s="1"/>
  <c r="O5" i="41" s="1"/>
  <c r="H5" i="41"/>
  <c r="G5" i="41"/>
  <c r="F5" i="41"/>
  <c r="E5" i="41"/>
  <c r="D5" i="41"/>
  <c r="N35" i="40"/>
  <c r="O35" i="40"/>
  <c r="N34" i="40"/>
  <c r="O34" i="40" s="1"/>
  <c r="N33" i="40"/>
  <c r="O33" i="40"/>
  <c r="M32" i="40"/>
  <c r="L32" i="40"/>
  <c r="K32" i="40"/>
  <c r="J32" i="40"/>
  <c r="I32" i="40"/>
  <c r="H32" i="40"/>
  <c r="G32" i="40"/>
  <c r="F32" i="40"/>
  <c r="E32" i="40"/>
  <c r="D32" i="40"/>
  <c r="N32" i="40" s="1"/>
  <c r="O32" i="40" s="1"/>
  <c r="N31" i="40"/>
  <c r="O31" i="40"/>
  <c r="M30" i="40"/>
  <c r="L30" i="40"/>
  <c r="K30" i="40"/>
  <c r="J30" i="40"/>
  <c r="I30" i="40"/>
  <c r="H30" i="40"/>
  <c r="G30" i="40"/>
  <c r="F30" i="40"/>
  <c r="E30" i="40"/>
  <c r="D30" i="40"/>
  <c r="N30" i="40" s="1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/>
  <c r="N25" i="40"/>
  <c r="O25" i="40" s="1"/>
  <c r="N24" i="40"/>
  <c r="O24" i="40"/>
  <c r="N23" i="40"/>
  <c r="O23" i="40"/>
  <c r="N22" i="40"/>
  <c r="O22" i="40" s="1"/>
  <c r="N21" i="40"/>
  <c r="O21" i="40" s="1"/>
  <c r="M20" i="40"/>
  <c r="L20" i="40"/>
  <c r="K20" i="40"/>
  <c r="J20" i="40"/>
  <c r="I20" i="40"/>
  <c r="N20" i="40" s="1"/>
  <c r="O20" i="40" s="1"/>
  <c r="H20" i="40"/>
  <c r="G20" i="40"/>
  <c r="F20" i="40"/>
  <c r="E20" i="40"/>
  <c r="E36" i="40" s="1"/>
  <c r="D20" i="40"/>
  <c r="N19" i="40"/>
  <c r="O19" i="40"/>
  <c r="N18" i="40"/>
  <c r="O18" i="40"/>
  <c r="N17" i="40"/>
  <c r="O17" i="40"/>
  <c r="M16" i="40"/>
  <c r="M3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 s="1"/>
  <c r="N14" i="40"/>
  <c r="O14" i="40" s="1"/>
  <c r="N13" i="40"/>
  <c r="O13" i="40"/>
  <c r="N12" i="40"/>
  <c r="O12" i="40" s="1"/>
  <c r="N11" i="40"/>
  <c r="O11" i="40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L36" i="40" s="1"/>
  <c r="K5" i="40"/>
  <c r="K36" i="40" s="1"/>
  <c r="J5" i="40"/>
  <c r="J36" i="40" s="1"/>
  <c r="I5" i="40"/>
  <c r="I36" i="40" s="1"/>
  <c r="H5" i="40"/>
  <c r="H36" i="40" s="1"/>
  <c r="G5" i="40"/>
  <c r="G36" i="40"/>
  <c r="F5" i="40"/>
  <c r="F36" i="40" s="1"/>
  <c r="E5" i="40"/>
  <c r="D5" i="40"/>
  <c r="D36" i="40" s="1"/>
  <c r="N34" i="39"/>
  <c r="O34" i="39" s="1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/>
  <c r="N27" i="39"/>
  <c r="O27" i="39"/>
  <c r="M26" i="39"/>
  <c r="L26" i="39"/>
  <c r="K26" i="39"/>
  <c r="J26" i="39"/>
  <c r="I26" i="39"/>
  <c r="H26" i="39"/>
  <c r="H35" i="39" s="1"/>
  <c r="G26" i="39"/>
  <c r="F26" i="39"/>
  <c r="E26" i="39"/>
  <c r="D26" i="39"/>
  <c r="N26" i="39" s="1"/>
  <c r="O26" i="39" s="1"/>
  <c r="N25" i="39"/>
  <c r="O25" i="39" s="1"/>
  <c r="N24" i="39"/>
  <c r="O24" i="39" s="1"/>
  <c r="N23" i="39"/>
  <c r="O23" i="39"/>
  <c r="N22" i="39"/>
  <c r="O22" i="39" s="1"/>
  <c r="N21" i="39"/>
  <c r="O21" i="39"/>
  <c r="M20" i="39"/>
  <c r="L20" i="39"/>
  <c r="K20" i="39"/>
  <c r="K35" i="39" s="1"/>
  <c r="J20" i="39"/>
  <c r="I20" i="39"/>
  <c r="H20" i="39"/>
  <c r="G20" i="39"/>
  <c r="F20" i="39"/>
  <c r="N20" i="39" s="1"/>
  <c r="O20" i="39" s="1"/>
  <c r="E20" i="39"/>
  <c r="D20" i="39"/>
  <c r="N19" i="39"/>
  <c r="O19" i="39"/>
  <c r="N18" i="39"/>
  <c r="O18" i="39" s="1"/>
  <c r="N17" i="39"/>
  <c r="O17" i="39" s="1"/>
  <c r="M16" i="39"/>
  <c r="L16" i="39"/>
  <c r="L35" i="39" s="1"/>
  <c r="K16" i="39"/>
  <c r="J16" i="39"/>
  <c r="I16" i="39"/>
  <c r="I35" i="39"/>
  <c r="H16" i="39"/>
  <c r="G16" i="39"/>
  <c r="F16" i="39"/>
  <c r="E16" i="39"/>
  <c r="D16" i="39"/>
  <c r="N15" i="39"/>
  <c r="O15" i="39"/>
  <c r="N14" i="39"/>
  <c r="O14" i="39" s="1"/>
  <c r="N13" i="39"/>
  <c r="O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/>
  <c r="N6" i="39"/>
  <c r="O6" i="39"/>
  <c r="M5" i="39"/>
  <c r="L5" i="39"/>
  <c r="K5" i="39"/>
  <c r="J5" i="39"/>
  <c r="J35" i="39" s="1"/>
  <c r="I5" i="39"/>
  <c r="H5" i="39"/>
  <c r="G5" i="39"/>
  <c r="G35" i="39" s="1"/>
  <c r="F5" i="39"/>
  <c r="F35" i="39" s="1"/>
  <c r="E5" i="39"/>
  <c r="D5" i="39"/>
  <c r="D35" i="39" s="1"/>
  <c r="N34" i="38"/>
  <c r="O34" i="38" s="1"/>
  <c r="N33" i="38"/>
  <c r="O33" i="38" s="1"/>
  <c r="M32" i="38"/>
  <c r="L32" i="38"/>
  <c r="K32" i="38"/>
  <c r="K35" i="38" s="1"/>
  <c r="J32" i="38"/>
  <c r="I32" i="38"/>
  <c r="H32" i="38"/>
  <c r="G32" i="38"/>
  <c r="F32" i="38"/>
  <c r="E32" i="38"/>
  <c r="N32" i="38" s="1"/>
  <c r="O32" i="38" s="1"/>
  <c r="D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N28" i="38" s="1"/>
  <c r="O28" i="38" s="1"/>
  <c r="D28" i="38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N19" i="38" s="1"/>
  <c r="O19" i="38" s="1"/>
  <c r="D19" i="38"/>
  <c r="N18" i="38"/>
  <c r="O18" i="38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/>
  <c r="M5" i="38"/>
  <c r="M35" i="38" s="1"/>
  <c r="L5" i="38"/>
  <c r="L35" i="38" s="1"/>
  <c r="K5" i="38"/>
  <c r="J5" i="38"/>
  <c r="J35" i="38" s="1"/>
  <c r="I5" i="38"/>
  <c r="I35" i="38" s="1"/>
  <c r="H5" i="38"/>
  <c r="H35" i="38" s="1"/>
  <c r="G5" i="38"/>
  <c r="G35" i="38" s="1"/>
  <c r="F5" i="38"/>
  <c r="F35" i="38"/>
  <c r="E5" i="38"/>
  <c r="D5" i="38"/>
  <c r="D35" i="38" s="1"/>
  <c r="N35" i="37"/>
  <c r="O35" i="37" s="1"/>
  <c r="N34" i="37"/>
  <c r="O34" i="37"/>
  <c r="N33" i="37"/>
  <c r="O33" i="37" s="1"/>
  <c r="M32" i="37"/>
  <c r="L32" i="37"/>
  <c r="K32" i="37"/>
  <c r="J32" i="37"/>
  <c r="I32" i="37"/>
  <c r="N32" i="37" s="1"/>
  <c r="O32" i="37" s="1"/>
  <c r="H32" i="37"/>
  <c r="G32" i="37"/>
  <c r="F32" i="37"/>
  <c r="E32" i="37"/>
  <c r="D32" i="37"/>
  <c r="N31" i="37"/>
  <c r="O31" i="37" s="1"/>
  <c r="M30" i="37"/>
  <c r="L30" i="37"/>
  <c r="K30" i="37"/>
  <c r="J30" i="37"/>
  <c r="I30" i="37"/>
  <c r="H30" i="37"/>
  <c r="G30" i="37"/>
  <c r="F30" i="37"/>
  <c r="E30" i="37"/>
  <c r="N30" i="37" s="1"/>
  <c r="O30" i="37" s="1"/>
  <c r="D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N18" i="37"/>
  <c r="O18" i="37" s="1"/>
  <c r="N17" i="37"/>
  <c r="O17" i="37" s="1"/>
  <c r="M16" i="37"/>
  <c r="L16" i="37"/>
  <c r="K16" i="37"/>
  <c r="J16" i="37"/>
  <c r="J36" i="37"/>
  <c r="I16" i="37"/>
  <c r="H16" i="37"/>
  <c r="H36" i="37" s="1"/>
  <c r="G16" i="37"/>
  <c r="F16" i="37"/>
  <c r="E16" i="37"/>
  <c r="D16" i="37"/>
  <c r="N16" i="37" s="1"/>
  <c r="O16" i="37" s="1"/>
  <c r="N15" i="37"/>
  <c r="O15" i="37" s="1"/>
  <c r="N14" i="37"/>
  <c r="O14" i="37"/>
  <c r="N13" i="37"/>
  <c r="O13" i="37"/>
  <c r="N12" i="37"/>
  <c r="O12" i="37" s="1"/>
  <c r="N11" i="37"/>
  <c r="O11" i="37" s="1"/>
  <c r="N10" i="37"/>
  <c r="O10" i="37"/>
  <c r="N9" i="37"/>
  <c r="O9" i="37" s="1"/>
  <c r="N8" i="37"/>
  <c r="O8" i="37"/>
  <c r="N7" i="37"/>
  <c r="O7" i="37"/>
  <c r="N6" i="37"/>
  <c r="O6" i="37" s="1"/>
  <c r="M5" i="37"/>
  <c r="M36" i="37" s="1"/>
  <c r="L5" i="37"/>
  <c r="L36" i="37" s="1"/>
  <c r="K5" i="37"/>
  <c r="K36" i="37" s="1"/>
  <c r="J5" i="37"/>
  <c r="I5" i="37"/>
  <c r="I36" i="37"/>
  <c r="H5" i="37"/>
  <c r="G5" i="37"/>
  <c r="G36" i="37" s="1"/>
  <c r="F5" i="37"/>
  <c r="F36" i="37"/>
  <c r="E5" i="37"/>
  <c r="E36" i="37" s="1"/>
  <c r="D5" i="37"/>
  <c r="N38" i="36"/>
  <c r="O38" i="36" s="1"/>
  <c r="M37" i="36"/>
  <c r="L37" i="36"/>
  <c r="L39" i="36" s="1"/>
  <c r="K37" i="36"/>
  <c r="J37" i="36"/>
  <c r="I37" i="36"/>
  <c r="H37" i="36"/>
  <c r="G37" i="36"/>
  <c r="F37" i="36"/>
  <c r="E37" i="36"/>
  <c r="D37" i="36"/>
  <c r="N37" i="36" s="1"/>
  <c r="O37" i="36" s="1"/>
  <c r="N36" i="36"/>
  <c r="O36" i="36"/>
  <c r="N35" i="36"/>
  <c r="O35" i="36"/>
  <c r="N34" i="36"/>
  <c r="O34" i="36" s="1"/>
  <c r="M33" i="36"/>
  <c r="L33" i="36"/>
  <c r="K33" i="36"/>
  <c r="J33" i="36"/>
  <c r="I33" i="36"/>
  <c r="H33" i="36"/>
  <c r="G33" i="36"/>
  <c r="F33" i="36"/>
  <c r="N33" i="36" s="1"/>
  <c r="O33" i="36" s="1"/>
  <c r="E33" i="36"/>
  <c r="D33" i="36"/>
  <c r="N32" i="36"/>
  <c r="O32" i="36" s="1"/>
  <c r="M31" i="36"/>
  <c r="L31" i="36"/>
  <c r="K31" i="36"/>
  <c r="J31" i="36"/>
  <c r="I31" i="36"/>
  <c r="N31" i="36" s="1"/>
  <c r="O31" i="36" s="1"/>
  <c r="H31" i="36"/>
  <c r="G31" i="36"/>
  <c r="F31" i="36"/>
  <c r="E31" i="36"/>
  <c r="D31" i="36"/>
  <c r="N30" i="36"/>
  <c r="O30" i="36"/>
  <c r="N29" i="36"/>
  <c r="O29" i="36"/>
  <c r="N28" i="36"/>
  <c r="O28" i="36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/>
  <c r="N25" i="36"/>
  <c r="O25" i="36" s="1"/>
  <c r="N24" i="36"/>
  <c r="O24" i="36" s="1"/>
  <c r="N23" i="36"/>
  <c r="O23" i="36"/>
  <c r="N22" i="36"/>
  <c r="O22" i="36"/>
  <c r="N21" i="36"/>
  <c r="O21" i="36"/>
  <c r="M20" i="36"/>
  <c r="L20" i="36"/>
  <c r="K20" i="36"/>
  <c r="J20" i="36"/>
  <c r="I20" i="36"/>
  <c r="H20" i="36"/>
  <c r="G20" i="36"/>
  <c r="F20" i="36"/>
  <c r="E20" i="36"/>
  <c r="N20" i="36" s="1"/>
  <c r="O20" i="36" s="1"/>
  <c r="D20" i="36"/>
  <c r="N19" i="36"/>
  <c r="O19" i="36" s="1"/>
  <c r="N18" i="36"/>
  <c r="O18" i="36"/>
  <c r="N17" i="36"/>
  <c r="O17" i="36" s="1"/>
  <c r="M16" i="36"/>
  <c r="M39" i="36" s="1"/>
  <c r="L16" i="36"/>
  <c r="K16" i="36"/>
  <c r="J16" i="36"/>
  <c r="I16" i="36"/>
  <c r="I39" i="36" s="1"/>
  <c r="H16" i="36"/>
  <c r="G16" i="36"/>
  <c r="F16" i="36"/>
  <c r="E16" i="36"/>
  <c r="D16" i="36"/>
  <c r="N16" i="36" s="1"/>
  <c r="O16" i="36" s="1"/>
  <c r="N15" i="36"/>
  <c r="O15" i="36" s="1"/>
  <c r="N14" i="36"/>
  <c r="O14" i="36" s="1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K39" i="36" s="1"/>
  <c r="J5" i="36"/>
  <c r="J39" i="36"/>
  <c r="I5" i="36"/>
  <c r="H5" i="36"/>
  <c r="G5" i="36"/>
  <c r="G39" i="36" s="1"/>
  <c r="F5" i="36"/>
  <c r="E5" i="36"/>
  <c r="E39" i="36" s="1"/>
  <c r="D5" i="36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E34" i="35"/>
  <c r="D34" i="35"/>
  <c r="N34" i="35" s="1"/>
  <c r="O34" i="35" s="1"/>
  <c r="N33" i="35"/>
  <c r="O33" i="35"/>
  <c r="N32" i="35"/>
  <c r="O32" i="35"/>
  <c r="M31" i="35"/>
  <c r="L31" i="35"/>
  <c r="K31" i="35"/>
  <c r="J31" i="35"/>
  <c r="I31" i="35"/>
  <c r="H31" i="35"/>
  <c r="G31" i="35"/>
  <c r="F31" i="35"/>
  <c r="E31" i="35"/>
  <c r="D31" i="35"/>
  <c r="N31" i="35" s="1"/>
  <c r="O31" i="35" s="1"/>
  <c r="N30" i="35"/>
  <c r="O30" i="35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N21" i="35" s="1"/>
  <c r="O21" i="35" s="1"/>
  <c r="E21" i="35"/>
  <c r="D21" i="35"/>
  <c r="N20" i="35"/>
  <c r="O20" i="35"/>
  <c r="N19" i="35"/>
  <c r="O19" i="35" s="1"/>
  <c r="N18" i="35"/>
  <c r="O18" i="35" s="1"/>
  <c r="M17" i="35"/>
  <c r="L17" i="35"/>
  <c r="K17" i="35"/>
  <c r="N17" i="35" s="1"/>
  <c r="O17" i="35" s="1"/>
  <c r="J17" i="35"/>
  <c r="I17" i="35"/>
  <c r="I37" i="35" s="1"/>
  <c r="H17" i="35"/>
  <c r="G17" i="35"/>
  <c r="F17" i="35"/>
  <c r="E17" i="35"/>
  <c r="D17" i="35"/>
  <c r="N16" i="35"/>
  <c r="O16" i="35"/>
  <c r="N15" i="35"/>
  <c r="O15" i="35"/>
  <c r="N14" i="35"/>
  <c r="O14" i="35"/>
  <c r="N13" i="35"/>
  <c r="O13" i="35" s="1"/>
  <c r="N12" i="35"/>
  <c r="O12" i="35" s="1"/>
  <c r="N11" i="35"/>
  <c r="O11" i="35"/>
  <c r="N10" i="35"/>
  <c r="O10" i="35"/>
  <c r="N9" i="35"/>
  <c r="O9" i="35"/>
  <c r="N8" i="35"/>
  <c r="O8" i="35"/>
  <c r="N7" i="35"/>
  <c r="O7" i="35" s="1"/>
  <c r="N6" i="35"/>
  <c r="O6" i="35" s="1"/>
  <c r="M5" i="35"/>
  <c r="M37" i="35"/>
  <c r="L5" i="35"/>
  <c r="L37" i="35" s="1"/>
  <c r="K5" i="35"/>
  <c r="K37" i="35" s="1"/>
  <c r="J5" i="35"/>
  <c r="J37" i="35" s="1"/>
  <c r="I5" i="35"/>
  <c r="H5" i="35"/>
  <c r="H37" i="35" s="1"/>
  <c r="G5" i="35"/>
  <c r="G37" i="35" s="1"/>
  <c r="F5" i="35"/>
  <c r="F37" i="35" s="1"/>
  <c r="E5" i="35"/>
  <c r="E37" i="35" s="1"/>
  <c r="D5" i="35"/>
  <c r="N5" i="35" s="1"/>
  <c r="O5" i="35" s="1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1" i="34" s="1"/>
  <c r="O31" i="34" s="1"/>
  <c r="N30" i="34"/>
  <c r="O30" i="34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M20" i="34"/>
  <c r="L20" i="34"/>
  <c r="K20" i="34"/>
  <c r="J20" i="34"/>
  <c r="J35" i="34"/>
  <c r="I20" i="34"/>
  <c r="H20" i="34"/>
  <c r="G20" i="34"/>
  <c r="F20" i="34"/>
  <c r="E20" i="34"/>
  <c r="D20" i="34"/>
  <c r="N20" i="34" s="1"/>
  <c r="O20" i="34" s="1"/>
  <c r="N19" i="34"/>
  <c r="O19" i="34"/>
  <c r="N18" i="34"/>
  <c r="O18" i="34"/>
  <c r="N17" i="34"/>
  <c r="O17" i="34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 s="1"/>
  <c r="N14" i="34"/>
  <c r="O14" i="34" s="1"/>
  <c r="N13" i="34"/>
  <c r="O13" i="34"/>
  <c r="N12" i="34"/>
  <c r="O12" i="34"/>
  <c r="N11" i="34"/>
  <c r="O11" i="34"/>
  <c r="N10" i="34"/>
  <c r="O10" i="34"/>
  <c r="N9" i="34"/>
  <c r="O9" i="34" s="1"/>
  <c r="N8" i="34"/>
  <c r="O8" i="34" s="1"/>
  <c r="N7" i="34"/>
  <c r="O7" i="34"/>
  <c r="N6" i="34"/>
  <c r="O6" i="34"/>
  <c r="M5" i="34"/>
  <c r="M35" i="34"/>
  <c r="L5" i="34"/>
  <c r="L35" i="34"/>
  <c r="K5" i="34"/>
  <c r="K35" i="34" s="1"/>
  <c r="J5" i="34"/>
  <c r="I5" i="34"/>
  <c r="I35" i="34" s="1"/>
  <c r="H5" i="34"/>
  <c r="H35" i="34" s="1"/>
  <c r="G5" i="34"/>
  <c r="G35" i="34" s="1"/>
  <c r="F5" i="34"/>
  <c r="F35" i="34" s="1"/>
  <c r="E5" i="34"/>
  <c r="D5" i="34"/>
  <c r="D35" i="34" s="1"/>
  <c r="N28" i="33"/>
  <c r="O28" i="33"/>
  <c r="N20" i="33"/>
  <c r="O20" i="33" s="1"/>
  <c r="N21" i="33"/>
  <c r="O21" i="33" s="1"/>
  <c r="N22" i="33"/>
  <c r="O22" i="33" s="1"/>
  <c r="N23" i="33"/>
  <c r="O23" i="33" s="1"/>
  <c r="N24" i="33"/>
  <c r="O24" i="33" s="1"/>
  <c r="N25" i="33"/>
  <c r="O25" i="33"/>
  <c r="N26" i="33"/>
  <c r="O26" i="33" s="1"/>
  <c r="E27" i="33"/>
  <c r="F27" i="33"/>
  <c r="G27" i="33"/>
  <c r="H27" i="33"/>
  <c r="I27" i="33"/>
  <c r="J27" i="33"/>
  <c r="K27" i="33"/>
  <c r="L27" i="33"/>
  <c r="M27" i="33"/>
  <c r="D27" i="33"/>
  <c r="N27" i="33" s="1"/>
  <c r="O27" i="33" s="1"/>
  <c r="E19" i="33"/>
  <c r="F19" i="33"/>
  <c r="G19" i="33"/>
  <c r="H19" i="33"/>
  <c r="I19" i="33"/>
  <c r="J19" i="33"/>
  <c r="K19" i="33"/>
  <c r="L19" i="33"/>
  <c r="L35" i="33" s="1"/>
  <c r="M19" i="33"/>
  <c r="D19" i="33"/>
  <c r="N19" i="33" s="1"/>
  <c r="O19" i="33" s="1"/>
  <c r="E15" i="33"/>
  <c r="N15" i="33" s="1"/>
  <c r="O15" i="33" s="1"/>
  <c r="F15" i="33"/>
  <c r="G15" i="33"/>
  <c r="H15" i="33"/>
  <c r="H35" i="33" s="1"/>
  <c r="I15" i="33"/>
  <c r="J15" i="33"/>
  <c r="K15" i="33"/>
  <c r="L15" i="33"/>
  <c r="M15" i="33"/>
  <c r="D15" i="33"/>
  <c r="E5" i="33"/>
  <c r="E35" i="33" s="1"/>
  <c r="F5" i="33"/>
  <c r="G5" i="33"/>
  <c r="G35" i="33" s="1"/>
  <c r="H5" i="33"/>
  <c r="I5" i="33"/>
  <c r="I35" i="33" s="1"/>
  <c r="J5" i="33"/>
  <c r="J35" i="33" s="1"/>
  <c r="K5" i="33"/>
  <c r="L5" i="33"/>
  <c r="M5" i="33"/>
  <c r="M35" i="33" s="1"/>
  <c r="D5" i="33"/>
  <c r="D35" i="33" s="1"/>
  <c r="N33" i="33"/>
  <c r="O33" i="33" s="1"/>
  <c r="N34" i="33"/>
  <c r="N32" i="33"/>
  <c r="O32" i="33"/>
  <c r="E31" i="33"/>
  <c r="F31" i="33"/>
  <c r="F35" i="33" s="1"/>
  <c r="G31" i="33"/>
  <c r="H31" i="33"/>
  <c r="I31" i="33"/>
  <c r="J31" i="33"/>
  <c r="K31" i="33"/>
  <c r="L31" i="33"/>
  <c r="M31" i="33"/>
  <c r="D31" i="33"/>
  <c r="N31" i="33" s="1"/>
  <c r="O31" i="33" s="1"/>
  <c r="E29" i="33"/>
  <c r="F29" i="33"/>
  <c r="G29" i="33"/>
  <c r="H29" i="33"/>
  <c r="I29" i="33"/>
  <c r="J29" i="33"/>
  <c r="K29" i="33"/>
  <c r="L29" i="33"/>
  <c r="M29" i="33"/>
  <c r="D29" i="33"/>
  <c r="N29" i="33" s="1"/>
  <c r="O29" i="33" s="1"/>
  <c r="N30" i="33"/>
  <c r="O30" i="33" s="1"/>
  <c r="O34" i="33"/>
  <c r="N17" i="33"/>
  <c r="O17" i="33" s="1"/>
  <c r="N18" i="33"/>
  <c r="O18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13" i="33"/>
  <c r="O13" i="33" s="1"/>
  <c r="N14" i="33"/>
  <c r="O14" i="33" s="1"/>
  <c r="N6" i="33"/>
  <c r="O6" i="33" s="1"/>
  <c r="N16" i="33"/>
  <c r="O16" i="33"/>
  <c r="H39" i="36"/>
  <c r="N5" i="33"/>
  <c r="O5" i="33" s="1"/>
  <c r="K35" i="33"/>
  <c r="E35" i="39"/>
  <c r="M35" i="39"/>
  <c r="N16" i="39"/>
  <c r="O16" i="39" s="1"/>
  <c r="D39" i="36"/>
  <c r="N5" i="37"/>
  <c r="O5" i="37"/>
  <c r="D36" i="37"/>
  <c r="N36" i="37" s="1"/>
  <c r="O36" i="37" s="1"/>
  <c r="E35" i="34"/>
  <c r="H40" i="41"/>
  <c r="N38" i="41"/>
  <c r="O38" i="41"/>
  <c r="J40" i="41"/>
  <c r="L40" i="41"/>
  <c r="N20" i="41"/>
  <c r="O20" i="41" s="1"/>
  <c r="F40" i="41"/>
  <c r="M40" i="41"/>
  <c r="N16" i="41"/>
  <c r="O16" i="41" s="1"/>
  <c r="E40" i="41"/>
  <c r="D40" i="41"/>
  <c r="N16" i="42"/>
  <c r="O16" i="42" s="1"/>
  <c r="N5" i="42"/>
  <c r="O5" i="42" s="1"/>
  <c r="N29" i="43"/>
  <c r="O29" i="43" s="1"/>
  <c r="N25" i="44"/>
  <c r="O25" i="44" s="1"/>
  <c r="N5" i="44"/>
  <c r="O5" i="44" s="1"/>
  <c r="J28" i="45"/>
  <c r="L28" i="45"/>
  <c r="K28" i="45"/>
  <c r="M28" i="45"/>
  <c r="F28" i="45"/>
  <c r="H28" i="45"/>
  <c r="N26" i="45"/>
  <c r="O26" i="45" s="1"/>
  <c r="N21" i="45"/>
  <c r="O21" i="45" s="1"/>
  <c r="N10" i="45"/>
  <c r="O10" i="45"/>
  <c r="N12" i="45"/>
  <c r="O12" i="45" s="1"/>
  <c r="D28" i="45"/>
  <c r="N5" i="45"/>
  <c r="O5" i="45" s="1"/>
  <c r="O15" i="46"/>
  <c r="P15" i="46" s="1"/>
  <c r="O5" i="46"/>
  <c r="P5" i="46"/>
  <c r="O34" i="47" l="1"/>
  <c r="P34" i="47" s="1"/>
  <c r="N28" i="45"/>
  <c r="O28" i="45" s="1"/>
  <c r="N35" i="33"/>
  <c r="O35" i="33" s="1"/>
  <c r="N35" i="34"/>
  <c r="O35" i="34" s="1"/>
  <c r="N35" i="39"/>
  <c r="O35" i="39" s="1"/>
  <c r="N36" i="40"/>
  <c r="O36" i="40" s="1"/>
  <c r="O32" i="46"/>
  <c r="P32" i="46" s="1"/>
  <c r="N5" i="36"/>
  <c r="O5" i="36" s="1"/>
  <c r="N5" i="38"/>
  <c r="O5" i="38" s="1"/>
  <c r="E35" i="43"/>
  <c r="N27" i="42"/>
  <c r="O27" i="42" s="1"/>
  <c r="N5" i="34"/>
  <c r="O5" i="34" s="1"/>
  <c r="K33" i="44"/>
  <c r="N33" i="44" s="1"/>
  <c r="O33" i="44" s="1"/>
  <c r="N5" i="40"/>
  <c r="O5" i="40" s="1"/>
  <c r="D37" i="35"/>
  <c r="N37" i="35" s="1"/>
  <c r="O37" i="35" s="1"/>
  <c r="F39" i="36"/>
  <c r="N39" i="36" s="1"/>
  <c r="O39" i="36" s="1"/>
  <c r="M35" i="43"/>
  <c r="N35" i="43" s="1"/>
  <c r="O35" i="43" s="1"/>
  <c r="E35" i="38"/>
  <c r="N35" i="38" s="1"/>
  <c r="O35" i="38" s="1"/>
  <c r="N32" i="41"/>
  <c r="O32" i="41" s="1"/>
  <c r="N18" i="45"/>
  <c r="O18" i="45" s="1"/>
  <c r="I40" i="41"/>
  <c r="N40" i="41" s="1"/>
  <c r="O40" i="41" s="1"/>
  <c r="N5" i="39"/>
  <c r="O5" i="39" s="1"/>
</calcChain>
</file>

<file path=xl/sharedStrings.xml><?xml version="1.0" encoding="utf-8"?>
<sst xmlns="http://schemas.openxmlformats.org/spreadsheetml/2006/main" count="824" uniqueCount="121">
  <si>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</si>
  <si>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</si>
  <si>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</si>
  <si>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</si>
  <si>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</si>
  <si>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</si>
  <si>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</si>
  <si>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</si>
  <si>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</si>
  <si>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</si>
  <si>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</si>
  <si>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</si>
  <si>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</si>
  <si>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</si>
  <si>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</si>
  <si>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</si>
  <si>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</si>
  <si>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</si>
  <si>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</si>
  <si>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</si>
  <si>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</si>
  <si>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Intergovernmental Revenue</t>
  </si>
  <si>
    <t>Federal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</si>
  <si>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</si>
  <si>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</si>
  <si>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</si>
  <si>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</si>
  <si>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</si>
  <si>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</si>
  <si>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</si>
  <si>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</si>
  <si>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</si>
  <si>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</si>
  <si>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</si>
  <si>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</si>
  <si>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Transportation (User Fees) - Other Transportation Charges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</si>
  <si>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</si>
  <si>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</si>
  <si>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</si>
  <si>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</si>
  <si>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Contributions and Donations from Private Sources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</si>
  <si>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</si>
  <si>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</si>
  <si>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</si>
  <si>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</si>
  <si>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</si>
  <si>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</si>
  <si>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</si>
  <si>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</si>
  <si>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Pomona Park Revenues Reported by Account Code and Fund Type</t>
  </si>
  <si>
    <t>Local Fiscal Year Ended September 30, 2010</t>
  </si>
  <si>
    <t>First Local Option Fuel Tax (1 to 6 Cents)</t>
  </si>
  <si>
    <t>Second Local Option Fuel Tax (1 to 5 Cents)</t>
  </si>
  <si>
    <t>Interest and Other Earnings - Net Increase (Decrease) in Fair Value of Investments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</si>
  <si>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</si>
  <si>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</si>
  <si>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</si>
  <si>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Sources</t>
  </si>
  <si>
    <t>Non-Operating - Inter-Fund Group Transfers In</t>
  </si>
  <si>
    <t>Proceeds - Installment Purchases and Capital Lease Proceeds</t>
  </si>
  <si>
    <t>2011 Municipal Population:</t>
  </si>
  <si>
    <t>Local Fiscal Year Ended September 30, 2012</t>
  </si>
  <si>
    <t>General Gov't (Not Court-Related) - Other General Gov't Charges and Fees</t>
  </si>
  <si>
    <t>Culture / Recreation - Special Recreation Facilities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</si>
  <si>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</si>
  <si>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</si>
  <si>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</si>
  <si>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</si>
  <si>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</si>
  <si>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</si>
  <si>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</si>
  <si>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</si>
  <si>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Other Transportation Charges</t>
  </si>
  <si>
    <t>2013 Municipal Population:</t>
  </si>
  <si>
    <t>Local Fiscal Year Ended September 30, 2008</t>
  </si>
  <si>
    <t>Permits and Franchise Fees</t>
  </si>
  <si>
    <t>State Grant - Other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</si>
  <si>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</si>
  <si>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</si>
  <si>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</si>
  <si>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</si>
  <si>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</si>
  <si>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</si>
  <si>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General Government - Other General Government Charges and Fees</t>
  </si>
  <si>
    <t>2016 Municipal Population:</t>
  </si>
  <si>
    <t>Local Fiscal Year Ended September 30, 2017</t>
  </si>
  <si>
    <t>Sales - Sale of Surplus Materials and Scrap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</si>
  <si>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</si>
  <si>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</si>
  <si>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</si>
  <si>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</si>
  <si>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</si>
  <si>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</si>
  <si>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General Taxes</t>
  </si>
  <si>
    <t>State Shared Revenues - Transportation - Other Transportation</t>
  </si>
  <si>
    <t>Public Safety - Other Public Safety Charges and Fees</t>
  </si>
  <si>
    <t>Physical Environment - Other Physical Environment Charges</t>
  </si>
  <si>
    <t>Other Judgments, Fines, and Forfeits</t>
  </si>
  <si>
    <t>Proprietary Non-Operating - Interest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</si>
  <si>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</si>
  <si>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</si>
  <si>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</si>
  <si>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</si>
  <si>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</si>
  <si>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</si>
  <si>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</si>
  <si>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</si>
  <si>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</si>
  <si>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Local Communications Services Taxes</t>
  </si>
  <si>
    <t>Building Permits (Buildling Permit Fees)</t>
  </si>
  <si>
    <t>Intergovernmental Revenues</t>
  </si>
  <si>
    <t>State Shared Revenues - General Government - Local Government Half-Cent Sales Tax Program</t>
  </si>
  <si>
    <t>State Shared Revenues - Other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</si>
  <si>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</si>
  <si>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</si>
  <si>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</si>
  <si>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</si>
  <si>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</si>
  <si>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Other Charges for Services (Not Court-Related)</t>
  </si>
  <si>
    <t>Proceeds - Debt Proceeds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</si>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</sst>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101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102</v>
      </c>
      <c r="N4" s="35" t="s">
        <v>9</v>
      </c>
      <c r="O4" s="35" t="s">
        <v>103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104</v>
      </c>
      <c r="B5" s="26"/>
      <c r="C5" s="26"/>
      <c r="D5" s="27">
        <f>SUM(D6:D14)</f>
        <v>317875</v>
      </c>
      <c r="E5" s="27">
        <f>SUM(E6:E14)</f>
        <v>122870</v>
      </c>
      <c r="F5" s="27">
        <f>SUM(F6:F14)</f>
        <v>0</v>
      </c>
      <c r="G5" s="27">
        <f>SUM(G6:G14)</f>
        <v>0</v>
      </c>
      <c r="H5" s="27">
        <f>SUM(H6:H14)</f>
        <v>0</v>
      </c>
      <c r="I5" s="27">
        <f>SUM(I6:I14)</f>
        <v>0</v>
      </c>
      <c r="J5" s="27">
        <f>SUM(J6:J14)</f>
        <v>0</v>
      </c>
      <c r="K5" s="27">
        <f>SUM(K6:K14)</f>
        <v>0</v>
      </c>
      <c r="L5" s="27">
        <f>SUM(L6:L14)</f>
        <v>0</v>
      </c>
      <c r="M5" s="27">
        <f>SUM(M6:M14)</f>
        <v>0</v>
      </c>
      <c r="N5" s="27">
        <f>SUM(N6:N14)</f>
        <v>0</v>
      </c>
      <c r="O5" s="28">
        <f>SUM(D5:N5)</f>
        <v>440745</v>
      </c>
      <c r="P5" s="33">
        <f>(O5/P$40)</f>
        <v>555.09445843828712</v>
      </c>
      <c r="Q5" s="6"/>
    </row>
    <row r="6" spans="1:134">
      <c r="A6" s="12"/>
      <c r="B6" s="25">
        <v>311</v>
      </c>
      <c r="C6" s="20" t="s">
        <v>2</v>
      </c>
      <c r="D6" s="46">
        <v>207989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207989</v>
      </c>
      <c r="P6" s="47">
        <f>(O6/P$40)</f>
        <v>261.95088161209065</v>
      </c>
      <c r="Q6" s="9"/>
    </row>
    <row r="7" spans="1:134">
      <c r="A7" s="12"/>
      <c r="B7" s="25">
        <v>312.41000000000003</v>
      </c>
      <c r="C7" s="20" t="s">
        <v>105</v>
      </c>
      <c r="D7" s="46">
        <v>28544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0">SUM(D7:N7)</f>
        <v>28544</v>
      </c>
      <c r="P7" s="47">
        <f>(O7/P$40)</f>
        <v>35.949622166246854</v>
      </c>
      <c r="Q7" s="9"/>
    </row>
    <row r="8" spans="1:134">
      <c r="A8" s="12"/>
      <c r="B8" s="25">
        <v>312.43</v>
      </c>
      <c r="C8" s="20" t="s">
        <v>106</v>
      </c>
      <c r="D8" s="46">
        <v>0</v>
      </c>
      <c r="E8" s="46">
        <v>20202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20202</v>
      </c>
      <c r="P8" s="47">
        <f>(O8/P$40)</f>
        <v>25.443324937027707</v>
      </c>
      <c r="Q8" s="9"/>
    </row>
    <row r="9" spans="1:134">
      <c r="A9" s="12"/>
      <c r="B9" s="25">
        <v>312.63</v>
      </c>
      <c r="C9" s="20" t="s">
        <v>107</v>
      </c>
      <c r="D9" s="46">
        <v>0</v>
      </c>
      <c r="E9" s="46">
        <v>102668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102668</v>
      </c>
      <c r="P9" s="47">
        <f>(O9/P$40)</f>
        <v>129.30478589420656</v>
      </c>
      <c r="Q9" s="9"/>
    </row>
    <row r="10" spans="1:134">
      <c r="A10" s="12"/>
      <c r="B10" s="25">
        <v>314.10000000000002</v>
      </c>
      <c r="C10" s="20" t="s">
        <v>12</v>
      </c>
      <c r="D10" s="46">
        <v>42486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42486</v>
      </c>
      <c r="P10" s="47">
        <f>(O10/P$40)</f>
        <v>53.508816120906801</v>
      </c>
      <c r="Q10" s="9"/>
    </row>
    <row r="11" spans="1:134">
      <c r="A11" s="12"/>
      <c r="B11" s="25">
        <v>314.3</v>
      </c>
      <c r="C11" s="20" t="s">
        <v>13</v>
      </c>
      <c r="D11" s="46">
        <v>4718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4718</v>
      </c>
      <c r="P11" s="47">
        <f>(O11/P$40)</f>
        <v>5.9420654911838788</v>
      </c>
      <c r="Q11" s="9"/>
    </row>
    <row r="12" spans="1:134">
      <c r="A12" s="12"/>
      <c r="B12" s="25">
        <v>314.39999999999998</v>
      </c>
      <c r="C12" s="20" t="s">
        <v>14</v>
      </c>
      <c r="D12" s="46">
        <v>752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752</v>
      </c>
      <c r="P12" s="47">
        <f>(O12/P$40)</f>
        <v>0.94710327455919396</v>
      </c>
      <c r="Q12" s="9"/>
    </row>
    <row r="13" spans="1:134">
      <c r="A13" s="12"/>
      <c r="B13" s="25">
        <v>314.8</v>
      </c>
      <c r="C13" s="20" t="s">
        <v>15</v>
      </c>
      <c r="D13" s="46">
        <v>749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749</v>
      </c>
      <c r="P13" s="47">
        <f>(O13/P$40)</f>
        <v>0.94332493702770781</v>
      </c>
      <c r="Q13" s="9"/>
    </row>
    <row r="14" spans="1:134">
      <c r="A14" s="12"/>
      <c r="B14" s="25">
        <v>315.2</v>
      </c>
      <c r="C14" s="20" t="s">
        <v>108</v>
      </c>
      <c r="D14" s="46">
        <v>32637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32637</v>
      </c>
      <c r="P14" s="47">
        <f>(O14/P$40)</f>
        <v>41.104534005037785</v>
      </c>
      <c r="Q14" s="9"/>
    </row>
    <row r="15" spans="1:134" ht="15.75">
      <c r="A15" s="29" t="s">
        <v>18</v>
      </c>
      <c r="B15" s="30"/>
      <c r="C15" s="31"/>
      <c r="D15" s="32">
        <f>SUM(D16:D18)</f>
        <v>54775</v>
      </c>
      <c r="E15" s="32">
        <f>SUM(E16:E18)</f>
        <v>0</v>
      </c>
      <c r="F15" s="32">
        <f>SUM(F16:F18)</f>
        <v>0</v>
      </c>
      <c r="G15" s="32">
        <f>SUM(G16:G18)</f>
        <v>0</v>
      </c>
      <c r="H15" s="32">
        <f>SUM(H16:H18)</f>
        <v>0</v>
      </c>
      <c r="I15" s="32">
        <f>SUM(I16:I18)</f>
        <v>0</v>
      </c>
      <c r="J15" s="32">
        <f>SUM(J16:J18)</f>
        <v>0</v>
      </c>
      <c r="K15" s="32">
        <f>SUM(K16:K18)</f>
        <v>0</v>
      </c>
      <c r="L15" s="32">
        <f>SUM(L16:L18)</f>
        <v>0</v>
      </c>
      <c r="M15" s="32">
        <f>SUM(M16:M18)</f>
        <v>0</v>
      </c>
      <c r="N15" s="32">
        <f>SUM(N16:N18)</f>
        <v>0</v>
      </c>
      <c r="O15" s="44">
        <f>SUM(D15:N15)</f>
        <v>54775</v>
      </c>
      <c r="P15" s="45">
        <f>(O15/P$40)</f>
        <v>68.986146095717885</v>
      </c>
      <c r="Q15" s="10"/>
    </row>
    <row r="16" spans="1:134">
      <c r="A16" s="12"/>
      <c r="B16" s="25">
        <v>322</v>
      </c>
      <c r="C16" s="20" t="s">
        <v>109</v>
      </c>
      <c r="D16" s="46">
        <v>1165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1165</v>
      </c>
      <c r="P16" s="47">
        <f>(O16/P$40)</f>
        <v>1.4672544080604535</v>
      </c>
      <c r="Q16" s="9"/>
    </row>
    <row r="17" spans="1:17">
      <c r="A17" s="12"/>
      <c r="B17" s="25">
        <v>323.10000000000002</v>
      </c>
      <c r="C17" s="20" t="s">
        <v>19</v>
      </c>
      <c r="D17" s="46">
        <v>52866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8" si="1">SUM(D17:N17)</f>
        <v>52866</v>
      </c>
      <c r="P17" s="47">
        <f>(O17/P$40)</f>
        <v>66.581863979848862</v>
      </c>
      <c r="Q17" s="9"/>
    </row>
    <row r="18" spans="1:17">
      <c r="A18" s="12"/>
      <c r="B18" s="25">
        <v>323.39999999999998</v>
      </c>
      <c r="C18" s="20" t="s">
        <v>20</v>
      </c>
      <c r="D18" s="46">
        <v>744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744</v>
      </c>
      <c r="P18" s="47">
        <f>(O18/P$40)</f>
        <v>0.93702770780856426</v>
      </c>
      <c r="Q18" s="9"/>
    </row>
    <row r="19" spans="1:17" ht="15.75">
      <c r="A19" s="29" t="s">
        <v>110</v>
      </c>
      <c r="B19" s="30"/>
      <c r="C19" s="31"/>
      <c r="D19" s="32">
        <f>SUM(D20:D25)</f>
        <v>215230</v>
      </c>
      <c r="E19" s="32">
        <f>SUM(E20:E25)</f>
        <v>0</v>
      </c>
      <c r="F19" s="32">
        <f>SUM(F20:F25)</f>
        <v>0</v>
      </c>
      <c r="G19" s="32">
        <f>SUM(G20:G25)</f>
        <v>0</v>
      </c>
      <c r="H19" s="32">
        <f>SUM(H20:H25)</f>
        <v>0</v>
      </c>
      <c r="I19" s="32">
        <f>SUM(I20:I25)</f>
        <v>0</v>
      </c>
      <c r="J19" s="32">
        <f>SUM(J20:J25)</f>
        <v>0</v>
      </c>
      <c r="K19" s="32">
        <f>SUM(K20:K25)</f>
        <v>0</v>
      </c>
      <c r="L19" s="32">
        <f>SUM(L20:L25)</f>
        <v>0</v>
      </c>
      <c r="M19" s="32">
        <f>SUM(M20:M25)</f>
        <v>0</v>
      </c>
      <c r="N19" s="32">
        <f>SUM(N20:N25)</f>
        <v>0</v>
      </c>
      <c r="O19" s="44">
        <f>SUM(D19:N19)</f>
        <v>215230</v>
      </c>
      <c r="P19" s="45">
        <f>(O19/P$40)</f>
        <v>271.0705289672544</v>
      </c>
      <c r="Q19" s="10"/>
    </row>
    <row r="20" spans="1:17">
      <c r="A20" s="12"/>
      <c r="B20" s="25">
        <v>331.5</v>
      </c>
      <c r="C20" s="20" t="s">
        <v>22</v>
      </c>
      <c r="D20" s="46">
        <v>17000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4" si="2">SUM(D20:N20)</f>
        <v>17000</v>
      </c>
      <c r="P20" s="47">
        <f>(O20/P$40)</f>
        <v>21.410579345088163</v>
      </c>
      <c r="Q20" s="9"/>
    </row>
    <row r="21" spans="1:17">
      <c r="A21" s="12"/>
      <c r="B21" s="25">
        <v>331.51</v>
      </c>
      <c r="C21" s="20" t="s">
        <v>115</v>
      </c>
      <c r="D21" s="46">
        <v>113926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113926</v>
      </c>
      <c r="P21" s="47">
        <f>(O21/P$40)</f>
        <v>143.48362720403023</v>
      </c>
      <c r="Q21" s="9"/>
    </row>
    <row r="22" spans="1:17">
      <c r="A22" s="12"/>
      <c r="B22" s="25">
        <v>335.14</v>
      </c>
      <c r="C22" s="20" t="s">
        <v>69</v>
      </c>
      <c r="D22" s="46">
        <v>435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435</v>
      </c>
      <c r="P22" s="47">
        <f>(O22/P$40)</f>
        <v>0.54785894206549124</v>
      </c>
      <c r="Q22" s="9"/>
    </row>
    <row r="23" spans="1:17">
      <c r="A23" s="12"/>
      <c r="B23" s="25">
        <v>335.15</v>
      </c>
      <c r="C23" s="20" t="s">
        <v>70</v>
      </c>
      <c r="D23" s="46">
        <v>594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594</v>
      </c>
      <c r="P23" s="47">
        <f>(O23/P$40)</f>
        <v>0.74811083123425692</v>
      </c>
      <c r="Q23" s="9"/>
    </row>
    <row r="24" spans="1:17">
      <c r="A24" s="12"/>
      <c r="B24" s="25">
        <v>335.18</v>
      </c>
      <c r="C24" s="20" t="s">
        <v>111</v>
      </c>
      <c r="D24" s="46">
        <v>46015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46015</v>
      </c>
      <c r="P24" s="47">
        <f>(O24/P$40)</f>
        <v>57.95340050377834</v>
      </c>
      <c r="Q24" s="9"/>
    </row>
    <row r="25" spans="1:17">
      <c r="A25" s="12"/>
      <c r="B25" s="25">
        <v>335.9</v>
      </c>
      <c r="C25" s="20" t="s">
        <v>112</v>
      </c>
      <c r="D25" s="46">
        <v>37260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" si="3">SUM(D25:N25)</f>
        <v>37260</v>
      </c>
      <c r="P25" s="47">
        <f>(O25/P$40)</f>
        <v>46.926952141057932</v>
      </c>
      <c r="Q25" s="9"/>
    </row>
    <row r="26" spans="1:17" ht="15.75">
      <c r="A26" s="29" t="s">
        <v>33</v>
      </c>
      <c r="B26" s="30"/>
      <c r="C26" s="31"/>
      <c r="D26" s="32">
        <f>SUM(D27:D29)</f>
        <v>42959</v>
      </c>
      <c r="E26" s="32">
        <f>SUM(E27:E29)</f>
        <v>0</v>
      </c>
      <c r="F26" s="32">
        <f>SUM(F27:F29)</f>
        <v>0</v>
      </c>
      <c r="G26" s="32">
        <f>SUM(G27:G29)</f>
        <v>0</v>
      </c>
      <c r="H26" s="32">
        <f>SUM(H27:H29)</f>
        <v>0</v>
      </c>
      <c r="I26" s="32">
        <f>SUM(I27:I29)</f>
        <v>0</v>
      </c>
      <c r="J26" s="32">
        <f>SUM(J27:J29)</f>
        <v>0</v>
      </c>
      <c r="K26" s="32">
        <f>SUM(K27:K29)</f>
        <v>0</v>
      </c>
      <c r="L26" s="32">
        <f>SUM(L27:L29)</f>
        <v>0</v>
      </c>
      <c r="M26" s="32">
        <f>SUM(M27:M29)</f>
        <v>0</v>
      </c>
      <c r="N26" s="32">
        <f>SUM(N27:N29)</f>
        <v>0</v>
      </c>
      <c r="O26" s="32">
        <f>SUM(D26:N26)</f>
        <v>42959</v>
      </c>
      <c r="P26" s="45">
        <f>(O26/P$40)</f>
        <v>54.104534005037785</v>
      </c>
      <c r="Q26" s="10"/>
    </row>
    <row r="27" spans="1:17">
      <c r="A27" s="12"/>
      <c r="B27" s="25">
        <v>344.9</v>
      </c>
      <c r="C27" s="20" t="s">
        <v>72</v>
      </c>
      <c r="D27" s="46">
        <v>32389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8" si="4">SUM(D27:N27)</f>
        <v>32389</v>
      </c>
      <c r="P27" s="47">
        <f>(O27/P$40)</f>
        <v>40.79219143576826</v>
      </c>
      <c r="Q27" s="9"/>
    </row>
    <row r="28" spans="1:17">
      <c r="A28" s="12"/>
      <c r="B28" s="25">
        <v>347.5</v>
      </c>
      <c r="C28" s="20" t="s">
        <v>63</v>
      </c>
      <c r="D28" s="46">
        <v>10501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10501</v>
      </c>
      <c r="P28" s="47">
        <f>(O28/P$40)</f>
        <v>13.22544080604534</v>
      </c>
      <c r="Q28" s="9"/>
    </row>
    <row r="29" spans="1:17">
      <c r="A29" s="12"/>
      <c r="B29" s="25">
        <v>349</v>
      </c>
      <c r="C29" s="20" t="s">
        <v>118</v>
      </c>
      <c r="D29" s="46">
        <v>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69</v>
      </c>
      <c r="P29" s="47">
        <f>(O29/P$40)</f>
        <v>8.6901763224181361E-2</v>
      </c>
      <c r="Q29" s="9"/>
    </row>
    <row r="30" spans="1:17" ht="15.75">
      <c r="A30" s="29" t="s">
        <v>34</v>
      </c>
      <c r="B30" s="30"/>
      <c r="C30" s="31"/>
      <c r="D30" s="32">
        <f>SUM(D31:D31)</f>
        <v>262</v>
      </c>
      <c r="E30" s="32">
        <f>SUM(E31:E31)</f>
        <v>0</v>
      </c>
      <c r="F30" s="32">
        <f>SUM(F31:F31)</f>
        <v>0</v>
      </c>
      <c r="G30" s="32">
        <f>SUM(G31:G31)</f>
        <v>0</v>
      </c>
      <c r="H30" s="32">
        <f>SUM(H31:H31)</f>
        <v>0</v>
      </c>
      <c r="I30" s="32">
        <f>SUM(I31:I31)</f>
        <v>0</v>
      </c>
      <c r="J30" s="32">
        <f>SUM(J31:J31)</f>
        <v>0</v>
      </c>
      <c r="K30" s="32">
        <f>SUM(K31:K31)</f>
        <v>0</v>
      </c>
      <c r="L30" s="32">
        <f>SUM(L31:L31)</f>
        <v>0</v>
      </c>
      <c r="M30" s="32">
        <f>SUM(M31:M31)</f>
        <v>0</v>
      </c>
      <c r="N30" s="32">
        <f>SUM(N31:N31)</f>
        <v>0</v>
      </c>
      <c r="O30" s="32">
        <f>SUM(D30:N30)</f>
        <v>262</v>
      </c>
      <c r="P30" s="45">
        <f>(O30/P$40)</f>
        <v>0.32997481108312343</v>
      </c>
      <c r="Q30" s="10"/>
    </row>
    <row r="31" spans="1:17">
      <c r="A31" s="13"/>
      <c r="B31" s="39">
        <v>351.1</v>
      </c>
      <c r="C31" s="21" t="s">
        <v>38</v>
      </c>
      <c r="D31" s="46">
        <v>262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262</v>
      </c>
      <c r="P31" s="47">
        <f>(O31/P$40)</f>
        <v>0.32997481108312343</v>
      </c>
      <c r="Q31" s="9"/>
    </row>
    <row r="32" spans="1:17" ht="15.75">
      <c r="A32" s="29" t="s">
        <v>3</v>
      </c>
      <c r="B32" s="30"/>
      <c r="C32" s="31"/>
      <c r="D32" s="32">
        <f>SUM(D33:D35)</f>
        <v>18702</v>
      </c>
      <c r="E32" s="32">
        <f>SUM(E33:E35)</f>
        <v>0</v>
      </c>
      <c r="F32" s="32">
        <f>SUM(F33:F35)</f>
        <v>0</v>
      </c>
      <c r="G32" s="32">
        <f>SUM(G33:G35)</f>
        <v>0</v>
      </c>
      <c r="H32" s="32">
        <f>SUM(H33:H35)</f>
        <v>0</v>
      </c>
      <c r="I32" s="32">
        <f>SUM(I33:I35)</f>
        <v>0</v>
      </c>
      <c r="J32" s="32">
        <f>SUM(J33:J35)</f>
        <v>0</v>
      </c>
      <c r="K32" s="32">
        <f>SUM(K33:K35)</f>
        <v>0</v>
      </c>
      <c r="L32" s="32">
        <f>SUM(L33:L35)</f>
        <v>0</v>
      </c>
      <c r="M32" s="32">
        <f>SUM(M33:M35)</f>
        <v>0</v>
      </c>
      <c r="N32" s="32">
        <f>SUM(N33:N35)</f>
        <v>0</v>
      </c>
      <c r="O32" s="32">
        <f>SUM(D32:N32)</f>
        <v>18702</v>
      </c>
      <c r="P32" s="45">
        <f>(O32/P$40)</f>
        <v>23.554156171284635</v>
      </c>
      <c r="Q32" s="10"/>
    </row>
    <row r="33" spans="1:120">
      <c r="A33" s="12"/>
      <c r="B33" s="25">
        <v>361.1</v>
      </c>
      <c r="C33" s="20" t="s">
        <v>39</v>
      </c>
      <c r="D33" s="46">
        <v>111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111</v>
      </c>
      <c r="P33" s="47">
        <f>(O33/P$40)</f>
        <v>0.1397984886649874</v>
      </c>
      <c r="Q33" s="9"/>
    </row>
    <row r="34" spans="1:120">
      <c r="A34" s="12"/>
      <c r="B34" s="25">
        <v>366</v>
      </c>
      <c r="C34" s="20" t="s">
        <v>40</v>
      </c>
      <c r="D34" s="46">
        <v>4328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7" si="5">SUM(D34:N34)</f>
        <v>4328</v>
      </c>
      <c r="P34" s="47">
        <f>(O34/P$40)</f>
        <v>5.4508816120906802</v>
      </c>
      <c r="Q34" s="9"/>
    </row>
    <row r="35" spans="1:120">
      <c r="A35" s="12"/>
      <c r="B35" s="25">
        <v>369.9</v>
      </c>
      <c r="C35" s="20" t="s">
        <v>41</v>
      </c>
      <c r="D35" s="46">
        <v>14263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5"/>
        <v>14263</v>
      </c>
      <c r="P35" s="47">
        <f>(O35/P$40)</f>
        <v>17.963476070528966</v>
      </c>
      <c r="Q35" s="9"/>
    </row>
    <row r="36" spans="1:120" ht="15.75">
      <c r="A36" s="29" t="s">
        <v>57</v>
      </c>
      <c r="B36" s="30"/>
      <c r="C36" s="31"/>
      <c r="D36" s="32">
        <f>SUM(D37:D37)</f>
        <v>6478</v>
      </c>
      <c r="E36" s="32">
        <f>SUM(E37:E37)</f>
        <v>0</v>
      </c>
      <c r="F36" s="32">
        <f>SUM(F37:F37)</f>
        <v>0</v>
      </c>
      <c r="G36" s="32">
        <f>SUM(G37:G37)</f>
        <v>0</v>
      </c>
      <c r="H36" s="32">
        <f>SUM(H37:H37)</f>
        <v>0</v>
      </c>
      <c r="I36" s="32">
        <f>SUM(I37:I37)</f>
        <v>0</v>
      </c>
      <c r="J36" s="32">
        <f>SUM(J37:J37)</f>
        <v>0</v>
      </c>
      <c r="K36" s="32">
        <f>SUM(K37:K37)</f>
        <v>0</v>
      </c>
      <c r="L36" s="32">
        <f>SUM(L37:L37)</f>
        <v>0</v>
      </c>
      <c r="M36" s="32">
        <f>SUM(M37:M37)</f>
        <v>0</v>
      </c>
      <c r="N36" s="32">
        <f>SUM(N37:N37)</f>
        <v>0</v>
      </c>
      <c r="O36" s="32">
        <f t="shared" si="5"/>
        <v>6478</v>
      </c>
      <c r="P36" s="45">
        <f>(O36/P$40)</f>
        <v>8.158690176322418</v>
      </c>
      <c r="Q36" s="9"/>
    </row>
    <row r="37" spans="1:120" ht="15.75" thickBot="1">
      <c r="A37" s="12"/>
      <c r="B37" s="25">
        <v>384</v>
      </c>
      <c r="C37" s="20" t="s">
        <v>119</v>
      </c>
      <c r="D37" s="46">
        <v>6478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5"/>
        <v>6478</v>
      </c>
      <c r="P37" s="47">
        <f>(O37/P$40)</f>
        <v>8.158690176322418</v>
      </c>
      <c r="Q37" s="9"/>
    </row>
    <row r="38" spans="1:120" ht="16.5" thickBot="1">
      <c r="A38" s="14" t="s">
        <v>36</v>
      </c>
      <c r="B38" s="23"/>
      <c r="C38" s="22"/>
      <c r="D38" s="15">
        <f>SUM(D5,D15,D19,D26,D30,D32,D36)</f>
        <v>656281</v>
      </c>
      <c r="E38" s="15">
        <f>SUM(E5,E15,E19,E26,E30,E32,E36)</f>
        <v>122870</v>
      </c>
      <c r="F38" s="15">
        <f>SUM(F5,F15,F19,F26,F30,F32,F36)</f>
        <v>0</v>
      </c>
      <c r="G38" s="15">
        <f>SUM(G5,G15,G19,G26,G30,G32,G36)</f>
        <v>0</v>
      </c>
      <c r="H38" s="15">
        <f>SUM(H5,H15,H19,H26,H30,H32,H36)</f>
        <v>0</v>
      </c>
      <c r="I38" s="15">
        <f>SUM(I5,I15,I19,I26,I30,I32,I36)</f>
        <v>0</v>
      </c>
      <c r="J38" s="15">
        <f>SUM(J5,J15,J19,J26,J30,J32,J36)</f>
        <v>0</v>
      </c>
      <c r="K38" s="15">
        <f>SUM(K5,K15,K19,K26,K30,K32,K36)</f>
        <v>0</v>
      </c>
      <c r="L38" s="15">
        <f>SUM(L5,L15,L19,L26,L30,L32,L36)</f>
        <v>0</v>
      </c>
      <c r="M38" s="15">
        <f>SUM(M5,M15,M19,M26,M30,M32,M36)</f>
        <v>0</v>
      </c>
      <c r="N38" s="15">
        <f>SUM(N5,N15,N19,N26,N30,N32,N36)</f>
        <v>0</v>
      </c>
      <c r="O38" s="15">
        <f>SUM(D38:N38)</f>
        <v>779151</v>
      </c>
      <c r="P38" s="38">
        <f>(O38/P$40)</f>
        <v>981.29848866498742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8" t="s">
        <v>120</v>
      </c>
      <c r="N40" s="48"/>
      <c r="O40" s="48"/>
      <c r="P40" s="43">
        <v>794</v>
      </c>
    </row>
    <row r="41" spans="1:120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1"/>
    </row>
    <row r="42" spans="1:120" ht="15.75" customHeight="1" thickBot="1">
      <c r="A42" s="52" t="s">
        <v>55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4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224028</v>
      </c>
      <c r="E5" s="27">
        <f t="shared" si="0"/>
        <v>79550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303578</v>
      </c>
      <c r="O5" s="33">
        <f t="shared" ref="O5:O35" si="1">(N5/O$37)</f>
        <v>346.15507411630557</v>
      </c>
      <c r="P5" s="6"/>
    </row>
    <row r="6" spans="1:133">
      <c r="A6" s="12"/>
      <c r="B6" s="25">
        <v>311</v>
      </c>
      <c r="C6" s="20" t="s">
        <v>2</v>
      </c>
      <c r="D6" s="46">
        <v>148588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148588</v>
      </c>
      <c r="O6" s="47">
        <f t="shared" si="1"/>
        <v>169.42759407069556</v>
      </c>
      <c r="P6" s="9"/>
    </row>
    <row r="7" spans="1:133">
      <c r="A7" s="12"/>
      <c r="B7" s="25">
        <v>312.41000000000003</v>
      </c>
      <c r="C7" s="20" t="s">
        <v>51</v>
      </c>
      <c r="D7" s="46">
        <v>23332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23332</v>
      </c>
      <c r="O7" s="47">
        <f t="shared" si="1"/>
        <v>26.604332953249713</v>
      </c>
      <c r="P7" s="9"/>
    </row>
    <row r="8" spans="1:133">
      <c r="A8" s="12"/>
      <c r="B8" s="25">
        <v>312.42</v>
      </c>
      <c r="C8" s="20" t="s">
        <v>52</v>
      </c>
      <c r="D8" s="46">
        <v>0</v>
      </c>
      <c r="E8" s="46">
        <v>16184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16184</v>
      </c>
      <c r="O8" s="47">
        <f t="shared" si="1"/>
        <v>18.453819840364879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63366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63366</v>
      </c>
      <c r="O9" s="47">
        <f t="shared" si="1"/>
        <v>72.253135689851774</v>
      </c>
      <c r="P9" s="9"/>
    </row>
    <row r="10" spans="1:133">
      <c r="A10" s="12"/>
      <c r="B10" s="25">
        <v>314.10000000000002</v>
      </c>
      <c r="C10" s="20" t="s">
        <v>12</v>
      </c>
      <c r="D10" s="46">
        <v>22822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22822</v>
      </c>
      <c r="O10" s="47">
        <f t="shared" si="1"/>
        <v>26.022805017103764</v>
      </c>
      <c r="P10" s="9"/>
    </row>
    <row r="11" spans="1:133">
      <c r="A11" s="12"/>
      <c r="B11" s="25">
        <v>314.3</v>
      </c>
      <c r="C11" s="20" t="s">
        <v>13</v>
      </c>
      <c r="D11" s="46">
        <v>4100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4100</v>
      </c>
      <c r="O11" s="47">
        <f t="shared" si="1"/>
        <v>4.6750285062713797</v>
      </c>
      <c r="P11" s="9"/>
    </row>
    <row r="12" spans="1:133">
      <c r="A12" s="12"/>
      <c r="B12" s="25">
        <v>314.39999999999998</v>
      </c>
      <c r="C12" s="20" t="s">
        <v>14</v>
      </c>
      <c r="D12" s="46">
        <v>1818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1818</v>
      </c>
      <c r="O12" s="47">
        <f t="shared" si="1"/>
        <v>2.0729760547320408</v>
      </c>
      <c r="P12" s="9"/>
    </row>
    <row r="13" spans="1:133">
      <c r="A13" s="12"/>
      <c r="B13" s="25">
        <v>314.8</v>
      </c>
      <c r="C13" s="20" t="s">
        <v>15</v>
      </c>
      <c r="D13" s="46">
        <v>1730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1730</v>
      </c>
      <c r="O13" s="47">
        <f t="shared" si="1"/>
        <v>1.9726339794754846</v>
      </c>
      <c r="P13" s="9"/>
    </row>
    <row r="14" spans="1:133">
      <c r="A14" s="12"/>
      <c r="B14" s="25">
        <v>315</v>
      </c>
      <c r="C14" s="20" t="s">
        <v>66</v>
      </c>
      <c r="D14" s="46">
        <v>18736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18736</v>
      </c>
      <c r="O14" s="47">
        <f t="shared" si="1"/>
        <v>21.363740022805018</v>
      </c>
      <c r="P14" s="9"/>
    </row>
    <row r="15" spans="1:133">
      <c r="A15" s="12"/>
      <c r="B15" s="25">
        <v>316</v>
      </c>
      <c r="C15" s="20" t="s">
        <v>67</v>
      </c>
      <c r="D15" s="46">
        <v>2902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2902</v>
      </c>
      <c r="O15" s="47">
        <f t="shared" si="1"/>
        <v>3.3090079817559865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SUM(D17:D19)</f>
        <v>40559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5" si="4">SUM(D16:M16)</f>
        <v>40559</v>
      </c>
      <c r="O16" s="45">
        <f t="shared" si="1"/>
        <v>46.247434435575826</v>
      </c>
      <c r="P16" s="10"/>
    </row>
    <row r="17" spans="1:16">
      <c r="A17" s="12"/>
      <c r="B17" s="25">
        <v>322</v>
      </c>
      <c r="C17" s="20" t="s">
        <v>0</v>
      </c>
      <c r="D17" s="46">
        <v>660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660</v>
      </c>
      <c r="O17" s="47">
        <f t="shared" si="1"/>
        <v>0.75256556442417333</v>
      </c>
      <c r="P17" s="9"/>
    </row>
    <row r="18" spans="1:16">
      <c r="A18" s="12"/>
      <c r="B18" s="25">
        <v>323.10000000000002</v>
      </c>
      <c r="C18" s="20" t="s">
        <v>19</v>
      </c>
      <c r="D18" s="46">
        <v>38131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38131</v>
      </c>
      <c r="O18" s="47">
        <f t="shared" si="1"/>
        <v>43.478905359179016</v>
      </c>
      <c r="P18" s="9"/>
    </row>
    <row r="19" spans="1:16">
      <c r="A19" s="12"/>
      <c r="B19" s="25">
        <v>323.39999999999998</v>
      </c>
      <c r="C19" s="20" t="s">
        <v>20</v>
      </c>
      <c r="D19" s="46">
        <v>1768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1768</v>
      </c>
      <c r="O19" s="47">
        <f t="shared" si="1"/>
        <v>2.0159635119726338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SUM(D21:D25)</f>
        <v>59991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59991</v>
      </c>
      <c r="O20" s="45">
        <f t="shared" si="1"/>
        <v>68.404789053591784</v>
      </c>
      <c r="P20" s="10"/>
    </row>
    <row r="21" spans="1:16">
      <c r="A21" s="12"/>
      <c r="B21" s="25">
        <v>335.12</v>
      </c>
      <c r="C21" s="20" t="s">
        <v>68</v>
      </c>
      <c r="D21" s="46">
        <v>26311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26311</v>
      </c>
      <c r="O21" s="47">
        <f t="shared" si="1"/>
        <v>30.001140250855187</v>
      </c>
      <c r="P21" s="9"/>
    </row>
    <row r="22" spans="1:16">
      <c r="A22" s="12"/>
      <c r="B22" s="25">
        <v>335.14</v>
      </c>
      <c r="C22" s="20" t="s">
        <v>69</v>
      </c>
      <c r="D22" s="46">
        <v>207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</v>
      </c>
      <c r="O22" s="47">
        <f t="shared" si="1"/>
        <v>0.23603192702394526</v>
      </c>
      <c r="P22" s="9"/>
    </row>
    <row r="23" spans="1:16">
      <c r="A23" s="12"/>
      <c r="B23" s="25">
        <v>335.15</v>
      </c>
      <c r="C23" s="20" t="s">
        <v>70</v>
      </c>
      <c r="D23" s="46">
        <v>524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524</v>
      </c>
      <c r="O23" s="47">
        <f t="shared" si="1"/>
        <v>0.59749144811858612</v>
      </c>
      <c r="P23" s="9"/>
    </row>
    <row r="24" spans="1:16">
      <c r="A24" s="12"/>
      <c r="B24" s="25">
        <v>335.18</v>
      </c>
      <c r="C24" s="20" t="s">
        <v>71</v>
      </c>
      <c r="D24" s="46">
        <v>32417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32417</v>
      </c>
      <c r="O24" s="47">
        <f t="shared" si="1"/>
        <v>36.963511972633981</v>
      </c>
      <c r="P24" s="9"/>
    </row>
    <row r="25" spans="1:16">
      <c r="A25" s="12"/>
      <c r="B25" s="25">
        <v>338</v>
      </c>
      <c r="C25" s="20" t="s">
        <v>28</v>
      </c>
      <c r="D25" s="46">
        <v>532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532</v>
      </c>
      <c r="O25" s="47">
        <f t="shared" si="1"/>
        <v>0.60661345496009123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SUM(D27:D28)</f>
        <v>15130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15130</v>
      </c>
      <c r="O26" s="45">
        <f t="shared" si="1"/>
        <v>17.25199543899658</v>
      </c>
      <c r="P26" s="10"/>
    </row>
    <row r="27" spans="1:16">
      <c r="A27" s="12"/>
      <c r="B27" s="25">
        <v>344.9</v>
      </c>
      <c r="C27" s="20" t="s">
        <v>72</v>
      </c>
      <c r="D27" s="46">
        <v>14185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14185</v>
      </c>
      <c r="O27" s="47">
        <f t="shared" si="1"/>
        <v>16.174458380843785</v>
      </c>
      <c r="P27" s="9"/>
    </row>
    <row r="28" spans="1:16">
      <c r="A28" s="12"/>
      <c r="B28" s="25">
        <v>347.5</v>
      </c>
      <c r="C28" s="20" t="s">
        <v>63</v>
      </c>
      <c r="D28" s="46">
        <v>945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945</v>
      </c>
      <c r="O28" s="47">
        <f t="shared" si="1"/>
        <v>1.0775370581527937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SUM(D30:D30)</f>
        <v>321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321</v>
      </c>
      <c r="O29" s="45">
        <f t="shared" si="1"/>
        <v>0.36602052451539341</v>
      </c>
      <c r="P29" s="10"/>
    </row>
    <row r="30" spans="1:16">
      <c r="A30" s="13"/>
      <c r="B30" s="39">
        <v>351.1</v>
      </c>
      <c r="C30" s="21" t="s">
        <v>38</v>
      </c>
      <c r="D30" s="46">
        <v>321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321</v>
      </c>
      <c r="O30" s="47">
        <f t="shared" si="1"/>
        <v>0.36602052451539341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SUM(D32:D34)</f>
        <v>10727</v>
      </c>
      <c r="E31" s="32">
        <f t="shared" si="8"/>
        <v>23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10750</v>
      </c>
      <c r="O31" s="45">
        <f t="shared" si="1"/>
        <v>12.25769669327252</v>
      </c>
      <c r="P31" s="10"/>
    </row>
    <row r="32" spans="1:16">
      <c r="A32" s="12"/>
      <c r="B32" s="25">
        <v>361.1</v>
      </c>
      <c r="C32" s="20" t="s">
        <v>39</v>
      </c>
      <c r="D32" s="46">
        <v>251</v>
      </c>
      <c r="E32" s="46">
        <v>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274</v>
      </c>
      <c r="O32" s="47">
        <f t="shared" si="1"/>
        <v>0.31242873432155072</v>
      </c>
      <c r="P32" s="9"/>
    </row>
    <row r="33" spans="1:119">
      <c r="A33" s="12"/>
      <c r="B33" s="25">
        <v>366</v>
      </c>
      <c r="C33" s="20" t="s">
        <v>40</v>
      </c>
      <c r="D33" s="46">
        <v>7415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7415</v>
      </c>
      <c r="O33" s="47">
        <f t="shared" si="1"/>
        <v>8.4549600912200678</v>
      </c>
      <c r="P33" s="9"/>
    </row>
    <row r="34" spans="1:119" ht="15.75" thickBot="1">
      <c r="A34" s="12"/>
      <c r="B34" s="25">
        <v>369.9</v>
      </c>
      <c r="C34" s="20" t="s">
        <v>41</v>
      </c>
      <c r="D34" s="46">
        <v>3061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3061</v>
      </c>
      <c r="O34" s="47">
        <f t="shared" si="1"/>
        <v>3.490307867730901</v>
      </c>
      <c r="P34" s="9"/>
    </row>
    <row r="35" spans="1:119" ht="16.5" thickBot="1">
      <c r="A35" s="14" t="s">
        <v>36</v>
      </c>
      <c r="B35" s="23"/>
      <c r="C35" s="22"/>
      <c r="D35" s="15">
        <f>SUM(D5,D16,D20,D26,D29,D31)</f>
        <v>350756</v>
      </c>
      <c r="E35" s="15">
        <f t="shared" ref="E35:M35" si="9">SUM(E5,E16,E20,E26,E29,E31)</f>
        <v>79573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4"/>
        <v>430329</v>
      </c>
      <c r="O35" s="38">
        <f t="shared" si="1"/>
        <v>490.68301026225771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79</v>
      </c>
      <c r="M37" s="48"/>
      <c r="N37" s="48"/>
      <c r="O37" s="43">
        <v>877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55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213715</v>
      </c>
      <c r="E5" s="27">
        <f t="shared" si="0"/>
        <v>75749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289464</v>
      </c>
      <c r="O5" s="33">
        <f t="shared" ref="O5:O36" si="1">(N5/O$38)</f>
        <v>330.81599999999997</v>
      </c>
      <c r="P5" s="6"/>
    </row>
    <row r="6" spans="1:133">
      <c r="A6" s="12"/>
      <c r="B6" s="25">
        <v>311</v>
      </c>
      <c r="C6" s="20" t="s">
        <v>2</v>
      </c>
      <c r="D6" s="46">
        <v>146085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146085</v>
      </c>
      <c r="O6" s="47">
        <f t="shared" si="1"/>
        <v>166.9542857142857</v>
      </c>
      <c r="P6" s="9"/>
    </row>
    <row r="7" spans="1:133">
      <c r="A7" s="12"/>
      <c r="B7" s="25">
        <v>312.41000000000003</v>
      </c>
      <c r="C7" s="20" t="s">
        <v>51</v>
      </c>
      <c r="D7" s="46">
        <v>21817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21817</v>
      </c>
      <c r="O7" s="47">
        <f t="shared" si="1"/>
        <v>24.933714285714284</v>
      </c>
      <c r="P7" s="9"/>
    </row>
    <row r="8" spans="1:133">
      <c r="A8" s="12"/>
      <c r="B8" s="25">
        <v>312.42</v>
      </c>
      <c r="C8" s="20" t="s">
        <v>52</v>
      </c>
      <c r="D8" s="46">
        <v>0</v>
      </c>
      <c r="E8" s="46">
        <v>14629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14629</v>
      </c>
      <c r="O8" s="47">
        <f t="shared" si="1"/>
        <v>16.718857142857143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61120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61120</v>
      </c>
      <c r="O9" s="47">
        <f t="shared" si="1"/>
        <v>69.851428571428571</v>
      </c>
      <c r="P9" s="9"/>
    </row>
    <row r="10" spans="1:133">
      <c r="A10" s="12"/>
      <c r="B10" s="25">
        <v>314.10000000000002</v>
      </c>
      <c r="C10" s="20" t="s">
        <v>12</v>
      </c>
      <c r="D10" s="46">
        <v>11268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11268</v>
      </c>
      <c r="O10" s="47">
        <f t="shared" si="1"/>
        <v>12.877714285714285</v>
      </c>
      <c r="P10" s="9"/>
    </row>
    <row r="11" spans="1:133">
      <c r="A11" s="12"/>
      <c r="B11" s="25">
        <v>314.3</v>
      </c>
      <c r="C11" s="20" t="s">
        <v>13</v>
      </c>
      <c r="D11" s="46">
        <v>3100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3100</v>
      </c>
      <c r="O11" s="47">
        <f t="shared" si="1"/>
        <v>3.5428571428571427</v>
      </c>
      <c r="P11" s="9"/>
    </row>
    <row r="12" spans="1:133">
      <c r="A12" s="12"/>
      <c r="B12" s="25">
        <v>314.39999999999998</v>
      </c>
      <c r="C12" s="20" t="s">
        <v>14</v>
      </c>
      <c r="D12" s="46">
        <v>1611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1611</v>
      </c>
      <c r="O12" s="47">
        <f t="shared" si="1"/>
        <v>1.8411428571428572</v>
      </c>
      <c r="P12" s="9"/>
    </row>
    <row r="13" spans="1:133">
      <c r="A13" s="12"/>
      <c r="B13" s="25">
        <v>314.8</v>
      </c>
      <c r="C13" s="20" t="s">
        <v>15</v>
      </c>
      <c r="D13" s="46">
        <v>1580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1580</v>
      </c>
      <c r="O13" s="47">
        <f t="shared" si="1"/>
        <v>1.8057142857142856</v>
      </c>
      <c r="P13" s="9"/>
    </row>
    <row r="14" spans="1:133">
      <c r="A14" s="12"/>
      <c r="B14" s="25">
        <v>315</v>
      </c>
      <c r="C14" s="20" t="s">
        <v>66</v>
      </c>
      <c r="D14" s="46">
        <v>24969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24969</v>
      </c>
      <c r="O14" s="47">
        <f t="shared" si="1"/>
        <v>28.536000000000001</v>
      </c>
      <c r="P14" s="9"/>
    </row>
    <row r="15" spans="1:133">
      <c r="A15" s="12"/>
      <c r="B15" s="25">
        <v>316</v>
      </c>
      <c r="C15" s="20" t="s">
        <v>67</v>
      </c>
      <c r="D15" s="46">
        <v>3285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3285</v>
      </c>
      <c r="O15" s="47">
        <f t="shared" si="1"/>
        <v>3.7542857142857144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SUM(D17:D19)</f>
        <v>35806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6" si="4">SUM(D16:M16)</f>
        <v>35806</v>
      </c>
      <c r="O16" s="45">
        <f t="shared" si="1"/>
        <v>40.921142857142854</v>
      </c>
      <c r="P16" s="10"/>
    </row>
    <row r="17" spans="1:16">
      <c r="A17" s="12"/>
      <c r="B17" s="25">
        <v>322</v>
      </c>
      <c r="C17" s="20" t="s">
        <v>0</v>
      </c>
      <c r="D17" s="46">
        <v>320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320</v>
      </c>
      <c r="O17" s="47">
        <f t="shared" si="1"/>
        <v>0.36571428571428571</v>
      </c>
      <c r="P17" s="9"/>
    </row>
    <row r="18" spans="1:16">
      <c r="A18" s="12"/>
      <c r="B18" s="25">
        <v>323.10000000000002</v>
      </c>
      <c r="C18" s="20" t="s">
        <v>19</v>
      </c>
      <c r="D18" s="46">
        <v>33784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33784</v>
      </c>
      <c r="O18" s="47">
        <f t="shared" si="1"/>
        <v>38.610285714285716</v>
      </c>
      <c r="P18" s="9"/>
    </row>
    <row r="19" spans="1:16">
      <c r="A19" s="12"/>
      <c r="B19" s="25">
        <v>323.39999999999998</v>
      </c>
      <c r="C19" s="20" t="s">
        <v>20</v>
      </c>
      <c r="D19" s="46">
        <v>1702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1702</v>
      </c>
      <c r="O19" s="47">
        <f t="shared" si="1"/>
        <v>1.9451428571428571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218195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218195</v>
      </c>
      <c r="O20" s="45">
        <f t="shared" si="1"/>
        <v>249.36571428571429</v>
      </c>
      <c r="P20" s="10"/>
    </row>
    <row r="21" spans="1:16">
      <c r="A21" s="12"/>
      <c r="B21" s="25">
        <v>331.5</v>
      </c>
      <c r="C21" s="20" t="s">
        <v>22</v>
      </c>
      <c r="D21" s="46">
        <v>158669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158669</v>
      </c>
      <c r="O21" s="47">
        <f t="shared" si="1"/>
        <v>181.33600000000001</v>
      </c>
      <c r="P21" s="9"/>
    </row>
    <row r="22" spans="1:16">
      <c r="A22" s="12"/>
      <c r="B22" s="25">
        <v>335.12</v>
      </c>
      <c r="C22" s="20" t="s">
        <v>68</v>
      </c>
      <c r="D22" s="46">
        <v>25668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25668</v>
      </c>
      <c r="O22" s="47">
        <f t="shared" si="1"/>
        <v>29.334857142857143</v>
      </c>
      <c r="P22" s="9"/>
    </row>
    <row r="23" spans="1:16">
      <c r="A23" s="12"/>
      <c r="B23" s="25">
        <v>335.14</v>
      </c>
      <c r="C23" s="20" t="s">
        <v>69</v>
      </c>
      <c r="D23" s="46">
        <v>323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323</v>
      </c>
      <c r="O23" s="47">
        <f t="shared" si="1"/>
        <v>0.36914285714285716</v>
      </c>
      <c r="P23" s="9"/>
    </row>
    <row r="24" spans="1:16">
      <c r="A24" s="12"/>
      <c r="B24" s="25">
        <v>335.15</v>
      </c>
      <c r="C24" s="20" t="s">
        <v>70</v>
      </c>
      <c r="D24" s="46">
        <v>520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520</v>
      </c>
      <c r="O24" s="47">
        <f t="shared" si="1"/>
        <v>0.59428571428571431</v>
      </c>
      <c r="P24" s="9"/>
    </row>
    <row r="25" spans="1:16">
      <c r="A25" s="12"/>
      <c r="B25" s="25">
        <v>335.18</v>
      </c>
      <c r="C25" s="20" t="s">
        <v>71</v>
      </c>
      <c r="D25" s="46">
        <v>32487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32487</v>
      </c>
      <c r="O25" s="47">
        <f t="shared" si="1"/>
        <v>37.128</v>
      </c>
      <c r="P25" s="9"/>
    </row>
    <row r="26" spans="1:16">
      <c r="A26" s="12"/>
      <c r="B26" s="25">
        <v>338</v>
      </c>
      <c r="C26" s="20" t="s">
        <v>28</v>
      </c>
      <c r="D26" s="46">
        <v>528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528</v>
      </c>
      <c r="O26" s="47">
        <f t="shared" si="1"/>
        <v>0.60342857142857143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SUM(D28:D29)</f>
        <v>14536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14536</v>
      </c>
      <c r="O27" s="45">
        <f t="shared" si="1"/>
        <v>16.612571428571428</v>
      </c>
      <c r="P27" s="10"/>
    </row>
    <row r="28" spans="1:16">
      <c r="A28" s="12"/>
      <c r="B28" s="25">
        <v>344.9</v>
      </c>
      <c r="C28" s="20" t="s">
        <v>72</v>
      </c>
      <c r="D28" s="46">
        <v>13411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13411</v>
      </c>
      <c r="O28" s="47">
        <f t="shared" si="1"/>
        <v>15.326857142857143</v>
      </c>
      <c r="P28" s="9"/>
    </row>
    <row r="29" spans="1:16">
      <c r="A29" s="12"/>
      <c r="B29" s="25">
        <v>347.5</v>
      </c>
      <c r="C29" s="20" t="s">
        <v>63</v>
      </c>
      <c r="D29" s="46">
        <v>1125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1125</v>
      </c>
      <c r="O29" s="47">
        <f t="shared" si="1"/>
        <v>1.2857142857142858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SUM(D31:D31)</f>
        <v>365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365</v>
      </c>
      <c r="O30" s="45">
        <f t="shared" si="1"/>
        <v>0.41714285714285715</v>
      </c>
      <c r="P30" s="10"/>
    </row>
    <row r="31" spans="1:16">
      <c r="A31" s="13"/>
      <c r="B31" s="39">
        <v>351.1</v>
      </c>
      <c r="C31" s="21" t="s">
        <v>38</v>
      </c>
      <c r="D31" s="46">
        <v>365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365</v>
      </c>
      <c r="O31" s="47">
        <f t="shared" si="1"/>
        <v>0.41714285714285715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SUM(D33:D35)</f>
        <v>2245</v>
      </c>
      <c r="E32" s="32">
        <f t="shared" si="8"/>
        <v>20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2265</v>
      </c>
      <c r="O32" s="45">
        <f t="shared" si="1"/>
        <v>2.5885714285714285</v>
      </c>
      <c r="P32" s="10"/>
    </row>
    <row r="33" spans="1:119">
      <c r="A33" s="12"/>
      <c r="B33" s="25">
        <v>361.1</v>
      </c>
      <c r="C33" s="20" t="s">
        <v>39</v>
      </c>
      <c r="D33" s="46">
        <v>293</v>
      </c>
      <c r="E33" s="46">
        <v>20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313</v>
      </c>
      <c r="O33" s="47">
        <f t="shared" si="1"/>
        <v>0.35771428571428571</v>
      </c>
      <c r="P33" s="9"/>
    </row>
    <row r="34" spans="1:119">
      <c r="A34" s="12"/>
      <c r="B34" s="25">
        <v>366</v>
      </c>
      <c r="C34" s="20" t="s">
        <v>40</v>
      </c>
      <c r="D34" s="46">
        <v>175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175</v>
      </c>
      <c r="O34" s="47">
        <f t="shared" si="1"/>
        <v>0.2</v>
      </c>
      <c r="P34" s="9"/>
    </row>
    <row r="35" spans="1:119" ht="15.75" thickBot="1">
      <c r="A35" s="12"/>
      <c r="B35" s="25">
        <v>369.9</v>
      </c>
      <c r="C35" s="20" t="s">
        <v>41</v>
      </c>
      <c r="D35" s="46">
        <v>1777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1777</v>
      </c>
      <c r="O35" s="47">
        <f t="shared" si="1"/>
        <v>2.0308571428571427</v>
      </c>
      <c r="P35" s="9"/>
    </row>
    <row r="36" spans="1:119" ht="16.5" thickBot="1">
      <c r="A36" s="14" t="s">
        <v>36</v>
      </c>
      <c r="B36" s="23"/>
      <c r="C36" s="22"/>
      <c r="D36" s="15">
        <f>SUM(D5,D16,D20,D27,D30,D32)</f>
        <v>484862</v>
      </c>
      <c r="E36" s="15">
        <f t="shared" ref="E36:M36" si="9">SUM(E5,E16,E20,E27,E30,E32)</f>
        <v>75769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0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4"/>
        <v>560631</v>
      </c>
      <c r="O36" s="38">
        <f t="shared" si="1"/>
        <v>640.72114285714281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73</v>
      </c>
      <c r="M38" s="48"/>
      <c r="N38" s="48"/>
      <c r="O38" s="43">
        <v>875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55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231755</v>
      </c>
      <c r="E5" s="27">
        <f t="shared" si="0"/>
        <v>71529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303284</v>
      </c>
      <c r="O5" s="33">
        <f t="shared" ref="O5:O39" si="1">(N5/O$41)</f>
        <v>341.53603603603602</v>
      </c>
      <c r="P5" s="6"/>
    </row>
    <row r="6" spans="1:133">
      <c r="A6" s="12"/>
      <c r="B6" s="25">
        <v>311</v>
      </c>
      <c r="C6" s="20" t="s">
        <v>2</v>
      </c>
      <c r="D6" s="46">
        <v>169173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169173</v>
      </c>
      <c r="O6" s="47">
        <f t="shared" si="1"/>
        <v>190.51013513513513</v>
      </c>
      <c r="P6" s="9"/>
    </row>
    <row r="7" spans="1:133">
      <c r="A7" s="12"/>
      <c r="B7" s="25">
        <v>312.41000000000003</v>
      </c>
      <c r="C7" s="20" t="s">
        <v>51</v>
      </c>
      <c r="D7" s="46">
        <v>18699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18699</v>
      </c>
      <c r="O7" s="47">
        <f t="shared" si="1"/>
        <v>21.057432432432432</v>
      </c>
      <c r="P7" s="9"/>
    </row>
    <row r="8" spans="1:133">
      <c r="A8" s="12"/>
      <c r="B8" s="25">
        <v>312.42</v>
      </c>
      <c r="C8" s="20" t="s">
        <v>52</v>
      </c>
      <c r="D8" s="46">
        <v>0</v>
      </c>
      <c r="E8" s="46">
        <v>12482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12482</v>
      </c>
      <c r="O8" s="47">
        <f t="shared" si="1"/>
        <v>14.056306306306306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59047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59047</v>
      </c>
      <c r="O9" s="47">
        <f t="shared" si="1"/>
        <v>66.494369369369366</v>
      </c>
      <c r="P9" s="9"/>
    </row>
    <row r="10" spans="1:133">
      <c r="A10" s="12"/>
      <c r="B10" s="25">
        <v>314.10000000000002</v>
      </c>
      <c r="C10" s="20" t="s">
        <v>12</v>
      </c>
      <c r="D10" s="46">
        <v>11423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11423</v>
      </c>
      <c r="O10" s="47">
        <f t="shared" si="1"/>
        <v>12.863738738738739</v>
      </c>
      <c r="P10" s="9"/>
    </row>
    <row r="11" spans="1:133">
      <c r="A11" s="12"/>
      <c r="B11" s="25">
        <v>314.3</v>
      </c>
      <c r="C11" s="20" t="s">
        <v>13</v>
      </c>
      <c r="D11" s="46">
        <v>3410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3410</v>
      </c>
      <c r="O11" s="47">
        <f t="shared" si="1"/>
        <v>3.8400900900900901</v>
      </c>
      <c r="P11" s="9"/>
    </row>
    <row r="12" spans="1:133">
      <c r="A12" s="12"/>
      <c r="B12" s="25">
        <v>314.39999999999998</v>
      </c>
      <c r="C12" s="20" t="s">
        <v>14</v>
      </c>
      <c r="D12" s="46">
        <v>1538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1538</v>
      </c>
      <c r="O12" s="47">
        <f t="shared" si="1"/>
        <v>1.7319819819819819</v>
      </c>
      <c r="P12" s="9"/>
    </row>
    <row r="13" spans="1:133">
      <c r="A13" s="12"/>
      <c r="B13" s="25">
        <v>314.8</v>
      </c>
      <c r="C13" s="20" t="s">
        <v>15</v>
      </c>
      <c r="D13" s="46">
        <v>853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853</v>
      </c>
      <c r="O13" s="47">
        <f t="shared" si="1"/>
        <v>0.9605855855855856</v>
      </c>
      <c r="P13" s="9"/>
    </row>
    <row r="14" spans="1:133">
      <c r="A14" s="12"/>
      <c r="B14" s="25">
        <v>315</v>
      </c>
      <c r="C14" s="20" t="s">
        <v>16</v>
      </c>
      <c r="D14" s="46">
        <v>23585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23585</v>
      </c>
      <c r="O14" s="47">
        <f t="shared" si="1"/>
        <v>26.559684684684683</v>
      </c>
      <c r="P14" s="9"/>
    </row>
    <row r="15" spans="1:133">
      <c r="A15" s="12"/>
      <c r="B15" s="25">
        <v>316</v>
      </c>
      <c r="C15" s="20" t="s">
        <v>17</v>
      </c>
      <c r="D15" s="46">
        <v>3074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3074</v>
      </c>
      <c r="O15" s="47">
        <f t="shared" si="1"/>
        <v>3.4617117117117115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SUM(D17:D19)</f>
        <v>36770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9" si="4">SUM(D16:M16)</f>
        <v>36770</v>
      </c>
      <c r="O16" s="45">
        <f t="shared" si="1"/>
        <v>41.407657657657658</v>
      </c>
      <c r="P16" s="10"/>
    </row>
    <row r="17" spans="1:16">
      <c r="A17" s="12"/>
      <c r="B17" s="25">
        <v>322</v>
      </c>
      <c r="C17" s="20" t="s">
        <v>0</v>
      </c>
      <c r="D17" s="46">
        <v>920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920</v>
      </c>
      <c r="O17" s="47">
        <f t="shared" si="1"/>
        <v>1.0360360360360361</v>
      </c>
      <c r="P17" s="9"/>
    </row>
    <row r="18" spans="1:16">
      <c r="A18" s="12"/>
      <c r="B18" s="25">
        <v>323.10000000000002</v>
      </c>
      <c r="C18" s="20" t="s">
        <v>19</v>
      </c>
      <c r="D18" s="46">
        <v>34221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34221</v>
      </c>
      <c r="O18" s="47">
        <f t="shared" si="1"/>
        <v>38.537162162162161</v>
      </c>
      <c r="P18" s="9"/>
    </row>
    <row r="19" spans="1:16">
      <c r="A19" s="12"/>
      <c r="B19" s="25">
        <v>323.39999999999998</v>
      </c>
      <c r="C19" s="20" t="s">
        <v>20</v>
      </c>
      <c r="D19" s="46">
        <v>1629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1629</v>
      </c>
      <c r="O19" s="47">
        <f t="shared" si="1"/>
        <v>1.8344594594594594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442922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442922</v>
      </c>
      <c r="O20" s="45">
        <f t="shared" si="1"/>
        <v>498.78603603603602</v>
      </c>
      <c r="P20" s="10"/>
    </row>
    <row r="21" spans="1:16">
      <c r="A21" s="12"/>
      <c r="B21" s="25">
        <v>331.5</v>
      </c>
      <c r="C21" s="20" t="s">
        <v>22</v>
      </c>
      <c r="D21" s="46">
        <v>386533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386533</v>
      </c>
      <c r="O21" s="47">
        <f t="shared" si="1"/>
        <v>435.28490990990991</v>
      </c>
      <c r="P21" s="9"/>
    </row>
    <row r="22" spans="1:16">
      <c r="A22" s="12"/>
      <c r="B22" s="25">
        <v>335.12</v>
      </c>
      <c r="C22" s="20" t="s">
        <v>24</v>
      </c>
      <c r="D22" s="46">
        <v>24299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24299</v>
      </c>
      <c r="O22" s="47">
        <f t="shared" si="1"/>
        <v>27.363738738738739</v>
      </c>
      <c r="P22" s="9"/>
    </row>
    <row r="23" spans="1:16">
      <c r="A23" s="12"/>
      <c r="B23" s="25">
        <v>335.14</v>
      </c>
      <c r="C23" s="20" t="s">
        <v>25</v>
      </c>
      <c r="D23" s="46">
        <v>334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334</v>
      </c>
      <c r="O23" s="47">
        <f t="shared" si="1"/>
        <v>0.37612612612612611</v>
      </c>
      <c r="P23" s="9"/>
    </row>
    <row r="24" spans="1:16">
      <c r="A24" s="12"/>
      <c r="B24" s="25">
        <v>335.15</v>
      </c>
      <c r="C24" s="20" t="s">
        <v>26</v>
      </c>
      <c r="D24" s="46">
        <v>532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532</v>
      </c>
      <c r="O24" s="47">
        <f t="shared" si="1"/>
        <v>0.59909909909909909</v>
      </c>
      <c r="P24" s="9"/>
    </row>
    <row r="25" spans="1:16">
      <c r="A25" s="12"/>
      <c r="B25" s="25">
        <v>335.18</v>
      </c>
      <c r="C25" s="20" t="s">
        <v>27</v>
      </c>
      <c r="D25" s="46">
        <v>30759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30759</v>
      </c>
      <c r="O25" s="47">
        <f t="shared" si="1"/>
        <v>34.638513513513516</v>
      </c>
      <c r="P25" s="9"/>
    </row>
    <row r="26" spans="1:16">
      <c r="A26" s="12"/>
      <c r="B26" s="25">
        <v>338</v>
      </c>
      <c r="C26" s="20" t="s">
        <v>28</v>
      </c>
      <c r="D26" s="46">
        <v>465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465</v>
      </c>
      <c r="O26" s="47">
        <f t="shared" si="1"/>
        <v>0.52364864864864868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SUM(D28:D30)</f>
        <v>13602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13602</v>
      </c>
      <c r="O27" s="45">
        <f t="shared" si="1"/>
        <v>15.317567567567568</v>
      </c>
      <c r="P27" s="10"/>
    </row>
    <row r="28" spans="1:16">
      <c r="A28" s="12"/>
      <c r="B28" s="25">
        <v>341.9</v>
      </c>
      <c r="C28" s="20" t="s">
        <v>62</v>
      </c>
      <c r="D28" s="46">
        <v>162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162</v>
      </c>
      <c r="O28" s="47">
        <f t="shared" si="1"/>
        <v>0.18243243243243243</v>
      </c>
      <c r="P28" s="9"/>
    </row>
    <row r="29" spans="1:16">
      <c r="A29" s="12"/>
      <c r="B29" s="25">
        <v>344.9</v>
      </c>
      <c r="C29" s="20" t="s">
        <v>35</v>
      </c>
      <c r="D29" s="46">
        <v>12415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12415</v>
      </c>
      <c r="O29" s="47">
        <f t="shared" si="1"/>
        <v>13.980855855855856</v>
      </c>
      <c r="P29" s="9"/>
    </row>
    <row r="30" spans="1:16">
      <c r="A30" s="12"/>
      <c r="B30" s="25">
        <v>347.5</v>
      </c>
      <c r="C30" s="20" t="s">
        <v>63</v>
      </c>
      <c r="D30" s="46">
        <v>1025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1025</v>
      </c>
      <c r="O30" s="47">
        <f t="shared" si="1"/>
        <v>1.1542792792792793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SUM(D32:D32)</f>
        <v>496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496</v>
      </c>
      <c r="O31" s="45">
        <f t="shared" si="1"/>
        <v>0.55855855855855852</v>
      </c>
      <c r="P31" s="10"/>
    </row>
    <row r="32" spans="1:16">
      <c r="A32" s="13"/>
      <c r="B32" s="39">
        <v>351.1</v>
      </c>
      <c r="C32" s="21" t="s">
        <v>38</v>
      </c>
      <c r="D32" s="46">
        <v>496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496</v>
      </c>
      <c r="O32" s="47">
        <f t="shared" si="1"/>
        <v>0.55855855855855852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SUM(D34:D36)</f>
        <v>2419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2419</v>
      </c>
      <c r="O33" s="45">
        <f t="shared" si="1"/>
        <v>2.724099099099099</v>
      </c>
      <c r="P33" s="10"/>
    </row>
    <row r="34" spans="1:119">
      <c r="A34" s="12"/>
      <c r="B34" s="25">
        <v>361.1</v>
      </c>
      <c r="C34" s="20" t="s">
        <v>39</v>
      </c>
      <c r="D34" s="46">
        <v>243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243</v>
      </c>
      <c r="O34" s="47">
        <f t="shared" si="1"/>
        <v>0.27364864864864863</v>
      </c>
      <c r="P34" s="9"/>
    </row>
    <row r="35" spans="1:119">
      <c r="A35" s="12"/>
      <c r="B35" s="25">
        <v>366</v>
      </c>
      <c r="C35" s="20" t="s">
        <v>40</v>
      </c>
      <c r="D35" s="46">
        <v>1418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1418</v>
      </c>
      <c r="O35" s="47">
        <f t="shared" si="1"/>
        <v>1.5968468468468469</v>
      </c>
      <c r="P35" s="9"/>
    </row>
    <row r="36" spans="1:119">
      <c r="A36" s="12"/>
      <c r="B36" s="25">
        <v>369.9</v>
      </c>
      <c r="C36" s="20" t="s">
        <v>41</v>
      </c>
      <c r="D36" s="46">
        <v>758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758</v>
      </c>
      <c r="O36" s="47">
        <f t="shared" si="1"/>
        <v>0.85360360360360366</v>
      </c>
      <c r="P36" s="9"/>
    </row>
    <row r="37" spans="1:119" ht="15.75">
      <c r="A37" s="29" t="s">
        <v>57</v>
      </c>
      <c r="B37" s="30"/>
      <c r="C37" s="31"/>
      <c r="D37" s="32">
        <f t="shared" ref="D37:M37" si="9">SUM(D38:D38)</f>
        <v>0</v>
      </c>
      <c r="E37" s="32">
        <f t="shared" si="9"/>
        <v>27330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27330</v>
      </c>
      <c r="O37" s="45">
        <f t="shared" si="1"/>
        <v>30.777027027027028</v>
      </c>
      <c r="P37" s="9"/>
    </row>
    <row r="38" spans="1:119" ht="15.75" thickBot="1">
      <c r="A38" s="12"/>
      <c r="B38" s="25">
        <v>381</v>
      </c>
      <c r="C38" s="20" t="s">
        <v>58</v>
      </c>
      <c r="D38" s="46">
        <v>0</v>
      </c>
      <c r="E38" s="46">
        <v>27330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27330</v>
      </c>
      <c r="O38" s="47">
        <f t="shared" si="1"/>
        <v>30.777027027027028</v>
      </c>
      <c r="P38" s="9"/>
    </row>
    <row r="39" spans="1:119" ht="16.5" thickBot="1">
      <c r="A39" s="14" t="s">
        <v>36</v>
      </c>
      <c r="B39" s="23"/>
      <c r="C39" s="22"/>
      <c r="D39" s="15">
        <f t="shared" ref="D39:M39" si="10">SUM(D5,D16,D20,D27,D31,D33,D37)</f>
        <v>727964</v>
      </c>
      <c r="E39" s="15">
        <f t="shared" si="10"/>
        <v>98859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0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826823</v>
      </c>
      <c r="O39" s="38">
        <f t="shared" si="1"/>
        <v>931.10698198198202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64</v>
      </c>
      <c r="M41" s="48"/>
      <c r="N41" s="48"/>
      <c r="O41" s="43">
        <v>888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296655</v>
      </c>
      <c r="E5" s="27">
        <f t="shared" si="0"/>
        <v>48243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344898</v>
      </c>
      <c r="O5" s="33">
        <f t="shared" ref="O5:O37" si="1">(N5/O$39)</f>
        <v>374.8891304347826</v>
      </c>
      <c r="P5" s="6"/>
    </row>
    <row r="6" spans="1:133">
      <c r="A6" s="12"/>
      <c r="B6" s="25">
        <v>311</v>
      </c>
      <c r="C6" s="20" t="s">
        <v>2</v>
      </c>
      <c r="D6" s="46">
        <v>193151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193151</v>
      </c>
      <c r="O6" s="47">
        <f t="shared" si="1"/>
        <v>209.94673913043479</v>
      </c>
      <c r="P6" s="9"/>
    </row>
    <row r="7" spans="1:133">
      <c r="A7" s="12"/>
      <c r="B7" s="25">
        <v>312.10000000000002</v>
      </c>
      <c r="C7" s="20" t="s">
        <v>10</v>
      </c>
      <c r="D7" s="46">
        <v>23723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23723</v>
      </c>
      <c r="O7" s="47">
        <f t="shared" si="1"/>
        <v>25.785869565217393</v>
      </c>
      <c r="P7" s="9"/>
    </row>
    <row r="8" spans="1:133">
      <c r="A8" s="12"/>
      <c r="B8" s="25">
        <v>312.41000000000003</v>
      </c>
      <c r="C8" s="20" t="s">
        <v>51</v>
      </c>
      <c r="D8" s="46">
        <v>19912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19912</v>
      </c>
      <c r="O8" s="47">
        <f t="shared" si="1"/>
        <v>21.643478260869564</v>
      </c>
      <c r="P8" s="9"/>
    </row>
    <row r="9" spans="1:133">
      <c r="A9" s="12"/>
      <c r="B9" s="25">
        <v>312.42</v>
      </c>
      <c r="C9" s="20" t="s">
        <v>52</v>
      </c>
      <c r="D9" s="46">
        <v>13454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13454</v>
      </c>
      <c r="O9" s="47">
        <f t="shared" si="1"/>
        <v>14.623913043478261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48243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48243</v>
      </c>
      <c r="O10" s="47">
        <f t="shared" si="1"/>
        <v>52.438043478260873</v>
      </c>
      <c r="P10" s="9"/>
    </row>
    <row r="11" spans="1:133">
      <c r="A11" s="12"/>
      <c r="B11" s="25">
        <v>314.10000000000002</v>
      </c>
      <c r="C11" s="20" t="s">
        <v>12</v>
      </c>
      <c r="D11" s="46">
        <v>11726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11726</v>
      </c>
      <c r="O11" s="47">
        <f t="shared" si="1"/>
        <v>12.745652173913044</v>
      </c>
      <c r="P11" s="9"/>
    </row>
    <row r="12" spans="1:133">
      <c r="A12" s="12"/>
      <c r="B12" s="25">
        <v>314.3</v>
      </c>
      <c r="C12" s="20" t="s">
        <v>13</v>
      </c>
      <c r="D12" s="46">
        <v>3438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3438</v>
      </c>
      <c r="O12" s="47">
        <f t="shared" si="1"/>
        <v>3.7369565217391303</v>
      </c>
      <c r="P12" s="9"/>
    </row>
    <row r="13" spans="1:133">
      <c r="A13" s="12"/>
      <c r="B13" s="25">
        <v>314.39999999999998</v>
      </c>
      <c r="C13" s="20" t="s">
        <v>14</v>
      </c>
      <c r="D13" s="46">
        <v>1648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1648</v>
      </c>
      <c r="O13" s="47">
        <f t="shared" si="1"/>
        <v>1.7913043478260871</v>
      </c>
      <c r="P13" s="9"/>
    </row>
    <row r="14" spans="1:133">
      <c r="A14" s="12"/>
      <c r="B14" s="25">
        <v>314.8</v>
      </c>
      <c r="C14" s="20" t="s">
        <v>15</v>
      </c>
      <c r="D14" s="46">
        <v>966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966</v>
      </c>
      <c r="O14" s="47">
        <f t="shared" si="1"/>
        <v>1.05</v>
      </c>
      <c r="P14" s="9"/>
    </row>
    <row r="15" spans="1:133">
      <c r="A15" s="12"/>
      <c r="B15" s="25">
        <v>315</v>
      </c>
      <c r="C15" s="20" t="s">
        <v>16</v>
      </c>
      <c r="D15" s="46">
        <v>25196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25196</v>
      </c>
      <c r="O15" s="47">
        <f t="shared" si="1"/>
        <v>27.38695652173913</v>
      </c>
      <c r="P15" s="9"/>
    </row>
    <row r="16" spans="1:133">
      <c r="A16" s="12"/>
      <c r="B16" s="25">
        <v>316</v>
      </c>
      <c r="C16" s="20" t="s">
        <v>17</v>
      </c>
      <c r="D16" s="46">
        <v>3441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3441</v>
      </c>
      <c r="O16" s="47">
        <f t="shared" si="1"/>
        <v>3.7402173913043479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SUM(D18:D20)</f>
        <v>40847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7" si="4">SUM(D17:M17)</f>
        <v>40847</v>
      </c>
      <c r="O17" s="45">
        <f t="shared" si="1"/>
        <v>44.39891304347826</v>
      </c>
      <c r="P17" s="10"/>
    </row>
    <row r="18" spans="1:16">
      <c r="A18" s="12"/>
      <c r="B18" s="25">
        <v>322</v>
      </c>
      <c r="C18" s="20" t="s">
        <v>0</v>
      </c>
      <c r="D18" s="46">
        <v>260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260</v>
      </c>
      <c r="O18" s="47">
        <f t="shared" si="1"/>
        <v>0.28260869565217389</v>
      </c>
      <c r="P18" s="9"/>
    </row>
    <row r="19" spans="1:16">
      <c r="A19" s="12"/>
      <c r="B19" s="25">
        <v>323.10000000000002</v>
      </c>
      <c r="C19" s="20" t="s">
        <v>19</v>
      </c>
      <c r="D19" s="46">
        <v>38528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38528</v>
      </c>
      <c r="O19" s="47">
        <f t="shared" si="1"/>
        <v>41.878260869565217</v>
      </c>
      <c r="P19" s="9"/>
    </row>
    <row r="20" spans="1:16">
      <c r="A20" s="12"/>
      <c r="B20" s="25">
        <v>323.39999999999998</v>
      </c>
      <c r="C20" s="20" t="s">
        <v>20</v>
      </c>
      <c r="D20" s="46">
        <v>2059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2059</v>
      </c>
      <c r="O20" s="47">
        <f t="shared" si="1"/>
        <v>2.2380434782608694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SUM(D22:D26)</f>
        <v>53880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53880</v>
      </c>
      <c r="O21" s="45">
        <f t="shared" si="1"/>
        <v>58.565217391304351</v>
      </c>
      <c r="P21" s="10"/>
    </row>
    <row r="22" spans="1:16">
      <c r="A22" s="12"/>
      <c r="B22" s="25">
        <v>331.5</v>
      </c>
      <c r="C22" s="20" t="s">
        <v>22</v>
      </c>
      <c r="D22" s="46">
        <v>28364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28364</v>
      </c>
      <c r="O22" s="47">
        <f t="shared" si="1"/>
        <v>30.830434782608695</v>
      </c>
      <c r="P22" s="9"/>
    </row>
    <row r="23" spans="1:16">
      <c r="A23" s="12"/>
      <c r="B23" s="25">
        <v>335.12</v>
      </c>
      <c r="C23" s="20" t="s">
        <v>24</v>
      </c>
      <c r="D23" s="46">
        <v>24207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24207</v>
      </c>
      <c r="O23" s="47">
        <f t="shared" si="1"/>
        <v>26.31195652173913</v>
      </c>
      <c r="P23" s="9"/>
    </row>
    <row r="24" spans="1:16">
      <c r="A24" s="12"/>
      <c r="B24" s="25">
        <v>335.14</v>
      </c>
      <c r="C24" s="20" t="s">
        <v>25</v>
      </c>
      <c r="D24" s="46">
        <v>325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325</v>
      </c>
      <c r="O24" s="47">
        <f t="shared" si="1"/>
        <v>0.35326086956521741</v>
      </c>
      <c r="P24" s="9"/>
    </row>
    <row r="25" spans="1:16">
      <c r="A25" s="12"/>
      <c r="B25" s="25">
        <v>335.15</v>
      </c>
      <c r="C25" s="20" t="s">
        <v>26</v>
      </c>
      <c r="D25" s="46">
        <v>489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489</v>
      </c>
      <c r="O25" s="47">
        <f t="shared" si="1"/>
        <v>0.53152173913043477</v>
      </c>
      <c r="P25" s="9"/>
    </row>
    <row r="26" spans="1:16">
      <c r="A26" s="12"/>
      <c r="B26" s="25">
        <v>338</v>
      </c>
      <c r="C26" s="20" t="s">
        <v>28</v>
      </c>
      <c r="D26" s="46">
        <v>495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495</v>
      </c>
      <c r="O26" s="47">
        <f t="shared" si="1"/>
        <v>0.53804347826086951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SUM(D28:D28)</f>
        <v>11952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11952</v>
      </c>
      <c r="O27" s="45">
        <f t="shared" si="1"/>
        <v>12.991304347826087</v>
      </c>
      <c r="P27" s="10"/>
    </row>
    <row r="28" spans="1:16">
      <c r="A28" s="12"/>
      <c r="B28" s="25">
        <v>344.9</v>
      </c>
      <c r="C28" s="20" t="s">
        <v>35</v>
      </c>
      <c r="D28" s="46">
        <v>11952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11952</v>
      </c>
      <c r="O28" s="47">
        <f t="shared" si="1"/>
        <v>12.991304347826087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SUM(D30:D30)</f>
        <v>852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852</v>
      </c>
      <c r="O29" s="45">
        <f t="shared" si="1"/>
        <v>0.92608695652173911</v>
      </c>
      <c r="P29" s="10"/>
    </row>
    <row r="30" spans="1:16">
      <c r="A30" s="13"/>
      <c r="B30" s="39">
        <v>351.1</v>
      </c>
      <c r="C30" s="21" t="s">
        <v>38</v>
      </c>
      <c r="D30" s="46">
        <v>852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852</v>
      </c>
      <c r="O30" s="47">
        <f t="shared" si="1"/>
        <v>0.92608695652173911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SUM(D32:D33)</f>
        <v>4919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4919</v>
      </c>
      <c r="O31" s="45">
        <f t="shared" si="1"/>
        <v>5.3467391304347824</v>
      </c>
      <c r="P31" s="10"/>
    </row>
    <row r="32" spans="1:16">
      <c r="A32" s="12"/>
      <c r="B32" s="25">
        <v>361.1</v>
      </c>
      <c r="C32" s="20" t="s">
        <v>39</v>
      </c>
      <c r="D32" s="46">
        <v>224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224</v>
      </c>
      <c r="O32" s="47">
        <f t="shared" si="1"/>
        <v>0.24347826086956523</v>
      </c>
      <c r="P32" s="9"/>
    </row>
    <row r="33" spans="1:119">
      <c r="A33" s="12"/>
      <c r="B33" s="25">
        <v>369.9</v>
      </c>
      <c r="C33" s="20" t="s">
        <v>41</v>
      </c>
      <c r="D33" s="46">
        <v>4695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4695</v>
      </c>
      <c r="O33" s="47">
        <f t="shared" si="1"/>
        <v>5.1032608695652177</v>
      </c>
      <c r="P33" s="9"/>
    </row>
    <row r="34" spans="1:119" ht="15.75">
      <c r="A34" s="29" t="s">
        <v>57</v>
      </c>
      <c r="B34" s="30"/>
      <c r="C34" s="31"/>
      <c r="D34" s="32">
        <f t="shared" ref="D34:M34" si="9">SUM(D35:D36)</f>
        <v>5404</v>
      </c>
      <c r="E34" s="32">
        <f t="shared" si="9"/>
        <v>150180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155584</v>
      </c>
      <c r="O34" s="45">
        <f t="shared" si="1"/>
        <v>169.11304347826086</v>
      </c>
      <c r="P34" s="9"/>
    </row>
    <row r="35" spans="1:119">
      <c r="A35" s="12"/>
      <c r="B35" s="25">
        <v>381</v>
      </c>
      <c r="C35" s="20" t="s">
        <v>58</v>
      </c>
      <c r="D35" s="46">
        <v>0</v>
      </c>
      <c r="E35" s="46">
        <v>150180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150180</v>
      </c>
      <c r="O35" s="47">
        <f t="shared" si="1"/>
        <v>163.2391304347826</v>
      </c>
      <c r="P35" s="9"/>
    </row>
    <row r="36" spans="1:119" ht="15.75" thickBot="1">
      <c r="A36" s="12"/>
      <c r="B36" s="25">
        <v>383</v>
      </c>
      <c r="C36" s="20" t="s">
        <v>59</v>
      </c>
      <c r="D36" s="46">
        <v>5404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5404</v>
      </c>
      <c r="O36" s="47">
        <f t="shared" si="1"/>
        <v>5.8739130434782609</v>
      </c>
      <c r="P36" s="9"/>
    </row>
    <row r="37" spans="1:119" ht="16.5" thickBot="1">
      <c r="A37" s="14" t="s">
        <v>36</v>
      </c>
      <c r="B37" s="23"/>
      <c r="C37" s="22"/>
      <c r="D37" s="15">
        <f t="shared" ref="D37:M37" si="10">SUM(D5,D17,D21,D27,D29,D31,D34)</f>
        <v>414509</v>
      </c>
      <c r="E37" s="15">
        <f t="shared" si="10"/>
        <v>198423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0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612932</v>
      </c>
      <c r="O37" s="38">
        <f t="shared" si="1"/>
        <v>666.23043478260865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60</v>
      </c>
      <c r="M39" s="48"/>
      <c r="N39" s="48"/>
      <c r="O39" s="43">
        <v>920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322788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322788</v>
      </c>
      <c r="O5" s="33">
        <f t="shared" ref="O5:O35" si="1">(N5/O$37)</f>
        <v>353.93421052631578</v>
      </c>
      <c r="P5" s="6"/>
    </row>
    <row r="6" spans="1:133">
      <c r="A6" s="12"/>
      <c r="B6" s="25">
        <v>311</v>
      </c>
      <c r="C6" s="20" t="s">
        <v>2</v>
      </c>
      <c r="D6" s="46">
        <v>193937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193937</v>
      </c>
      <c r="O6" s="47">
        <f t="shared" si="1"/>
        <v>212.65021929824562</v>
      </c>
      <c r="P6" s="9"/>
    </row>
    <row r="7" spans="1:133">
      <c r="A7" s="12"/>
      <c r="B7" s="25">
        <v>312.41000000000003</v>
      </c>
      <c r="C7" s="20" t="s">
        <v>51</v>
      </c>
      <c r="D7" s="46">
        <v>22434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22434</v>
      </c>
      <c r="O7" s="47">
        <f t="shared" si="1"/>
        <v>24.598684210526315</v>
      </c>
      <c r="P7" s="9"/>
    </row>
    <row r="8" spans="1:133">
      <c r="A8" s="12"/>
      <c r="B8" s="25">
        <v>312.42</v>
      </c>
      <c r="C8" s="20" t="s">
        <v>52</v>
      </c>
      <c r="D8" s="46">
        <v>8877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8877</v>
      </c>
      <c r="O8" s="47">
        <f t="shared" si="1"/>
        <v>9.7335526315789469</v>
      </c>
      <c r="P8" s="9"/>
    </row>
    <row r="9" spans="1:133">
      <c r="A9" s="12"/>
      <c r="B9" s="25">
        <v>312.60000000000002</v>
      </c>
      <c r="C9" s="20" t="s">
        <v>11</v>
      </c>
      <c r="D9" s="46">
        <v>49973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49973</v>
      </c>
      <c r="O9" s="47">
        <f t="shared" si="1"/>
        <v>54.794956140350877</v>
      </c>
      <c r="P9" s="9"/>
    </row>
    <row r="10" spans="1:133">
      <c r="A10" s="12"/>
      <c r="B10" s="25">
        <v>314.10000000000002</v>
      </c>
      <c r="C10" s="20" t="s">
        <v>12</v>
      </c>
      <c r="D10" s="46">
        <v>11184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11184</v>
      </c>
      <c r="O10" s="47">
        <f t="shared" si="1"/>
        <v>12.263157894736842</v>
      </c>
      <c r="P10" s="9"/>
    </row>
    <row r="11" spans="1:133">
      <c r="A11" s="12"/>
      <c r="B11" s="25">
        <v>314.3</v>
      </c>
      <c r="C11" s="20" t="s">
        <v>13</v>
      </c>
      <c r="D11" s="46">
        <v>3507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3507</v>
      </c>
      <c r="O11" s="47">
        <f t="shared" si="1"/>
        <v>3.8453947368421053</v>
      </c>
      <c r="P11" s="9"/>
    </row>
    <row r="12" spans="1:133">
      <c r="A12" s="12"/>
      <c r="B12" s="25">
        <v>314.39999999999998</v>
      </c>
      <c r="C12" s="20" t="s">
        <v>14</v>
      </c>
      <c r="D12" s="46">
        <v>1741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1741</v>
      </c>
      <c r="O12" s="47">
        <f t="shared" si="1"/>
        <v>1.9089912280701755</v>
      </c>
      <c r="P12" s="9"/>
    </row>
    <row r="13" spans="1:133">
      <c r="A13" s="12"/>
      <c r="B13" s="25">
        <v>314.8</v>
      </c>
      <c r="C13" s="20" t="s">
        <v>15</v>
      </c>
      <c r="D13" s="46">
        <v>1011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1011</v>
      </c>
      <c r="O13" s="47">
        <f t="shared" si="1"/>
        <v>1.1085526315789473</v>
      </c>
      <c r="P13" s="9"/>
    </row>
    <row r="14" spans="1:133">
      <c r="A14" s="12"/>
      <c r="B14" s="25">
        <v>315</v>
      </c>
      <c r="C14" s="20" t="s">
        <v>16</v>
      </c>
      <c r="D14" s="46">
        <v>28004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28004</v>
      </c>
      <c r="O14" s="47">
        <f t="shared" si="1"/>
        <v>30.706140350877192</v>
      </c>
      <c r="P14" s="9"/>
    </row>
    <row r="15" spans="1:133">
      <c r="A15" s="12"/>
      <c r="B15" s="25">
        <v>316</v>
      </c>
      <c r="C15" s="20" t="s">
        <v>17</v>
      </c>
      <c r="D15" s="46">
        <v>2120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2120</v>
      </c>
      <c r="O15" s="47">
        <f t="shared" si="1"/>
        <v>2.3245614035087718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SUM(D17:D19)</f>
        <v>41310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5" si="4">SUM(D16:M16)</f>
        <v>41310</v>
      </c>
      <c r="O16" s="45">
        <f t="shared" si="1"/>
        <v>45.296052631578945</v>
      </c>
      <c r="P16" s="10"/>
    </row>
    <row r="17" spans="1:16">
      <c r="A17" s="12"/>
      <c r="B17" s="25">
        <v>322</v>
      </c>
      <c r="C17" s="20" t="s">
        <v>0</v>
      </c>
      <c r="D17" s="46">
        <v>280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280</v>
      </c>
      <c r="O17" s="47">
        <f t="shared" si="1"/>
        <v>0.30701754385964913</v>
      </c>
      <c r="P17" s="9"/>
    </row>
    <row r="18" spans="1:16">
      <c r="A18" s="12"/>
      <c r="B18" s="25">
        <v>323.10000000000002</v>
      </c>
      <c r="C18" s="20" t="s">
        <v>19</v>
      </c>
      <c r="D18" s="46">
        <v>38479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38479</v>
      </c>
      <c r="O18" s="47">
        <f t="shared" si="1"/>
        <v>42.191885964912281</v>
      </c>
      <c r="P18" s="9"/>
    </row>
    <row r="19" spans="1:16">
      <c r="A19" s="12"/>
      <c r="B19" s="25">
        <v>323.39999999999998</v>
      </c>
      <c r="C19" s="20" t="s">
        <v>20</v>
      </c>
      <c r="D19" s="46">
        <v>2551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2551</v>
      </c>
      <c r="O19" s="47">
        <f t="shared" si="1"/>
        <v>2.7971491228070176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74745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74745</v>
      </c>
      <c r="O20" s="45">
        <f t="shared" si="1"/>
        <v>81.95723684210526</v>
      </c>
      <c r="P20" s="10"/>
    </row>
    <row r="21" spans="1:16">
      <c r="A21" s="12"/>
      <c r="B21" s="25">
        <v>334.7</v>
      </c>
      <c r="C21" s="20" t="s">
        <v>23</v>
      </c>
      <c r="D21" s="46">
        <v>23251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23251</v>
      </c>
      <c r="O21" s="47">
        <f t="shared" si="1"/>
        <v>25.494517543859651</v>
      </c>
      <c r="P21" s="9"/>
    </row>
    <row r="22" spans="1:16">
      <c r="A22" s="12"/>
      <c r="B22" s="25">
        <v>335.12</v>
      </c>
      <c r="C22" s="20" t="s">
        <v>24</v>
      </c>
      <c r="D22" s="46">
        <v>24212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24212</v>
      </c>
      <c r="O22" s="47">
        <f t="shared" si="1"/>
        <v>26.548245614035089</v>
      </c>
      <c r="P22" s="9"/>
    </row>
    <row r="23" spans="1:16">
      <c r="A23" s="12"/>
      <c r="B23" s="25">
        <v>335.14</v>
      </c>
      <c r="C23" s="20" t="s">
        <v>25</v>
      </c>
      <c r="D23" s="46">
        <v>313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313</v>
      </c>
      <c r="O23" s="47">
        <f t="shared" si="1"/>
        <v>0.3432017543859649</v>
      </c>
      <c r="P23" s="9"/>
    </row>
    <row r="24" spans="1:16">
      <c r="A24" s="12"/>
      <c r="B24" s="25">
        <v>335.15</v>
      </c>
      <c r="C24" s="20" t="s">
        <v>26</v>
      </c>
      <c r="D24" s="46">
        <v>489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489</v>
      </c>
      <c r="O24" s="47">
        <f t="shared" si="1"/>
        <v>0.53618421052631582</v>
      </c>
      <c r="P24" s="9"/>
    </row>
    <row r="25" spans="1:16">
      <c r="A25" s="12"/>
      <c r="B25" s="25">
        <v>335.18</v>
      </c>
      <c r="C25" s="20" t="s">
        <v>27</v>
      </c>
      <c r="D25" s="46">
        <v>26119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26119</v>
      </c>
      <c r="O25" s="47">
        <f t="shared" si="1"/>
        <v>28.639254385964911</v>
      </c>
      <c r="P25" s="9"/>
    </row>
    <row r="26" spans="1:16">
      <c r="A26" s="12"/>
      <c r="B26" s="25">
        <v>338</v>
      </c>
      <c r="C26" s="20" t="s">
        <v>28</v>
      </c>
      <c r="D26" s="46">
        <v>361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361</v>
      </c>
      <c r="O26" s="47">
        <f t="shared" si="1"/>
        <v>0.39583333333333331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SUM(D28:D28)</f>
        <v>11560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11560</v>
      </c>
      <c r="O27" s="45">
        <f t="shared" si="1"/>
        <v>12.675438596491228</v>
      </c>
      <c r="P27" s="10"/>
    </row>
    <row r="28" spans="1:16">
      <c r="A28" s="12"/>
      <c r="B28" s="25">
        <v>344.9</v>
      </c>
      <c r="C28" s="20" t="s">
        <v>35</v>
      </c>
      <c r="D28" s="46">
        <v>11560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11560</v>
      </c>
      <c r="O28" s="47">
        <f t="shared" si="1"/>
        <v>12.675438596491228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SUM(D30:D30)</f>
        <v>38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38</v>
      </c>
      <c r="O29" s="45">
        <f t="shared" si="1"/>
        <v>4.1666666666666664E-2</v>
      </c>
      <c r="P29" s="10"/>
    </row>
    <row r="30" spans="1:16">
      <c r="A30" s="13"/>
      <c r="B30" s="39">
        <v>351.1</v>
      </c>
      <c r="C30" s="21" t="s">
        <v>38</v>
      </c>
      <c r="D30" s="46">
        <v>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38</v>
      </c>
      <c r="O30" s="47">
        <f t="shared" si="1"/>
        <v>4.1666666666666664E-2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SUM(D32:D34)</f>
        <v>5448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5448</v>
      </c>
      <c r="O31" s="45">
        <f t="shared" si="1"/>
        <v>5.9736842105263159</v>
      </c>
      <c r="P31" s="10"/>
    </row>
    <row r="32" spans="1:16">
      <c r="A32" s="12"/>
      <c r="B32" s="25">
        <v>361.1</v>
      </c>
      <c r="C32" s="20" t="s">
        <v>39</v>
      </c>
      <c r="D32" s="46">
        <v>458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458</v>
      </c>
      <c r="O32" s="47">
        <f t="shared" si="1"/>
        <v>0.5021929824561403</v>
      </c>
      <c r="P32" s="9"/>
    </row>
    <row r="33" spans="1:119">
      <c r="A33" s="12"/>
      <c r="B33" s="25">
        <v>361.3</v>
      </c>
      <c r="C33" s="20" t="s">
        <v>53</v>
      </c>
      <c r="D33" s="46">
        <v>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</v>
      </c>
      <c r="O33" s="47">
        <f t="shared" si="1"/>
        <v>1.3157894736842105E-2</v>
      </c>
      <c r="P33" s="9"/>
    </row>
    <row r="34" spans="1:119" ht="15.75" thickBot="1">
      <c r="A34" s="12"/>
      <c r="B34" s="25">
        <v>369.9</v>
      </c>
      <c r="C34" s="20" t="s">
        <v>41</v>
      </c>
      <c r="D34" s="46">
        <v>4978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4978</v>
      </c>
      <c r="O34" s="47">
        <f t="shared" si="1"/>
        <v>5.458333333333333</v>
      </c>
      <c r="P34" s="9"/>
    </row>
    <row r="35" spans="1:119" ht="16.5" thickBot="1">
      <c r="A35" s="14" t="s">
        <v>36</v>
      </c>
      <c r="B35" s="23"/>
      <c r="C35" s="22"/>
      <c r="D35" s="15">
        <f>SUM(D5,D16,D20,D27,D29,D31)</f>
        <v>455889</v>
      </c>
      <c r="E35" s="15">
        <f t="shared" ref="E35:M35" si="9">SUM(E5,E16,E20,E27,E29,E31)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4"/>
        <v>455889</v>
      </c>
      <c r="O35" s="38">
        <f t="shared" si="1"/>
        <v>499.87828947368422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54</v>
      </c>
      <c r="M37" s="48"/>
      <c r="N37" s="48"/>
      <c r="O37" s="43">
        <v>912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55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A39:O39"/>
    <mergeCell ref="L37:N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286419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286419</v>
      </c>
      <c r="O5" s="33">
        <f t="shared" ref="O5:O35" si="1">(N5/O$37)</f>
        <v>360.72921914357681</v>
      </c>
      <c r="P5" s="6"/>
    </row>
    <row r="6" spans="1:133">
      <c r="A6" s="12"/>
      <c r="B6" s="25">
        <v>311</v>
      </c>
      <c r="C6" s="20" t="s">
        <v>2</v>
      </c>
      <c r="D6" s="46">
        <v>157082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157082</v>
      </c>
      <c r="O6" s="47">
        <f t="shared" si="1"/>
        <v>197.83627204030228</v>
      </c>
      <c r="P6" s="9"/>
    </row>
    <row r="7" spans="1:133">
      <c r="A7" s="12"/>
      <c r="B7" s="25">
        <v>312.10000000000002</v>
      </c>
      <c r="C7" s="20" t="s">
        <v>10</v>
      </c>
      <c r="D7" s="46">
        <v>22992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22992</v>
      </c>
      <c r="O7" s="47">
        <f t="shared" si="1"/>
        <v>28.957178841309823</v>
      </c>
      <c r="P7" s="9"/>
    </row>
    <row r="8" spans="1:133">
      <c r="A8" s="12"/>
      <c r="B8" s="25">
        <v>312.60000000000002</v>
      </c>
      <c r="C8" s="20" t="s">
        <v>11</v>
      </c>
      <c r="D8" s="46">
        <v>50290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50290</v>
      </c>
      <c r="O8" s="47">
        <f t="shared" si="1"/>
        <v>63.337531486146098</v>
      </c>
      <c r="P8" s="9"/>
    </row>
    <row r="9" spans="1:133">
      <c r="A9" s="12"/>
      <c r="B9" s="25">
        <v>314.10000000000002</v>
      </c>
      <c r="C9" s="20" t="s">
        <v>12</v>
      </c>
      <c r="D9" s="46">
        <v>11518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11518</v>
      </c>
      <c r="O9" s="47">
        <f t="shared" si="1"/>
        <v>14.506297229219143</v>
      </c>
      <c r="P9" s="9"/>
    </row>
    <row r="10" spans="1:133">
      <c r="A10" s="12"/>
      <c r="B10" s="25">
        <v>314.3</v>
      </c>
      <c r="C10" s="20" t="s">
        <v>13</v>
      </c>
      <c r="D10" s="46">
        <v>3643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3643</v>
      </c>
      <c r="O10" s="47">
        <f t="shared" si="1"/>
        <v>4.5881612090680104</v>
      </c>
      <c r="P10" s="9"/>
    </row>
    <row r="11" spans="1:133">
      <c r="A11" s="12"/>
      <c r="B11" s="25">
        <v>314.39999999999998</v>
      </c>
      <c r="C11" s="20" t="s">
        <v>14</v>
      </c>
      <c r="D11" s="46">
        <v>1775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1775</v>
      </c>
      <c r="O11" s="47">
        <f t="shared" si="1"/>
        <v>2.2355163727959697</v>
      </c>
      <c r="P11" s="9"/>
    </row>
    <row r="12" spans="1:133">
      <c r="A12" s="12"/>
      <c r="B12" s="25">
        <v>314.8</v>
      </c>
      <c r="C12" s="20" t="s">
        <v>15</v>
      </c>
      <c r="D12" s="46">
        <v>1135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1135</v>
      </c>
      <c r="O12" s="47">
        <f t="shared" si="1"/>
        <v>1.429471032745592</v>
      </c>
      <c r="P12" s="9"/>
    </row>
    <row r="13" spans="1:133">
      <c r="A13" s="12"/>
      <c r="B13" s="25">
        <v>315</v>
      </c>
      <c r="C13" s="20" t="s">
        <v>16</v>
      </c>
      <c r="D13" s="46">
        <v>35041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35041</v>
      </c>
      <c r="O13" s="47">
        <f t="shared" si="1"/>
        <v>44.132241813602015</v>
      </c>
      <c r="P13" s="9"/>
    </row>
    <row r="14" spans="1:133">
      <c r="A14" s="12"/>
      <c r="B14" s="25">
        <v>316</v>
      </c>
      <c r="C14" s="20" t="s">
        <v>17</v>
      </c>
      <c r="D14" s="46">
        <v>2943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2943</v>
      </c>
      <c r="O14" s="47">
        <f t="shared" si="1"/>
        <v>3.7065491183879091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SUM(D16:D18)</f>
        <v>44839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44839</v>
      </c>
      <c r="O15" s="45">
        <f t="shared" si="1"/>
        <v>56.47229219143577</v>
      </c>
      <c r="P15" s="10"/>
    </row>
    <row r="16" spans="1:133">
      <c r="A16" s="12"/>
      <c r="B16" s="25">
        <v>322</v>
      </c>
      <c r="C16" s="20" t="s">
        <v>0</v>
      </c>
      <c r="D16" s="46">
        <v>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500</v>
      </c>
      <c r="O16" s="47">
        <f t="shared" si="1"/>
        <v>0.62972292191435764</v>
      </c>
      <c r="P16" s="9"/>
    </row>
    <row r="17" spans="1:16">
      <c r="A17" s="12"/>
      <c r="B17" s="25">
        <v>323.10000000000002</v>
      </c>
      <c r="C17" s="20" t="s">
        <v>19</v>
      </c>
      <c r="D17" s="46">
        <v>41643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41643</v>
      </c>
      <c r="O17" s="47">
        <f t="shared" si="1"/>
        <v>52.447103274559197</v>
      </c>
      <c r="P17" s="9"/>
    </row>
    <row r="18" spans="1:16">
      <c r="A18" s="12"/>
      <c r="B18" s="25">
        <v>323.39999999999998</v>
      </c>
      <c r="C18" s="20" t="s">
        <v>20</v>
      </c>
      <c r="D18" s="46">
        <v>2696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2696</v>
      </c>
      <c r="O18" s="47">
        <f t="shared" si="1"/>
        <v>3.3954659949622168</v>
      </c>
      <c r="P18" s="9"/>
    </row>
    <row r="19" spans="1:16" ht="15.75">
      <c r="A19" s="29" t="s">
        <v>21</v>
      </c>
      <c r="B19" s="30"/>
      <c r="C19" s="31"/>
      <c r="D19" s="32">
        <f t="shared" ref="D19:M19" si="4">SUM(D20:D26)</f>
        <v>496408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>SUM(D19:M19)</f>
        <v>496408</v>
      </c>
      <c r="O19" s="45">
        <f t="shared" si="1"/>
        <v>625.19899244332498</v>
      </c>
      <c r="P19" s="10"/>
    </row>
    <row r="20" spans="1:16">
      <c r="A20" s="12"/>
      <c r="B20" s="25">
        <v>331.5</v>
      </c>
      <c r="C20" s="20" t="s">
        <v>22</v>
      </c>
      <c r="D20" s="46">
        <v>423902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423902</v>
      </c>
      <c r="O20" s="47">
        <f t="shared" si="1"/>
        <v>533.88161209068005</v>
      </c>
      <c r="P20" s="9"/>
    </row>
    <row r="21" spans="1:16">
      <c r="A21" s="12"/>
      <c r="B21" s="25">
        <v>334.7</v>
      </c>
      <c r="C21" s="20" t="s">
        <v>23</v>
      </c>
      <c r="D21" s="46">
        <v>19744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19744</v>
      </c>
      <c r="O21" s="47">
        <f t="shared" si="1"/>
        <v>24.866498740554157</v>
      </c>
      <c r="P21" s="9"/>
    </row>
    <row r="22" spans="1:16">
      <c r="A22" s="12"/>
      <c r="B22" s="25">
        <v>335.12</v>
      </c>
      <c r="C22" s="20" t="s">
        <v>24</v>
      </c>
      <c r="D22" s="46">
        <v>24281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24281</v>
      </c>
      <c r="O22" s="47">
        <f t="shared" si="1"/>
        <v>30.580604534005037</v>
      </c>
      <c r="P22" s="9"/>
    </row>
    <row r="23" spans="1:16">
      <c r="A23" s="12"/>
      <c r="B23" s="25">
        <v>335.14</v>
      </c>
      <c r="C23" s="20" t="s">
        <v>25</v>
      </c>
      <c r="D23" s="46">
        <v>680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680</v>
      </c>
      <c r="O23" s="47">
        <f t="shared" si="1"/>
        <v>0.85642317380352639</v>
      </c>
      <c r="P23" s="9"/>
    </row>
    <row r="24" spans="1:16">
      <c r="A24" s="12"/>
      <c r="B24" s="25">
        <v>335.15</v>
      </c>
      <c r="C24" s="20" t="s">
        <v>26</v>
      </c>
      <c r="D24" s="46">
        <v>528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528</v>
      </c>
      <c r="O24" s="47">
        <f t="shared" si="1"/>
        <v>0.66498740554156166</v>
      </c>
      <c r="P24" s="9"/>
    </row>
    <row r="25" spans="1:16">
      <c r="A25" s="12"/>
      <c r="B25" s="25">
        <v>335.18</v>
      </c>
      <c r="C25" s="20" t="s">
        <v>27</v>
      </c>
      <c r="D25" s="46">
        <v>26732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26732</v>
      </c>
      <c r="O25" s="47">
        <f t="shared" si="1"/>
        <v>33.667506297229217</v>
      </c>
      <c r="P25" s="9"/>
    </row>
    <row r="26" spans="1:16">
      <c r="A26" s="12"/>
      <c r="B26" s="25">
        <v>338</v>
      </c>
      <c r="C26" s="20" t="s">
        <v>28</v>
      </c>
      <c r="D26" s="46">
        <v>541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6">SUM(D26:M26)</f>
        <v>541</v>
      </c>
      <c r="O26" s="47">
        <f t="shared" si="1"/>
        <v>0.68136020151133503</v>
      </c>
      <c r="P26" s="9"/>
    </row>
    <row r="27" spans="1:16" ht="15.75">
      <c r="A27" s="29" t="s">
        <v>33</v>
      </c>
      <c r="B27" s="30"/>
      <c r="C27" s="31"/>
      <c r="D27" s="32">
        <f t="shared" ref="D27:M27" si="7">SUM(D28:D28)</f>
        <v>11498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11498</v>
      </c>
      <c r="O27" s="45">
        <f t="shared" si="1"/>
        <v>14.481108312342569</v>
      </c>
      <c r="P27" s="10"/>
    </row>
    <row r="28" spans="1:16">
      <c r="A28" s="12"/>
      <c r="B28" s="25">
        <v>344.9</v>
      </c>
      <c r="C28" s="20" t="s">
        <v>35</v>
      </c>
      <c r="D28" s="46">
        <v>11498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11498</v>
      </c>
      <c r="O28" s="47">
        <f t="shared" si="1"/>
        <v>14.481108312342569</v>
      </c>
      <c r="P28" s="9"/>
    </row>
    <row r="29" spans="1:16" ht="15.75">
      <c r="A29" s="29" t="s">
        <v>34</v>
      </c>
      <c r="B29" s="30"/>
      <c r="C29" s="31"/>
      <c r="D29" s="32">
        <f t="shared" ref="D29:M29" si="8">SUM(D30:D30)</f>
        <v>47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6"/>
        <v>47</v>
      </c>
      <c r="O29" s="45">
        <f t="shared" si="1"/>
        <v>5.9193954659949623E-2</v>
      </c>
      <c r="P29" s="10"/>
    </row>
    <row r="30" spans="1:16">
      <c r="A30" s="13"/>
      <c r="B30" s="39">
        <v>351.1</v>
      </c>
      <c r="C30" s="21" t="s">
        <v>38</v>
      </c>
      <c r="D30" s="46">
        <v>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</v>
      </c>
      <c r="O30" s="47">
        <f t="shared" si="1"/>
        <v>5.9193954659949623E-2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SUM(D32:D34)</f>
        <v>8385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6"/>
        <v>8385</v>
      </c>
      <c r="O31" s="45">
        <f t="shared" si="1"/>
        <v>10.560453400503778</v>
      </c>
      <c r="P31" s="10"/>
    </row>
    <row r="32" spans="1:16">
      <c r="A32" s="12"/>
      <c r="B32" s="25">
        <v>361.1</v>
      </c>
      <c r="C32" s="20" t="s">
        <v>39</v>
      </c>
      <c r="D32" s="46">
        <v>544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544</v>
      </c>
      <c r="O32" s="47">
        <f t="shared" si="1"/>
        <v>0.68513853904282118</v>
      </c>
      <c r="P32" s="9"/>
    </row>
    <row r="33" spans="1:119">
      <c r="A33" s="12"/>
      <c r="B33" s="25">
        <v>366</v>
      </c>
      <c r="C33" s="20" t="s">
        <v>40</v>
      </c>
      <c r="D33" s="46">
        <v>7163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7163</v>
      </c>
      <c r="O33" s="47">
        <f t="shared" si="1"/>
        <v>9.0214105793450887</v>
      </c>
      <c r="P33" s="9"/>
    </row>
    <row r="34" spans="1:119" ht="15.75" thickBot="1">
      <c r="A34" s="12"/>
      <c r="B34" s="25">
        <v>369.9</v>
      </c>
      <c r="C34" s="20" t="s">
        <v>41</v>
      </c>
      <c r="D34" s="46">
        <v>678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678</v>
      </c>
      <c r="O34" s="47">
        <f t="shared" si="1"/>
        <v>0.853904282115869</v>
      </c>
      <c r="P34" s="9"/>
    </row>
    <row r="35" spans="1:119" ht="16.5" thickBot="1">
      <c r="A35" s="14" t="s">
        <v>36</v>
      </c>
      <c r="B35" s="23"/>
      <c r="C35" s="22"/>
      <c r="D35" s="15">
        <f>SUM(D5,D15,D19,D27,D29,D31)</f>
        <v>847596</v>
      </c>
      <c r="E35" s="15">
        <f t="shared" ref="E35:M35" si="10">SUM(E5,E15,E19,E27,E29,E31)</f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0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6"/>
        <v>847596</v>
      </c>
      <c r="O35" s="38">
        <f t="shared" si="1"/>
        <v>1067.5012594458437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48</v>
      </c>
      <c r="M37" s="48"/>
      <c r="N37" s="48"/>
      <c r="O37" s="43">
        <v>794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thickBot="1">
      <c r="A39" s="52" t="s">
        <v>55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281599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281599</v>
      </c>
      <c r="O5" s="33">
        <f t="shared" ref="O5:O35" si="1">(N5/O$37)</f>
        <v>357.81321473951715</v>
      </c>
      <c r="P5" s="6"/>
    </row>
    <row r="6" spans="1:133">
      <c r="A6" s="12"/>
      <c r="B6" s="25">
        <v>311</v>
      </c>
      <c r="C6" s="20" t="s">
        <v>2</v>
      </c>
      <c r="D6" s="46">
        <v>151317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151317</v>
      </c>
      <c r="O6" s="47">
        <f t="shared" si="1"/>
        <v>192.27064803049555</v>
      </c>
      <c r="P6" s="9"/>
    </row>
    <row r="7" spans="1:133">
      <c r="A7" s="12"/>
      <c r="B7" s="25">
        <v>312.41000000000003</v>
      </c>
      <c r="C7" s="20" t="s">
        <v>51</v>
      </c>
      <c r="D7" s="46">
        <v>24493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24493</v>
      </c>
      <c r="O7" s="47">
        <f t="shared" si="1"/>
        <v>31.121982210927573</v>
      </c>
      <c r="P7" s="9"/>
    </row>
    <row r="8" spans="1:133">
      <c r="A8" s="12"/>
      <c r="B8" s="25">
        <v>312.60000000000002</v>
      </c>
      <c r="C8" s="20" t="s">
        <v>11</v>
      </c>
      <c r="D8" s="46">
        <v>55905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55905</v>
      </c>
      <c r="O8" s="47">
        <f t="shared" si="1"/>
        <v>71.035578144853872</v>
      </c>
      <c r="P8" s="9"/>
    </row>
    <row r="9" spans="1:133">
      <c r="A9" s="12"/>
      <c r="B9" s="25">
        <v>314.10000000000002</v>
      </c>
      <c r="C9" s="20" t="s">
        <v>12</v>
      </c>
      <c r="D9" s="46">
        <v>11650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11650</v>
      </c>
      <c r="O9" s="47">
        <f t="shared" si="1"/>
        <v>14.803049555273189</v>
      </c>
      <c r="P9" s="9"/>
    </row>
    <row r="10" spans="1:133">
      <c r="A10" s="12"/>
      <c r="B10" s="25">
        <v>314.3</v>
      </c>
      <c r="C10" s="20" t="s">
        <v>13</v>
      </c>
      <c r="D10" s="46">
        <v>2891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2891</v>
      </c>
      <c r="O10" s="47">
        <f t="shared" si="1"/>
        <v>3.673443456162643</v>
      </c>
      <c r="P10" s="9"/>
    </row>
    <row r="11" spans="1:133">
      <c r="A11" s="12"/>
      <c r="B11" s="25">
        <v>314.39999999999998</v>
      </c>
      <c r="C11" s="20" t="s">
        <v>14</v>
      </c>
      <c r="D11" s="46">
        <v>1721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1721</v>
      </c>
      <c r="O11" s="47">
        <f t="shared" si="1"/>
        <v>2.1867852604828464</v>
      </c>
      <c r="P11" s="9"/>
    </row>
    <row r="12" spans="1:133">
      <c r="A12" s="12"/>
      <c r="B12" s="25">
        <v>314.8</v>
      </c>
      <c r="C12" s="20" t="s">
        <v>15</v>
      </c>
      <c r="D12" s="46">
        <v>1015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1015</v>
      </c>
      <c r="O12" s="47">
        <f t="shared" si="1"/>
        <v>1.289707750952986</v>
      </c>
      <c r="P12" s="9"/>
    </row>
    <row r="13" spans="1:133">
      <c r="A13" s="12"/>
      <c r="B13" s="25">
        <v>315</v>
      </c>
      <c r="C13" s="20" t="s">
        <v>16</v>
      </c>
      <c r="D13" s="46">
        <v>28901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28901</v>
      </c>
      <c r="O13" s="47">
        <f t="shared" si="1"/>
        <v>36.722998729351971</v>
      </c>
      <c r="P13" s="9"/>
    </row>
    <row r="14" spans="1:133">
      <c r="A14" s="12"/>
      <c r="B14" s="25">
        <v>316</v>
      </c>
      <c r="C14" s="20" t="s">
        <v>17</v>
      </c>
      <c r="D14" s="46">
        <v>3706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3706</v>
      </c>
      <c r="O14" s="47">
        <f t="shared" si="1"/>
        <v>4.7090216010165182</v>
      </c>
      <c r="P14" s="9"/>
    </row>
    <row r="15" spans="1:133" ht="15.75">
      <c r="A15" s="29" t="s">
        <v>75</v>
      </c>
      <c r="B15" s="30"/>
      <c r="C15" s="31"/>
      <c r="D15" s="32">
        <f t="shared" ref="D15:M15" si="3">SUM(D16:D18)</f>
        <v>42138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42138</v>
      </c>
      <c r="O15" s="45">
        <f t="shared" si="1"/>
        <v>53.5425667090216</v>
      </c>
      <c r="P15" s="10"/>
    </row>
    <row r="16" spans="1:133">
      <c r="A16" s="12"/>
      <c r="B16" s="25">
        <v>322</v>
      </c>
      <c r="C16" s="20" t="s">
        <v>0</v>
      </c>
      <c r="D16" s="46">
        <v>360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360</v>
      </c>
      <c r="O16" s="47">
        <f t="shared" si="1"/>
        <v>0.45743329097839897</v>
      </c>
      <c r="P16" s="9"/>
    </row>
    <row r="17" spans="1:16">
      <c r="A17" s="12"/>
      <c r="B17" s="25">
        <v>323.10000000000002</v>
      </c>
      <c r="C17" s="20" t="s">
        <v>19</v>
      </c>
      <c r="D17" s="46">
        <v>39053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39053</v>
      </c>
      <c r="O17" s="47">
        <f t="shared" si="1"/>
        <v>49.622617534942819</v>
      </c>
      <c r="P17" s="9"/>
    </row>
    <row r="18" spans="1:16">
      <c r="A18" s="12"/>
      <c r="B18" s="25">
        <v>323.39999999999998</v>
      </c>
      <c r="C18" s="20" t="s">
        <v>20</v>
      </c>
      <c r="D18" s="46">
        <v>2725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2725</v>
      </c>
      <c r="O18" s="47">
        <f t="shared" si="1"/>
        <v>3.4625158831003811</v>
      </c>
      <c r="P18" s="9"/>
    </row>
    <row r="19" spans="1:16" ht="15.75">
      <c r="A19" s="29" t="s">
        <v>21</v>
      </c>
      <c r="B19" s="30"/>
      <c r="C19" s="31"/>
      <c r="D19" s="32">
        <f t="shared" ref="D19:M19" si="4">SUM(D20:D27)</f>
        <v>366483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>SUM(D19:M19)</f>
        <v>366483</v>
      </c>
      <c r="O19" s="45">
        <f t="shared" si="1"/>
        <v>465.67090216010166</v>
      </c>
      <c r="P19" s="10"/>
    </row>
    <row r="20" spans="1:16">
      <c r="A20" s="12"/>
      <c r="B20" s="25">
        <v>331.5</v>
      </c>
      <c r="C20" s="20" t="s">
        <v>22</v>
      </c>
      <c r="D20" s="46">
        <v>115998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5">SUM(D20:M20)</f>
        <v>115998</v>
      </c>
      <c r="O20" s="47">
        <f t="shared" si="1"/>
        <v>147.39263024142312</v>
      </c>
      <c r="P20" s="9"/>
    </row>
    <row r="21" spans="1:16">
      <c r="A21" s="12"/>
      <c r="B21" s="25">
        <v>334.7</v>
      </c>
      <c r="C21" s="20" t="s">
        <v>23</v>
      </c>
      <c r="D21" s="46">
        <v>186205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186205</v>
      </c>
      <c r="O21" s="47">
        <f t="shared" si="1"/>
        <v>236.60101651842439</v>
      </c>
      <c r="P21" s="9"/>
    </row>
    <row r="22" spans="1:16">
      <c r="A22" s="12"/>
      <c r="B22" s="25">
        <v>334.9</v>
      </c>
      <c r="C22" s="20" t="s">
        <v>76</v>
      </c>
      <c r="D22" s="46">
        <v>6507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6507</v>
      </c>
      <c r="O22" s="47">
        <f t="shared" si="1"/>
        <v>8.2681067344345625</v>
      </c>
      <c r="P22" s="9"/>
    </row>
    <row r="23" spans="1:16">
      <c r="A23" s="12"/>
      <c r="B23" s="25">
        <v>335.12</v>
      </c>
      <c r="C23" s="20" t="s">
        <v>24</v>
      </c>
      <c r="D23" s="46">
        <v>24609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24609</v>
      </c>
      <c r="O23" s="47">
        <f t="shared" si="1"/>
        <v>31.269377382465056</v>
      </c>
      <c r="P23" s="9"/>
    </row>
    <row r="24" spans="1:16">
      <c r="A24" s="12"/>
      <c r="B24" s="25">
        <v>335.14</v>
      </c>
      <c r="C24" s="20" t="s">
        <v>25</v>
      </c>
      <c r="D24" s="46">
        <v>907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907</v>
      </c>
      <c r="O24" s="47">
        <f t="shared" si="1"/>
        <v>1.1524777636594663</v>
      </c>
      <c r="P24" s="9"/>
    </row>
    <row r="25" spans="1:16">
      <c r="A25" s="12"/>
      <c r="B25" s="25">
        <v>335.15</v>
      </c>
      <c r="C25" s="20" t="s">
        <v>26</v>
      </c>
      <c r="D25" s="46">
        <v>458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458</v>
      </c>
      <c r="O25" s="47">
        <f t="shared" si="1"/>
        <v>0.5819567979669632</v>
      </c>
      <c r="P25" s="9"/>
    </row>
    <row r="26" spans="1:16">
      <c r="A26" s="12"/>
      <c r="B26" s="25">
        <v>335.18</v>
      </c>
      <c r="C26" s="20" t="s">
        <v>27</v>
      </c>
      <c r="D26" s="46">
        <v>31079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31079</v>
      </c>
      <c r="O26" s="47">
        <f t="shared" si="1"/>
        <v>39.490470139771283</v>
      </c>
      <c r="P26" s="9"/>
    </row>
    <row r="27" spans="1:16">
      <c r="A27" s="12"/>
      <c r="B27" s="25">
        <v>338</v>
      </c>
      <c r="C27" s="20" t="s">
        <v>28</v>
      </c>
      <c r="D27" s="46">
        <v>720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720</v>
      </c>
      <c r="O27" s="47">
        <f t="shared" si="1"/>
        <v>0.91486658195679793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SUM(D29:D29)</f>
        <v>10208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6"/>
        <v>10208</v>
      </c>
      <c r="O28" s="45">
        <f t="shared" si="1"/>
        <v>12.970775095298603</v>
      </c>
      <c r="P28" s="10"/>
    </row>
    <row r="29" spans="1:16">
      <c r="A29" s="12"/>
      <c r="B29" s="25">
        <v>344.9</v>
      </c>
      <c r="C29" s="20" t="s">
        <v>35</v>
      </c>
      <c r="D29" s="46">
        <v>10208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10208</v>
      </c>
      <c r="O29" s="47">
        <f t="shared" si="1"/>
        <v>12.970775095298603</v>
      </c>
      <c r="P29" s="9"/>
    </row>
    <row r="30" spans="1:16" ht="15.75">
      <c r="A30" s="29" t="s">
        <v>34</v>
      </c>
      <c r="B30" s="30"/>
      <c r="C30" s="31"/>
      <c r="D30" s="32">
        <f t="shared" ref="D30:M30" si="8">SUM(D31:D31)</f>
        <v>1290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6"/>
        <v>1290</v>
      </c>
      <c r="O30" s="45">
        <f t="shared" si="1"/>
        <v>1.6391359593392629</v>
      </c>
      <c r="P30" s="10"/>
    </row>
    <row r="31" spans="1:16">
      <c r="A31" s="13"/>
      <c r="B31" s="39">
        <v>351.1</v>
      </c>
      <c r="C31" s="21" t="s">
        <v>38</v>
      </c>
      <c r="D31" s="46">
        <v>1290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1290</v>
      </c>
      <c r="O31" s="47">
        <f t="shared" si="1"/>
        <v>1.6391359593392629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SUM(D33:D34)</f>
        <v>8168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6"/>
        <v>8168</v>
      </c>
      <c r="O32" s="45">
        <f t="shared" si="1"/>
        <v>10.378653113087674</v>
      </c>
      <c r="P32" s="10"/>
    </row>
    <row r="33" spans="1:119">
      <c r="A33" s="12"/>
      <c r="B33" s="25">
        <v>361.1</v>
      </c>
      <c r="C33" s="20" t="s">
        <v>39</v>
      </c>
      <c r="D33" s="46">
        <v>3657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3657</v>
      </c>
      <c r="O33" s="47">
        <f t="shared" si="1"/>
        <v>4.6467598475222367</v>
      </c>
      <c r="P33" s="9"/>
    </row>
    <row r="34" spans="1:119" ht="15.75" thickBot="1">
      <c r="A34" s="12"/>
      <c r="B34" s="25">
        <v>369.9</v>
      </c>
      <c r="C34" s="20" t="s">
        <v>41</v>
      </c>
      <c r="D34" s="46">
        <v>4511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4511</v>
      </c>
      <c r="O34" s="47">
        <f t="shared" si="1"/>
        <v>5.7318932655654384</v>
      </c>
      <c r="P34" s="9"/>
    </row>
    <row r="35" spans="1:119" ht="16.5" thickBot="1">
      <c r="A35" s="14" t="s">
        <v>36</v>
      </c>
      <c r="B35" s="23"/>
      <c r="C35" s="22"/>
      <c r="D35" s="15">
        <f>SUM(D5,D15,D19,D28,D30,D32)</f>
        <v>709886</v>
      </c>
      <c r="E35" s="15">
        <f t="shared" ref="E35:M35" si="10">SUM(E5,E15,E19,E28,E30,E32)</f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0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6"/>
        <v>709886</v>
      </c>
      <c r="O35" s="38">
        <f t="shared" si="1"/>
        <v>902.01524777636598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77</v>
      </c>
      <c r="M37" s="48"/>
      <c r="N37" s="48"/>
      <c r="O37" s="43">
        <v>787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55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101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102</v>
      </c>
      <c r="N4" s="35" t="s">
        <v>9</v>
      </c>
      <c r="O4" s="35" t="s">
        <v>103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104</v>
      </c>
      <c r="B5" s="26"/>
      <c r="C5" s="26"/>
      <c r="D5" s="27">
        <f t="shared" ref="D5:N5" si="0">SUM(D6:D14)</f>
        <v>285723</v>
      </c>
      <c r="E5" s="27">
        <f t="shared" si="0"/>
        <v>125369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411092</v>
      </c>
      <c r="P5" s="33">
        <f t="shared" ref="P5:P34" si="1">(O5/P$36)</f>
        <v>521.02915082382765</v>
      </c>
      <c r="Q5" s="6"/>
    </row>
    <row r="6" spans="1:134">
      <c r="A6" s="12"/>
      <c r="B6" s="25">
        <v>311</v>
      </c>
      <c r="C6" s="20" t="s">
        <v>2</v>
      </c>
      <c r="D6" s="46">
        <v>185335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185335</v>
      </c>
      <c r="P6" s="47">
        <f t="shared" si="1"/>
        <v>234.89860583016477</v>
      </c>
      <c r="Q6" s="9"/>
    </row>
    <row r="7" spans="1:134">
      <c r="A7" s="12"/>
      <c r="B7" s="25">
        <v>312.41000000000003</v>
      </c>
      <c r="C7" s="20" t="s">
        <v>105</v>
      </c>
      <c r="D7" s="46">
        <v>27528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27528</v>
      </c>
      <c r="P7" s="47">
        <f t="shared" si="1"/>
        <v>34.889733840304181</v>
      </c>
      <c r="Q7" s="9"/>
    </row>
    <row r="8" spans="1:134">
      <c r="A8" s="12"/>
      <c r="B8" s="25">
        <v>312.43</v>
      </c>
      <c r="C8" s="20" t="s">
        <v>106</v>
      </c>
      <c r="D8" s="46">
        <v>0</v>
      </c>
      <c r="E8" s="46">
        <v>18323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18323</v>
      </c>
      <c r="P8" s="47">
        <f t="shared" si="1"/>
        <v>23.223067173637517</v>
      </c>
      <c r="Q8" s="9"/>
    </row>
    <row r="9" spans="1:134">
      <c r="A9" s="12"/>
      <c r="B9" s="25">
        <v>312.63</v>
      </c>
      <c r="C9" s="20" t="s">
        <v>107</v>
      </c>
      <c r="D9" s="46">
        <v>0</v>
      </c>
      <c r="E9" s="46">
        <v>107046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107046</v>
      </c>
      <c r="P9" s="47">
        <f t="shared" si="1"/>
        <v>135.67300380228136</v>
      </c>
      <c r="Q9" s="9"/>
    </row>
    <row r="10" spans="1:134">
      <c r="A10" s="12"/>
      <c r="B10" s="25">
        <v>314.10000000000002</v>
      </c>
      <c r="C10" s="20" t="s">
        <v>12</v>
      </c>
      <c r="D10" s="46">
        <v>37452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37452</v>
      </c>
      <c r="P10" s="47">
        <f t="shared" si="1"/>
        <v>47.467680608365022</v>
      </c>
      <c r="Q10" s="9"/>
    </row>
    <row r="11" spans="1:134">
      <c r="A11" s="12"/>
      <c r="B11" s="25">
        <v>314.3</v>
      </c>
      <c r="C11" s="20" t="s">
        <v>13</v>
      </c>
      <c r="D11" s="46">
        <v>6860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6860</v>
      </c>
      <c r="P11" s="47">
        <f t="shared" si="1"/>
        <v>8.6945500633713557</v>
      </c>
      <c r="Q11" s="9"/>
    </row>
    <row r="12" spans="1:134">
      <c r="A12" s="12"/>
      <c r="B12" s="25">
        <v>314.39999999999998</v>
      </c>
      <c r="C12" s="20" t="s">
        <v>14</v>
      </c>
      <c r="D12" s="46">
        <v>1288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1288</v>
      </c>
      <c r="P12" s="47">
        <f t="shared" si="1"/>
        <v>1.6324461343472749</v>
      </c>
      <c r="Q12" s="9"/>
    </row>
    <row r="13" spans="1:134">
      <c r="A13" s="12"/>
      <c r="B13" s="25">
        <v>314.8</v>
      </c>
      <c r="C13" s="20" t="s">
        <v>15</v>
      </c>
      <c r="D13" s="46">
        <v>1037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1037</v>
      </c>
      <c r="P13" s="47">
        <f t="shared" si="1"/>
        <v>1.314321926489227</v>
      </c>
      <c r="Q13" s="9"/>
    </row>
    <row r="14" spans="1:134">
      <c r="A14" s="12"/>
      <c r="B14" s="25">
        <v>315.2</v>
      </c>
      <c r="C14" s="20" t="s">
        <v>108</v>
      </c>
      <c r="D14" s="46">
        <v>26223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26223</v>
      </c>
      <c r="P14" s="47">
        <f t="shared" si="1"/>
        <v>33.235741444866918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SUM(D16:D18)</f>
        <v>48389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48389</v>
      </c>
      <c r="P15" s="45">
        <f t="shared" si="1"/>
        <v>61.329531051964508</v>
      </c>
      <c r="Q15" s="10"/>
    </row>
    <row r="16" spans="1:134">
      <c r="A16" s="12"/>
      <c r="B16" s="25">
        <v>322</v>
      </c>
      <c r="C16" s="20" t="s">
        <v>109</v>
      </c>
      <c r="D16" s="46">
        <v>485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485</v>
      </c>
      <c r="P16" s="47">
        <f t="shared" si="1"/>
        <v>0.614702154626109</v>
      </c>
      <c r="Q16" s="9"/>
    </row>
    <row r="17" spans="1:17">
      <c r="A17" s="12"/>
      <c r="B17" s="25">
        <v>323.10000000000002</v>
      </c>
      <c r="C17" s="20" t="s">
        <v>19</v>
      </c>
      <c r="D17" s="46">
        <v>46755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8" si="4">SUM(D17:N17)</f>
        <v>46755</v>
      </c>
      <c r="P17" s="47">
        <f t="shared" si="1"/>
        <v>59.258555133079845</v>
      </c>
      <c r="Q17" s="9"/>
    </row>
    <row r="18" spans="1:17">
      <c r="A18" s="12"/>
      <c r="B18" s="25">
        <v>323.39999999999998</v>
      </c>
      <c r="C18" s="20" t="s">
        <v>20</v>
      </c>
      <c r="D18" s="46">
        <v>1149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1149</v>
      </c>
      <c r="P18" s="47">
        <f t="shared" si="1"/>
        <v>1.456273764258555</v>
      </c>
      <c r="Q18" s="9"/>
    </row>
    <row r="19" spans="1:17" ht="15.75">
      <c r="A19" s="29" t="s">
        <v>110</v>
      </c>
      <c r="B19" s="30"/>
      <c r="C19" s="31"/>
      <c r="D19" s="32">
        <f t="shared" ref="D19:N19" si="5">SUM(D20:D24)</f>
        <v>438874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438874</v>
      </c>
      <c r="P19" s="45">
        <f t="shared" si="1"/>
        <v>556.24081115335866</v>
      </c>
      <c r="Q19" s="10"/>
    </row>
    <row r="20" spans="1:17">
      <c r="A20" s="12"/>
      <c r="B20" s="25">
        <v>331.51</v>
      </c>
      <c r="C20" s="20" t="s">
        <v>115</v>
      </c>
      <c r="D20" s="46">
        <v>346859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3" si="6">SUM(D20:N20)</f>
        <v>346859</v>
      </c>
      <c r="P20" s="47">
        <f t="shared" si="1"/>
        <v>439.61850443599491</v>
      </c>
      <c r="Q20" s="9"/>
    </row>
    <row r="21" spans="1:17">
      <c r="A21" s="12"/>
      <c r="B21" s="25">
        <v>335.14</v>
      </c>
      <c r="C21" s="20" t="s">
        <v>69</v>
      </c>
      <c r="D21" s="46">
        <v>567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567</v>
      </c>
      <c r="P21" s="47">
        <f t="shared" si="1"/>
        <v>0.71863117870722437</v>
      </c>
      <c r="Q21" s="9"/>
    </row>
    <row r="22" spans="1:17">
      <c r="A22" s="12"/>
      <c r="B22" s="25">
        <v>335.15</v>
      </c>
      <c r="C22" s="20" t="s">
        <v>70</v>
      </c>
      <c r="D22" s="46">
        <v>629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629</v>
      </c>
      <c r="P22" s="47">
        <f t="shared" si="1"/>
        <v>0.79721166032953106</v>
      </c>
      <c r="Q22" s="9"/>
    </row>
    <row r="23" spans="1:17">
      <c r="A23" s="12"/>
      <c r="B23" s="25">
        <v>335.18</v>
      </c>
      <c r="C23" s="20" t="s">
        <v>111</v>
      </c>
      <c r="D23" s="46">
        <v>48369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48369</v>
      </c>
      <c r="P23" s="47">
        <f t="shared" si="1"/>
        <v>61.304182509505701</v>
      </c>
      <c r="Q23" s="9"/>
    </row>
    <row r="24" spans="1:17">
      <c r="A24" s="12"/>
      <c r="B24" s="25">
        <v>335.9</v>
      </c>
      <c r="C24" s="20" t="s">
        <v>112</v>
      </c>
      <c r="D24" s="46">
        <v>42450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7">SUM(D24:N24)</f>
        <v>42450</v>
      </c>
      <c r="P24" s="47">
        <f t="shared" si="1"/>
        <v>53.802281368821291</v>
      </c>
      <c r="Q24" s="9"/>
    </row>
    <row r="25" spans="1:17" ht="15.75">
      <c r="A25" s="29" t="s">
        <v>33</v>
      </c>
      <c r="B25" s="30"/>
      <c r="C25" s="31"/>
      <c r="D25" s="32">
        <f t="shared" ref="D25:N25" si="8">SUM(D26:D27)</f>
        <v>25997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8"/>
        <v>0</v>
      </c>
      <c r="O25" s="32">
        <f>SUM(D25:N25)</f>
        <v>25997</v>
      </c>
      <c r="P25" s="45">
        <f t="shared" si="1"/>
        <v>32.949302915082384</v>
      </c>
      <c r="Q25" s="10"/>
    </row>
    <row r="26" spans="1:17">
      <c r="A26" s="12"/>
      <c r="B26" s="25">
        <v>344.9</v>
      </c>
      <c r="C26" s="20" t="s">
        <v>72</v>
      </c>
      <c r="D26" s="46">
        <v>24997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7" si="9">SUM(D26:N26)</f>
        <v>24997</v>
      </c>
      <c r="P26" s="47">
        <f t="shared" si="1"/>
        <v>31.681875792141952</v>
      </c>
      <c r="Q26" s="9"/>
    </row>
    <row r="27" spans="1:17">
      <c r="A27" s="12"/>
      <c r="B27" s="25">
        <v>347.5</v>
      </c>
      <c r="C27" s="20" t="s">
        <v>63</v>
      </c>
      <c r="D27" s="46">
        <v>1000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1000</v>
      </c>
      <c r="P27" s="47">
        <f t="shared" si="1"/>
        <v>1.267427122940431</v>
      </c>
      <c r="Q27" s="9"/>
    </row>
    <row r="28" spans="1:17" ht="15.75">
      <c r="A28" s="29" t="s">
        <v>34</v>
      </c>
      <c r="B28" s="30"/>
      <c r="C28" s="31"/>
      <c r="D28" s="32">
        <f t="shared" ref="D28:N28" si="10">SUM(D29:D29)</f>
        <v>296</v>
      </c>
      <c r="E28" s="32">
        <f t="shared" si="10"/>
        <v>0</v>
      </c>
      <c r="F28" s="32">
        <f t="shared" si="10"/>
        <v>0</v>
      </c>
      <c r="G28" s="32">
        <f t="shared" si="10"/>
        <v>0</v>
      </c>
      <c r="H28" s="32">
        <f t="shared" si="10"/>
        <v>0</v>
      </c>
      <c r="I28" s="32">
        <f t="shared" si="10"/>
        <v>0</v>
      </c>
      <c r="J28" s="32">
        <f t="shared" si="10"/>
        <v>0</v>
      </c>
      <c r="K28" s="32">
        <f t="shared" si="10"/>
        <v>0</v>
      </c>
      <c r="L28" s="32">
        <f t="shared" si="10"/>
        <v>0</v>
      </c>
      <c r="M28" s="32">
        <f t="shared" si="10"/>
        <v>0</v>
      </c>
      <c r="N28" s="32">
        <f t="shared" si="10"/>
        <v>0</v>
      </c>
      <c r="O28" s="32">
        <f>SUM(D28:N28)</f>
        <v>296</v>
      </c>
      <c r="P28" s="45">
        <f t="shared" si="1"/>
        <v>0.37515842839036756</v>
      </c>
      <c r="Q28" s="10"/>
    </row>
    <row r="29" spans="1:17">
      <c r="A29" s="13"/>
      <c r="B29" s="39">
        <v>351.1</v>
      </c>
      <c r="C29" s="21" t="s">
        <v>38</v>
      </c>
      <c r="D29" s="46">
        <v>296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296</v>
      </c>
      <c r="P29" s="47">
        <f t="shared" si="1"/>
        <v>0.37515842839036756</v>
      </c>
      <c r="Q29" s="9"/>
    </row>
    <row r="30" spans="1:17" ht="15.75">
      <c r="A30" s="29" t="s">
        <v>3</v>
      </c>
      <c r="B30" s="30"/>
      <c r="C30" s="31"/>
      <c r="D30" s="32">
        <f t="shared" ref="D30:N30" si="11">SUM(D31:D33)</f>
        <v>7811</v>
      </c>
      <c r="E30" s="32">
        <f t="shared" si="11"/>
        <v>0</v>
      </c>
      <c r="F30" s="32">
        <f t="shared" si="11"/>
        <v>0</v>
      </c>
      <c r="G30" s="32">
        <f t="shared" si="11"/>
        <v>0</v>
      </c>
      <c r="H30" s="32">
        <f t="shared" si="11"/>
        <v>0</v>
      </c>
      <c r="I30" s="32">
        <f t="shared" si="11"/>
        <v>0</v>
      </c>
      <c r="J30" s="32">
        <f t="shared" si="11"/>
        <v>0</v>
      </c>
      <c r="K30" s="32">
        <f t="shared" si="11"/>
        <v>0</v>
      </c>
      <c r="L30" s="32">
        <f t="shared" si="11"/>
        <v>0</v>
      </c>
      <c r="M30" s="32">
        <f t="shared" si="11"/>
        <v>0</v>
      </c>
      <c r="N30" s="32">
        <f t="shared" si="11"/>
        <v>0</v>
      </c>
      <c r="O30" s="32">
        <f>SUM(D30:N30)</f>
        <v>7811</v>
      </c>
      <c r="P30" s="45">
        <f t="shared" si="1"/>
        <v>9.8998732572877053</v>
      </c>
      <c r="Q30" s="10"/>
    </row>
    <row r="31" spans="1:17">
      <c r="A31" s="12"/>
      <c r="B31" s="25">
        <v>361.1</v>
      </c>
      <c r="C31" s="20" t="s">
        <v>39</v>
      </c>
      <c r="D31" s="46">
        <v>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77</v>
      </c>
      <c r="P31" s="47">
        <f t="shared" si="1"/>
        <v>9.7591888466413187E-2</v>
      </c>
      <c r="Q31" s="9"/>
    </row>
    <row r="32" spans="1:17">
      <c r="A32" s="12"/>
      <c r="B32" s="25">
        <v>366</v>
      </c>
      <c r="C32" s="20" t="s">
        <v>40</v>
      </c>
      <c r="D32" s="46">
        <v>318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12">SUM(D32:N32)</f>
        <v>318</v>
      </c>
      <c r="P32" s="47">
        <f t="shared" si="1"/>
        <v>0.40304182509505704</v>
      </c>
      <c r="Q32" s="9"/>
    </row>
    <row r="33" spans="1:120" ht="15.75" thickBot="1">
      <c r="A33" s="12"/>
      <c r="B33" s="25">
        <v>369.9</v>
      </c>
      <c r="C33" s="20" t="s">
        <v>41</v>
      </c>
      <c r="D33" s="46">
        <v>7416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2"/>
        <v>7416</v>
      </c>
      <c r="P33" s="47">
        <f t="shared" si="1"/>
        <v>9.3992395437262353</v>
      </c>
      <c r="Q33" s="9"/>
    </row>
    <row r="34" spans="1:120" ht="16.5" thickBot="1">
      <c r="A34" s="14" t="s">
        <v>36</v>
      </c>
      <c r="B34" s="23"/>
      <c r="C34" s="22"/>
      <c r="D34" s="15">
        <f>SUM(D5,D15,D19,D25,D28,D30)</f>
        <v>807090</v>
      </c>
      <c r="E34" s="15">
        <f t="shared" ref="E34:N34" si="13">SUM(E5,E15,E19,E25,E28,E30)</f>
        <v>125369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5">
        <f>SUM(D34:N34)</f>
        <v>932459</v>
      </c>
      <c r="P34" s="38">
        <f t="shared" si="1"/>
        <v>1181.8238276299112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8" t="s">
        <v>116</v>
      </c>
      <c r="N36" s="48"/>
      <c r="O36" s="48"/>
      <c r="P36" s="43">
        <v>789</v>
      </c>
    </row>
    <row r="37" spans="1:120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1"/>
    </row>
    <row r="38" spans="1:120" ht="15.75" customHeight="1" thickBot="1">
      <c r="A38" s="52" t="s">
        <v>55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101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102</v>
      </c>
      <c r="N4" s="35" t="s">
        <v>9</v>
      </c>
      <c r="O4" s="35" t="s">
        <v>103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104</v>
      </c>
      <c r="B5" s="26"/>
      <c r="C5" s="26"/>
      <c r="D5" s="27">
        <f t="shared" ref="D5:N5" si="0">SUM(D6:D14)</f>
        <v>269303</v>
      </c>
      <c r="E5" s="27">
        <f t="shared" si="0"/>
        <v>115500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384803</v>
      </c>
      <c r="P5" s="33">
        <f t="shared" ref="P5:P32" si="1">(O5/P$34)</f>
        <v>492.70550576184377</v>
      </c>
      <c r="Q5" s="6"/>
    </row>
    <row r="6" spans="1:134">
      <c r="A6" s="12"/>
      <c r="B6" s="25">
        <v>311</v>
      </c>
      <c r="C6" s="20" t="s">
        <v>2</v>
      </c>
      <c r="D6" s="46">
        <v>175624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175624</v>
      </c>
      <c r="P6" s="47">
        <f t="shared" si="1"/>
        <v>224.87067861715749</v>
      </c>
      <c r="Q6" s="9"/>
    </row>
    <row r="7" spans="1:134">
      <c r="A7" s="12"/>
      <c r="B7" s="25">
        <v>312.41000000000003</v>
      </c>
      <c r="C7" s="20" t="s">
        <v>105</v>
      </c>
      <c r="D7" s="46">
        <v>26946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26946</v>
      </c>
      <c r="P7" s="47">
        <f t="shared" si="1"/>
        <v>34.501920614596671</v>
      </c>
      <c r="Q7" s="9"/>
    </row>
    <row r="8" spans="1:134">
      <c r="A8" s="12"/>
      <c r="B8" s="25">
        <v>312.43</v>
      </c>
      <c r="C8" s="20" t="s">
        <v>106</v>
      </c>
      <c r="D8" s="46">
        <v>0</v>
      </c>
      <c r="E8" s="46">
        <v>18218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18218</v>
      </c>
      <c r="P8" s="47">
        <f t="shared" si="1"/>
        <v>23.326504481434061</v>
      </c>
      <c r="Q8" s="9"/>
    </row>
    <row r="9" spans="1:134">
      <c r="A9" s="12"/>
      <c r="B9" s="25">
        <v>312.63</v>
      </c>
      <c r="C9" s="20" t="s">
        <v>107</v>
      </c>
      <c r="D9" s="46">
        <v>0</v>
      </c>
      <c r="E9" s="46">
        <v>97282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97282</v>
      </c>
      <c r="P9" s="47">
        <f t="shared" si="1"/>
        <v>124.56081946222791</v>
      </c>
      <c r="Q9" s="9"/>
    </row>
    <row r="10" spans="1:134">
      <c r="A10" s="12"/>
      <c r="B10" s="25">
        <v>314.10000000000002</v>
      </c>
      <c r="C10" s="20" t="s">
        <v>12</v>
      </c>
      <c r="D10" s="46">
        <v>34959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34959</v>
      </c>
      <c r="P10" s="47">
        <f t="shared" si="1"/>
        <v>44.761843790012804</v>
      </c>
      <c r="Q10" s="9"/>
    </row>
    <row r="11" spans="1:134">
      <c r="A11" s="12"/>
      <c r="B11" s="25">
        <v>314.3</v>
      </c>
      <c r="C11" s="20" t="s">
        <v>13</v>
      </c>
      <c r="D11" s="46">
        <v>5246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5246</v>
      </c>
      <c r="P11" s="47">
        <f t="shared" si="1"/>
        <v>6.7170294494238156</v>
      </c>
      <c r="Q11" s="9"/>
    </row>
    <row r="12" spans="1:134">
      <c r="A12" s="12"/>
      <c r="B12" s="25">
        <v>314.39999999999998</v>
      </c>
      <c r="C12" s="20" t="s">
        <v>14</v>
      </c>
      <c r="D12" s="46">
        <v>1377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1377</v>
      </c>
      <c r="P12" s="47">
        <f t="shared" si="1"/>
        <v>1.763124199743918</v>
      </c>
      <c r="Q12" s="9"/>
    </row>
    <row r="13" spans="1:134">
      <c r="A13" s="12"/>
      <c r="B13" s="25">
        <v>314.8</v>
      </c>
      <c r="C13" s="20" t="s">
        <v>15</v>
      </c>
      <c r="D13" s="46">
        <v>2289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2289</v>
      </c>
      <c r="P13" s="47">
        <f t="shared" si="1"/>
        <v>2.9308578745198464</v>
      </c>
      <c r="Q13" s="9"/>
    </row>
    <row r="14" spans="1:134">
      <c r="A14" s="12"/>
      <c r="B14" s="25">
        <v>315.2</v>
      </c>
      <c r="C14" s="20" t="s">
        <v>108</v>
      </c>
      <c r="D14" s="46">
        <v>22862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22862</v>
      </c>
      <c r="P14" s="47">
        <f t="shared" si="1"/>
        <v>29.272727272727273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SUM(D16:D18)</f>
        <v>41351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32" si="4">SUM(D15:N15)</f>
        <v>41351</v>
      </c>
      <c r="P15" s="45">
        <f t="shared" si="1"/>
        <v>52.946222791293216</v>
      </c>
      <c r="Q15" s="10"/>
    </row>
    <row r="16" spans="1:134">
      <c r="A16" s="12"/>
      <c r="B16" s="25">
        <v>322</v>
      </c>
      <c r="C16" s="20" t="s">
        <v>109</v>
      </c>
      <c r="D16" s="46">
        <v>420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420</v>
      </c>
      <c r="P16" s="47">
        <f t="shared" si="1"/>
        <v>0.53777208706786173</v>
      </c>
      <c r="Q16" s="9"/>
    </row>
    <row r="17" spans="1:120">
      <c r="A17" s="12"/>
      <c r="B17" s="25">
        <v>323.10000000000002</v>
      </c>
      <c r="C17" s="20" t="s">
        <v>19</v>
      </c>
      <c r="D17" s="46">
        <v>39579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39579</v>
      </c>
      <c r="P17" s="47">
        <f t="shared" si="1"/>
        <v>50.677336747759284</v>
      </c>
      <c r="Q17" s="9"/>
    </row>
    <row r="18" spans="1:120">
      <c r="A18" s="12"/>
      <c r="B18" s="25">
        <v>323.39999999999998</v>
      </c>
      <c r="C18" s="20" t="s">
        <v>20</v>
      </c>
      <c r="D18" s="46">
        <v>1352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1352</v>
      </c>
      <c r="P18" s="47">
        <f t="shared" si="1"/>
        <v>1.7311139564660691</v>
      </c>
      <c r="Q18" s="9"/>
    </row>
    <row r="19" spans="1:120" ht="15.75">
      <c r="A19" s="29" t="s">
        <v>110</v>
      </c>
      <c r="B19" s="30"/>
      <c r="C19" s="31"/>
      <c r="D19" s="32">
        <f t="shared" ref="D19:N19" si="5">SUM(D20:D23)</f>
        <v>87820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87820</v>
      </c>
      <c r="P19" s="45">
        <f t="shared" si="1"/>
        <v>112.44558258642766</v>
      </c>
      <c r="Q19" s="10"/>
    </row>
    <row r="20" spans="1:120">
      <c r="A20" s="12"/>
      <c r="B20" s="25">
        <v>335.14</v>
      </c>
      <c r="C20" s="20" t="s">
        <v>69</v>
      </c>
      <c r="D20" s="46">
        <v>490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490</v>
      </c>
      <c r="P20" s="47">
        <f t="shared" si="1"/>
        <v>0.62740076824583868</v>
      </c>
      <c r="Q20" s="9"/>
    </row>
    <row r="21" spans="1:120">
      <c r="A21" s="12"/>
      <c r="B21" s="25">
        <v>335.15</v>
      </c>
      <c r="C21" s="20" t="s">
        <v>70</v>
      </c>
      <c r="D21" s="46">
        <v>559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559</v>
      </c>
      <c r="P21" s="47">
        <f t="shared" si="1"/>
        <v>0.71574903969270165</v>
      </c>
      <c r="Q21" s="9"/>
    </row>
    <row r="22" spans="1:120">
      <c r="A22" s="12"/>
      <c r="B22" s="25">
        <v>335.18</v>
      </c>
      <c r="C22" s="20" t="s">
        <v>111</v>
      </c>
      <c r="D22" s="46">
        <v>50656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50656</v>
      </c>
      <c r="P22" s="47">
        <f t="shared" si="1"/>
        <v>64.86043533930858</v>
      </c>
      <c r="Q22" s="9"/>
    </row>
    <row r="23" spans="1:120">
      <c r="A23" s="12"/>
      <c r="B23" s="25">
        <v>335.9</v>
      </c>
      <c r="C23" s="20" t="s">
        <v>112</v>
      </c>
      <c r="D23" s="46">
        <v>36115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36115</v>
      </c>
      <c r="P23" s="47">
        <f t="shared" si="1"/>
        <v>46.241997439180537</v>
      </c>
      <c r="Q23" s="9"/>
    </row>
    <row r="24" spans="1:120" ht="15.75">
      <c r="A24" s="29" t="s">
        <v>33</v>
      </c>
      <c r="B24" s="30"/>
      <c r="C24" s="31"/>
      <c r="D24" s="32">
        <f t="shared" ref="D24:N24" si="6">SUM(D25:D25)</f>
        <v>31313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6"/>
        <v>0</v>
      </c>
      <c r="O24" s="32">
        <f t="shared" si="4"/>
        <v>31313</v>
      </c>
      <c r="P24" s="45">
        <f t="shared" si="1"/>
        <v>40.093469910371319</v>
      </c>
      <c r="Q24" s="10"/>
    </row>
    <row r="25" spans="1:120">
      <c r="A25" s="12"/>
      <c r="B25" s="25">
        <v>344.9</v>
      </c>
      <c r="C25" s="20" t="s">
        <v>72</v>
      </c>
      <c r="D25" s="46">
        <v>31313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31313</v>
      </c>
      <c r="P25" s="47">
        <f t="shared" si="1"/>
        <v>40.093469910371319</v>
      </c>
      <c r="Q25" s="9"/>
    </row>
    <row r="26" spans="1:120" ht="15.75">
      <c r="A26" s="29" t="s">
        <v>34</v>
      </c>
      <c r="B26" s="30"/>
      <c r="C26" s="31"/>
      <c r="D26" s="32">
        <f t="shared" ref="D26:N26" si="7">SUM(D27:D27)</f>
        <v>115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7"/>
        <v>0</v>
      </c>
      <c r="O26" s="32">
        <f t="shared" si="4"/>
        <v>115</v>
      </c>
      <c r="P26" s="45">
        <f t="shared" si="1"/>
        <v>0.147247119078105</v>
      </c>
      <c r="Q26" s="10"/>
    </row>
    <row r="27" spans="1:120">
      <c r="A27" s="13"/>
      <c r="B27" s="39">
        <v>351.1</v>
      </c>
      <c r="C27" s="21" t="s">
        <v>38</v>
      </c>
      <c r="D27" s="46">
        <v>115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115</v>
      </c>
      <c r="P27" s="47">
        <f t="shared" si="1"/>
        <v>0.147247119078105</v>
      </c>
      <c r="Q27" s="9"/>
    </row>
    <row r="28" spans="1:120" ht="15.75">
      <c r="A28" s="29" t="s">
        <v>3</v>
      </c>
      <c r="B28" s="30"/>
      <c r="C28" s="31"/>
      <c r="D28" s="32">
        <f t="shared" ref="D28:N28" si="8">SUM(D29:D31)</f>
        <v>10288</v>
      </c>
      <c r="E28" s="32">
        <f t="shared" si="8"/>
        <v>70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 t="shared" si="4"/>
        <v>10358</v>
      </c>
      <c r="P28" s="45">
        <f t="shared" si="1"/>
        <v>13.262483994878361</v>
      </c>
      <c r="Q28" s="10"/>
    </row>
    <row r="29" spans="1:120">
      <c r="A29" s="12"/>
      <c r="B29" s="25">
        <v>361.1</v>
      </c>
      <c r="C29" s="20" t="s">
        <v>39</v>
      </c>
      <c r="D29" s="46">
        <v>19</v>
      </c>
      <c r="E29" s="46">
        <v>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89</v>
      </c>
      <c r="P29" s="47">
        <f t="shared" si="1"/>
        <v>0.11395646606914213</v>
      </c>
      <c r="Q29" s="9"/>
    </row>
    <row r="30" spans="1:120">
      <c r="A30" s="12"/>
      <c r="B30" s="25">
        <v>366</v>
      </c>
      <c r="C30" s="20" t="s">
        <v>40</v>
      </c>
      <c r="D30" s="46">
        <v>761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761</v>
      </c>
      <c r="P30" s="47">
        <f t="shared" si="1"/>
        <v>0.97439180537772085</v>
      </c>
      <c r="Q30" s="9"/>
    </row>
    <row r="31" spans="1:120" ht="15.75" thickBot="1">
      <c r="A31" s="12"/>
      <c r="B31" s="25">
        <v>369.9</v>
      </c>
      <c r="C31" s="20" t="s">
        <v>41</v>
      </c>
      <c r="D31" s="46">
        <v>9508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9508</v>
      </c>
      <c r="P31" s="47">
        <f t="shared" si="1"/>
        <v>12.174135723431498</v>
      </c>
      <c r="Q31" s="9"/>
    </row>
    <row r="32" spans="1:120" ht="16.5" thickBot="1">
      <c r="A32" s="14" t="s">
        <v>36</v>
      </c>
      <c r="B32" s="23"/>
      <c r="C32" s="22"/>
      <c r="D32" s="15">
        <f>SUM(D5,D15,D19,D24,D26,D28)</f>
        <v>440190</v>
      </c>
      <c r="E32" s="15">
        <f t="shared" ref="E32:N32" si="9">SUM(E5,E15,E19,E24,E26,E28)</f>
        <v>115570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0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9"/>
        <v>0</v>
      </c>
      <c r="O32" s="15">
        <f t="shared" si="4"/>
        <v>555760</v>
      </c>
      <c r="P32" s="38">
        <f t="shared" si="1"/>
        <v>711.6005121638924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8" t="s">
        <v>113</v>
      </c>
      <c r="N34" s="48"/>
      <c r="O34" s="48"/>
      <c r="P34" s="43">
        <v>781</v>
      </c>
    </row>
    <row r="35" spans="1:16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1"/>
    </row>
    <row r="36" spans="1:16" ht="15.75" customHeight="1" thickBot="1">
      <c r="A36" s="52" t="s">
        <v>55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249799</v>
      </c>
      <c r="E5" s="27">
        <f t="shared" si="0"/>
        <v>13230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263029</v>
      </c>
      <c r="O5" s="33">
        <f t="shared" ref="O5:O28" si="2">(N5/O$30)</f>
        <v>297.88108720271799</v>
      </c>
      <c r="P5" s="6"/>
    </row>
    <row r="6" spans="1:133">
      <c r="A6" s="12"/>
      <c r="B6" s="25">
        <v>311</v>
      </c>
      <c r="C6" s="20" t="s">
        <v>2</v>
      </c>
      <c r="D6" s="46">
        <v>169827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169827</v>
      </c>
      <c r="O6" s="47">
        <f t="shared" si="2"/>
        <v>192.32955832389581</v>
      </c>
      <c r="P6" s="9"/>
    </row>
    <row r="7" spans="1:133">
      <c r="A7" s="12"/>
      <c r="B7" s="25">
        <v>312.42</v>
      </c>
      <c r="C7" s="20" t="s">
        <v>52</v>
      </c>
      <c r="D7" s="46">
        <v>26481</v>
      </c>
      <c r="E7" s="46">
        <v>13230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39711</v>
      </c>
      <c r="O7" s="47">
        <f t="shared" si="2"/>
        <v>44.972819932049831</v>
      </c>
      <c r="P7" s="9"/>
    </row>
    <row r="8" spans="1:133">
      <c r="A8" s="12"/>
      <c r="B8" s="25">
        <v>315</v>
      </c>
      <c r="C8" s="20" t="s">
        <v>66</v>
      </c>
      <c r="D8" s="46">
        <v>15473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15473</v>
      </c>
      <c r="O8" s="47">
        <f t="shared" si="2"/>
        <v>17.523216308040769</v>
      </c>
      <c r="P8" s="9"/>
    </row>
    <row r="9" spans="1:133">
      <c r="A9" s="12"/>
      <c r="B9" s="25">
        <v>319</v>
      </c>
      <c r="C9" s="20" t="s">
        <v>93</v>
      </c>
      <c r="D9" s="46">
        <v>38018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38018</v>
      </c>
      <c r="O9" s="47">
        <f t="shared" si="2"/>
        <v>43.0554926387316</v>
      </c>
      <c r="P9" s="9"/>
    </row>
    <row r="10" spans="1:133" ht="15.75">
      <c r="A10" s="29" t="s">
        <v>18</v>
      </c>
      <c r="B10" s="30"/>
      <c r="C10" s="31"/>
      <c r="D10" s="32">
        <f t="shared" ref="D10:M10" si="3">SUM(D11:D11)</f>
        <v>360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360</v>
      </c>
      <c r="O10" s="45">
        <f t="shared" si="2"/>
        <v>0.40770101925254815</v>
      </c>
      <c r="P10" s="10"/>
    </row>
    <row r="11" spans="1:133">
      <c r="A11" s="12"/>
      <c r="B11" s="25">
        <v>322</v>
      </c>
      <c r="C11" s="20" t="s">
        <v>0</v>
      </c>
      <c r="D11" s="46">
        <v>360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360</v>
      </c>
      <c r="O11" s="47">
        <f t="shared" si="2"/>
        <v>0.40770101925254815</v>
      </c>
      <c r="P11" s="9"/>
    </row>
    <row r="12" spans="1:133" ht="15.75">
      <c r="A12" s="29" t="s">
        <v>21</v>
      </c>
      <c r="B12" s="30"/>
      <c r="C12" s="31"/>
      <c r="D12" s="32">
        <f t="shared" ref="D12:M12" si="4">SUM(D13:D17)</f>
        <v>72142</v>
      </c>
      <c r="E12" s="32">
        <f t="shared" si="4"/>
        <v>81266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153408</v>
      </c>
      <c r="O12" s="45">
        <f t="shared" si="2"/>
        <v>173.73499433748583</v>
      </c>
      <c r="P12" s="10"/>
    </row>
    <row r="13" spans="1:133">
      <c r="A13" s="12"/>
      <c r="B13" s="25">
        <v>335.12</v>
      </c>
      <c r="C13" s="20" t="s">
        <v>68</v>
      </c>
      <c r="D13" s="46">
        <v>30451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30451</v>
      </c>
      <c r="O13" s="47">
        <f t="shared" si="2"/>
        <v>34.485843714609288</v>
      </c>
      <c r="P13" s="9"/>
    </row>
    <row r="14" spans="1:133">
      <c r="A14" s="12"/>
      <c r="B14" s="25">
        <v>335.14</v>
      </c>
      <c r="C14" s="20" t="s">
        <v>69</v>
      </c>
      <c r="D14" s="46">
        <v>383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383</v>
      </c>
      <c r="O14" s="47">
        <f t="shared" si="2"/>
        <v>0.43374858437146091</v>
      </c>
      <c r="P14" s="9"/>
    </row>
    <row r="15" spans="1:133">
      <c r="A15" s="12"/>
      <c r="B15" s="25">
        <v>335.15</v>
      </c>
      <c r="C15" s="20" t="s">
        <v>70</v>
      </c>
      <c r="D15" s="46">
        <v>559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559</v>
      </c>
      <c r="O15" s="47">
        <f t="shared" si="2"/>
        <v>0.63306908267270667</v>
      </c>
      <c r="P15" s="9"/>
    </row>
    <row r="16" spans="1:133">
      <c r="A16" s="12"/>
      <c r="B16" s="25">
        <v>335.18</v>
      </c>
      <c r="C16" s="20" t="s">
        <v>71</v>
      </c>
      <c r="D16" s="46">
        <v>40749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40749</v>
      </c>
      <c r="O16" s="47">
        <f t="shared" si="2"/>
        <v>46.148357870894678</v>
      </c>
      <c r="P16" s="9"/>
    </row>
    <row r="17" spans="1:119">
      <c r="A17" s="12"/>
      <c r="B17" s="25">
        <v>335.49</v>
      </c>
      <c r="C17" s="20" t="s">
        <v>94</v>
      </c>
      <c r="D17" s="46">
        <v>0</v>
      </c>
      <c r="E17" s="46">
        <v>81266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81266</v>
      </c>
      <c r="O17" s="47">
        <f t="shared" si="2"/>
        <v>92.033975084937708</v>
      </c>
      <c r="P17" s="9"/>
    </row>
    <row r="18" spans="1:119" ht="15.75">
      <c r="A18" s="29" t="s">
        <v>33</v>
      </c>
      <c r="B18" s="30"/>
      <c r="C18" s="31"/>
      <c r="D18" s="32">
        <f t="shared" ref="D18:M18" si="5">SUM(D19:D20)</f>
        <v>58047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58047</v>
      </c>
      <c r="O18" s="45">
        <f t="shared" si="2"/>
        <v>65.738391845979621</v>
      </c>
      <c r="P18" s="10"/>
    </row>
    <row r="19" spans="1:119">
      <c r="A19" s="12"/>
      <c r="B19" s="25">
        <v>342.9</v>
      </c>
      <c r="C19" s="20" t="s">
        <v>95</v>
      </c>
      <c r="D19" s="46">
        <v>14679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14679</v>
      </c>
      <c r="O19" s="47">
        <f t="shared" si="2"/>
        <v>16.624009060022651</v>
      </c>
      <c r="P19" s="9"/>
    </row>
    <row r="20" spans="1:119">
      <c r="A20" s="12"/>
      <c r="B20" s="25">
        <v>343.9</v>
      </c>
      <c r="C20" s="20" t="s">
        <v>96</v>
      </c>
      <c r="D20" s="46">
        <v>43368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43368</v>
      </c>
      <c r="O20" s="47">
        <f t="shared" si="2"/>
        <v>49.114382785956963</v>
      </c>
      <c r="P20" s="9"/>
    </row>
    <row r="21" spans="1:119" ht="15.75">
      <c r="A21" s="29" t="s">
        <v>34</v>
      </c>
      <c r="B21" s="30"/>
      <c r="C21" s="31"/>
      <c r="D21" s="32">
        <f t="shared" ref="D21:M21" si="6">SUM(D22:D22)</f>
        <v>67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67</v>
      </c>
      <c r="O21" s="45">
        <f t="shared" si="2"/>
        <v>7.5877689694224232E-2</v>
      </c>
      <c r="P21" s="10"/>
    </row>
    <row r="22" spans="1:119">
      <c r="A22" s="13"/>
      <c r="B22" s="39">
        <v>359</v>
      </c>
      <c r="C22" s="21" t="s">
        <v>97</v>
      </c>
      <c r="D22" s="46">
        <v>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67</v>
      </c>
      <c r="O22" s="47">
        <f t="shared" si="2"/>
        <v>7.5877689694224232E-2</v>
      </c>
      <c r="P22" s="9"/>
    </row>
    <row r="23" spans="1:119" ht="15.75">
      <c r="A23" s="29" t="s">
        <v>3</v>
      </c>
      <c r="B23" s="30"/>
      <c r="C23" s="31"/>
      <c r="D23" s="32">
        <f t="shared" ref="D23:M23" si="7">SUM(D24:D25)</f>
        <v>22099</v>
      </c>
      <c r="E23" s="32">
        <f t="shared" si="7"/>
        <v>2446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24545</v>
      </c>
      <c r="O23" s="45">
        <f t="shared" si="2"/>
        <v>27.797281993204983</v>
      </c>
      <c r="P23" s="10"/>
    </row>
    <row r="24" spans="1:119">
      <c r="A24" s="12"/>
      <c r="B24" s="25">
        <v>366</v>
      </c>
      <c r="C24" s="20" t="s">
        <v>40</v>
      </c>
      <c r="D24" s="46">
        <v>7153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7153</v>
      </c>
      <c r="O24" s="47">
        <f t="shared" si="2"/>
        <v>8.1007927519818796</v>
      </c>
      <c r="P24" s="9"/>
    </row>
    <row r="25" spans="1:119">
      <c r="A25" s="12"/>
      <c r="B25" s="25">
        <v>369.9</v>
      </c>
      <c r="C25" s="20" t="s">
        <v>41</v>
      </c>
      <c r="D25" s="46">
        <v>14946</v>
      </c>
      <c r="E25" s="46">
        <v>2446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17392</v>
      </c>
      <c r="O25" s="47">
        <f t="shared" si="2"/>
        <v>19.696489241223102</v>
      </c>
      <c r="P25" s="9"/>
    </row>
    <row r="26" spans="1:119" ht="15.75">
      <c r="A26" s="29" t="s">
        <v>57</v>
      </c>
      <c r="B26" s="30"/>
      <c r="C26" s="31"/>
      <c r="D26" s="32">
        <f t="shared" ref="D26:M26" si="8">SUM(D27:D27)</f>
        <v>21</v>
      </c>
      <c r="E26" s="32">
        <f t="shared" si="8"/>
        <v>67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1"/>
        <v>88</v>
      </c>
      <c r="O26" s="45">
        <f t="shared" si="2"/>
        <v>9.9660249150622882E-2</v>
      </c>
      <c r="P26" s="9"/>
    </row>
    <row r="27" spans="1:119" ht="15.75" thickBot="1">
      <c r="A27" s="12"/>
      <c r="B27" s="25">
        <v>389.1</v>
      </c>
      <c r="C27" s="20" t="s">
        <v>98</v>
      </c>
      <c r="D27" s="46">
        <v>21</v>
      </c>
      <c r="E27" s="46">
        <v>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88</v>
      </c>
      <c r="O27" s="47">
        <f t="shared" si="2"/>
        <v>9.9660249150622882E-2</v>
      </c>
      <c r="P27" s="9"/>
    </row>
    <row r="28" spans="1:119" ht="16.5" thickBot="1">
      <c r="A28" s="14" t="s">
        <v>36</v>
      </c>
      <c r="B28" s="23"/>
      <c r="C28" s="22"/>
      <c r="D28" s="15">
        <f t="shared" ref="D28:M28" si="9">SUM(D5,D10,D12,D18,D21,D23,D26)</f>
        <v>402535</v>
      </c>
      <c r="E28" s="15">
        <f t="shared" si="9"/>
        <v>97009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499544</v>
      </c>
      <c r="O28" s="38">
        <f t="shared" si="2"/>
        <v>565.73499433748589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48" t="s">
        <v>99</v>
      </c>
      <c r="M30" s="48"/>
      <c r="N30" s="48"/>
      <c r="O30" s="43">
        <v>883</v>
      </c>
    </row>
    <row r="31" spans="1:119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19" ht="15.75" customHeight="1" thickBot="1">
      <c r="A32" s="52" t="s">
        <v>55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253932</v>
      </c>
      <c r="E5" s="27">
        <f t="shared" si="0"/>
        <v>96904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350836</v>
      </c>
      <c r="O5" s="33">
        <f t="shared" ref="O5:O33" si="1">(N5/O$35)</f>
        <v>398.67727272727274</v>
      </c>
      <c r="P5" s="6"/>
    </row>
    <row r="6" spans="1:133">
      <c r="A6" s="12"/>
      <c r="B6" s="25">
        <v>311</v>
      </c>
      <c r="C6" s="20" t="s">
        <v>2</v>
      </c>
      <c r="D6" s="46">
        <v>169182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169182</v>
      </c>
      <c r="O6" s="47">
        <f t="shared" si="1"/>
        <v>192.25227272727273</v>
      </c>
      <c r="P6" s="9"/>
    </row>
    <row r="7" spans="1:133">
      <c r="A7" s="12"/>
      <c r="B7" s="25">
        <v>312.41000000000003</v>
      </c>
      <c r="C7" s="20" t="s">
        <v>51</v>
      </c>
      <c r="D7" s="46">
        <v>27030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27030</v>
      </c>
      <c r="O7" s="47">
        <f t="shared" si="1"/>
        <v>30.71590909090909</v>
      </c>
      <c r="P7" s="9"/>
    </row>
    <row r="8" spans="1:133">
      <c r="A8" s="12"/>
      <c r="B8" s="25">
        <v>312.42</v>
      </c>
      <c r="C8" s="20" t="s">
        <v>52</v>
      </c>
      <c r="D8" s="46">
        <v>0</v>
      </c>
      <c r="E8" s="46">
        <v>18538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18538</v>
      </c>
      <c r="O8" s="47">
        <f t="shared" si="1"/>
        <v>21.065909090909091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78366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78366</v>
      </c>
      <c r="O9" s="47">
        <f t="shared" si="1"/>
        <v>89.052272727272722</v>
      </c>
      <c r="P9" s="9"/>
    </row>
    <row r="10" spans="1:133">
      <c r="A10" s="12"/>
      <c r="B10" s="25">
        <v>314.10000000000002</v>
      </c>
      <c r="C10" s="20" t="s">
        <v>12</v>
      </c>
      <c r="D10" s="46">
        <v>34009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34009</v>
      </c>
      <c r="O10" s="47">
        <f t="shared" si="1"/>
        <v>38.646590909090911</v>
      </c>
      <c r="P10" s="9"/>
    </row>
    <row r="11" spans="1:133">
      <c r="A11" s="12"/>
      <c r="B11" s="25">
        <v>314.3</v>
      </c>
      <c r="C11" s="20" t="s">
        <v>13</v>
      </c>
      <c r="D11" s="46">
        <v>6182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6182</v>
      </c>
      <c r="O11" s="47">
        <f t="shared" si="1"/>
        <v>7.0250000000000004</v>
      </c>
      <c r="P11" s="9"/>
    </row>
    <row r="12" spans="1:133">
      <c r="A12" s="12"/>
      <c r="B12" s="25">
        <v>314.39999999999998</v>
      </c>
      <c r="C12" s="20" t="s">
        <v>14</v>
      </c>
      <c r="D12" s="46">
        <v>1832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1832</v>
      </c>
      <c r="O12" s="47">
        <f t="shared" si="1"/>
        <v>2.081818181818182</v>
      </c>
      <c r="P12" s="9"/>
    </row>
    <row r="13" spans="1:133">
      <c r="A13" s="12"/>
      <c r="B13" s="25">
        <v>314.8</v>
      </c>
      <c r="C13" s="20" t="s">
        <v>15</v>
      </c>
      <c r="D13" s="46">
        <v>1405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1405</v>
      </c>
      <c r="O13" s="47">
        <f t="shared" si="1"/>
        <v>1.5965909090909092</v>
      </c>
      <c r="P13" s="9"/>
    </row>
    <row r="14" spans="1:133">
      <c r="A14" s="12"/>
      <c r="B14" s="25">
        <v>315</v>
      </c>
      <c r="C14" s="20" t="s">
        <v>66</v>
      </c>
      <c r="D14" s="46">
        <v>14292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14292</v>
      </c>
      <c r="O14" s="47">
        <f t="shared" si="1"/>
        <v>16.240909090909092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SUM(D16:D18)</f>
        <v>40956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3" si="4">SUM(D15:M15)</f>
        <v>40956</v>
      </c>
      <c r="O15" s="45">
        <f t="shared" si="1"/>
        <v>46.540909090909089</v>
      </c>
      <c r="P15" s="10"/>
    </row>
    <row r="16" spans="1:133">
      <c r="A16" s="12"/>
      <c r="B16" s="25">
        <v>322</v>
      </c>
      <c r="C16" s="20" t="s">
        <v>0</v>
      </c>
      <c r="D16" s="46">
        <v>160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</v>
      </c>
      <c r="O16" s="47">
        <f t="shared" si="1"/>
        <v>0.18181818181818182</v>
      </c>
      <c r="P16" s="9"/>
    </row>
    <row r="17" spans="1:16">
      <c r="A17" s="12"/>
      <c r="B17" s="25">
        <v>323.10000000000002</v>
      </c>
      <c r="C17" s="20" t="s">
        <v>19</v>
      </c>
      <c r="D17" s="46">
        <v>39622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39622</v>
      </c>
      <c r="O17" s="47">
        <f t="shared" si="1"/>
        <v>45.024999999999999</v>
      </c>
      <c r="P17" s="9"/>
    </row>
    <row r="18" spans="1:16">
      <c r="A18" s="12"/>
      <c r="B18" s="25">
        <v>323.39999999999998</v>
      </c>
      <c r="C18" s="20" t="s">
        <v>20</v>
      </c>
      <c r="D18" s="46">
        <v>1174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1174</v>
      </c>
      <c r="O18" s="47">
        <f t="shared" si="1"/>
        <v>1.334090909090909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SUM(D20:D24)</f>
        <v>146387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146387</v>
      </c>
      <c r="O19" s="45">
        <f t="shared" si="1"/>
        <v>166.34886363636363</v>
      </c>
      <c r="P19" s="10"/>
    </row>
    <row r="20" spans="1:16">
      <c r="A20" s="12"/>
      <c r="B20" s="25">
        <v>331.5</v>
      </c>
      <c r="C20" s="20" t="s">
        <v>22</v>
      </c>
      <c r="D20" s="46">
        <v>69764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69764</v>
      </c>
      <c r="O20" s="47">
        <f t="shared" si="1"/>
        <v>79.277272727272731</v>
      </c>
      <c r="P20" s="9"/>
    </row>
    <row r="21" spans="1:16">
      <c r="A21" s="12"/>
      <c r="B21" s="25">
        <v>335.12</v>
      </c>
      <c r="C21" s="20" t="s">
        <v>68</v>
      </c>
      <c r="D21" s="46">
        <v>32632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32632</v>
      </c>
      <c r="O21" s="47">
        <f t="shared" si="1"/>
        <v>37.081818181818178</v>
      </c>
      <c r="P21" s="9"/>
    </row>
    <row r="22" spans="1:16">
      <c r="A22" s="12"/>
      <c r="B22" s="25">
        <v>335.14</v>
      </c>
      <c r="C22" s="20" t="s">
        <v>69</v>
      </c>
      <c r="D22" s="46">
        <v>397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397</v>
      </c>
      <c r="O22" s="47">
        <f t="shared" si="1"/>
        <v>0.45113636363636361</v>
      </c>
      <c r="P22" s="9"/>
    </row>
    <row r="23" spans="1:16">
      <c r="A23" s="12"/>
      <c r="B23" s="25">
        <v>335.15</v>
      </c>
      <c r="C23" s="20" t="s">
        <v>70</v>
      </c>
      <c r="D23" s="46">
        <v>524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524</v>
      </c>
      <c r="O23" s="47">
        <f t="shared" si="1"/>
        <v>0.59545454545454546</v>
      </c>
      <c r="P23" s="9"/>
    </row>
    <row r="24" spans="1:16">
      <c r="A24" s="12"/>
      <c r="B24" s="25">
        <v>335.18</v>
      </c>
      <c r="C24" s="20" t="s">
        <v>71</v>
      </c>
      <c r="D24" s="46">
        <v>43070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43070</v>
      </c>
      <c r="O24" s="47">
        <f t="shared" si="1"/>
        <v>48.94318181818182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SUM(D26:D26)</f>
        <v>14527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14527</v>
      </c>
      <c r="O25" s="45">
        <f t="shared" si="1"/>
        <v>16.507954545454545</v>
      </c>
      <c r="P25" s="10"/>
    </row>
    <row r="26" spans="1:16">
      <c r="A26" s="12"/>
      <c r="B26" s="25">
        <v>344.9</v>
      </c>
      <c r="C26" s="20" t="s">
        <v>72</v>
      </c>
      <c r="D26" s="46">
        <v>14527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14527</v>
      </c>
      <c r="O26" s="47">
        <f t="shared" si="1"/>
        <v>16.507954545454545</v>
      </c>
      <c r="P26" s="9"/>
    </row>
    <row r="27" spans="1:16" ht="15.75">
      <c r="A27" s="29" t="s">
        <v>34</v>
      </c>
      <c r="B27" s="30"/>
      <c r="C27" s="31"/>
      <c r="D27" s="32">
        <f t="shared" ref="D27:M27" si="7">SUM(D28:D28)</f>
        <v>140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140</v>
      </c>
      <c r="O27" s="45">
        <f t="shared" si="1"/>
        <v>0.15909090909090909</v>
      </c>
      <c r="P27" s="10"/>
    </row>
    <row r="28" spans="1:16">
      <c r="A28" s="13"/>
      <c r="B28" s="39">
        <v>351.1</v>
      </c>
      <c r="C28" s="21" t="s">
        <v>38</v>
      </c>
      <c r="D28" s="46">
        <v>140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140</v>
      </c>
      <c r="O28" s="47">
        <f t="shared" si="1"/>
        <v>0.15909090909090909</v>
      </c>
      <c r="P28" s="9"/>
    </row>
    <row r="29" spans="1:16" ht="15.75">
      <c r="A29" s="29" t="s">
        <v>3</v>
      </c>
      <c r="B29" s="30"/>
      <c r="C29" s="31"/>
      <c r="D29" s="32">
        <f t="shared" ref="D29:M29" si="8">SUM(D30:D32)</f>
        <v>26472</v>
      </c>
      <c r="E29" s="32">
        <f t="shared" si="8"/>
        <v>3494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29966</v>
      </c>
      <c r="O29" s="45">
        <f t="shared" si="1"/>
        <v>34.052272727272729</v>
      </c>
      <c r="P29" s="10"/>
    </row>
    <row r="30" spans="1:16">
      <c r="A30" s="12"/>
      <c r="B30" s="25">
        <v>361.1</v>
      </c>
      <c r="C30" s="20" t="s">
        <v>39</v>
      </c>
      <c r="D30" s="46">
        <v>120</v>
      </c>
      <c r="E30" s="46">
        <v>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127</v>
      </c>
      <c r="O30" s="47">
        <f t="shared" si="1"/>
        <v>0.14431818181818182</v>
      </c>
      <c r="P30" s="9"/>
    </row>
    <row r="31" spans="1:16">
      <c r="A31" s="12"/>
      <c r="B31" s="25">
        <v>366</v>
      </c>
      <c r="C31" s="20" t="s">
        <v>40</v>
      </c>
      <c r="D31" s="46">
        <v>6223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6223</v>
      </c>
      <c r="O31" s="47">
        <f t="shared" si="1"/>
        <v>7.0715909090909088</v>
      </c>
      <c r="P31" s="9"/>
    </row>
    <row r="32" spans="1:16" ht="15.75" thickBot="1">
      <c r="A32" s="12"/>
      <c r="B32" s="25">
        <v>369.9</v>
      </c>
      <c r="C32" s="20" t="s">
        <v>41</v>
      </c>
      <c r="D32" s="46">
        <v>20129</v>
      </c>
      <c r="E32" s="46">
        <v>3487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23616</v>
      </c>
      <c r="O32" s="47">
        <f t="shared" si="1"/>
        <v>26.836363636363636</v>
      </c>
      <c r="P32" s="9"/>
    </row>
    <row r="33" spans="1:119" ht="16.5" thickBot="1">
      <c r="A33" s="14" t="s">
        <v>36</v>
      </c>
      <c r="B33" s="23"/>
      <c r="C33" s="22"/>
      <c r="D33" s="15">
        <f>SUM(D5,D15,D19,D25,D27,D29)</f>
        <v>482414</v>
      </c>
      <c r="E33" s="15">
        <f t="shared" ref="E33:M33" si="9">SUM(E5,E15,E19,E25,E27,E29)</f>
        <v>100398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0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4"/>
        <v>582812</v>
      </c>
      <c r="O33" s="38">
        <f t="shared" si="1"/>
        <v>662.2863636363636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8" t="s">
        <v>91</v>
      </c>
      <c r="M35" s="48"/>
      <c r="N35" s="48"/>
      <c r="O35" s="43">
        <v>880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242248</v>
      </c>
      <c r="E5" s="27">
        <f t="shared" si="0"/>
        <v>95304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337552</v>
      </c>
      <c r="O5" s="33">
        <f t="shared" ref="O5:O35" si="1">(N5/O$37)</f>
        <v>387.54535017221582</v>
      </c>
      <c r="P5" s="6"/>
    </row>
    <row r="6" spans="1:133">
      <c r="A6" s="12"/>
      <c r="B6" s="25">
        <v>311</v>
      </c>
      <c r="C6" s="20" t="s">
        <v>2</v>
      </c>
      <c r="D6" s="46">
        <v>160391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160391</v>
      </c>
      <c r="O6" s="47">
        <f t="shared" si="1"/>
        <v>184.14580941446613</v>
      </c>
      <c r="P6" s="9"/>
    </row>
    <row r="7" spans="1:133">
      <c r="A7" s="12"/>
      <c r="B7" s="25">
        <v>312.41000000000003</v>
      </c>
      <c r="C7" s="20" t="s">
        <v>51</v>
      </c>
      <c r="D7" s="46">
        <v>26586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26586</v>
      </c>
      <c r="O7" s="47">
        <f t="shared" si="1"/>
        <v>30.523536165327211</v>
      </c>
      <c r="P7" s="9"/>
    </row>
    <row r="8" spans="1:133">
      <c r="A8" s="12"/>
      <c r="B8" s="25">
        <v>312.42</v>
      </c>
      <c r="C8" s="20" t="s">
        <v>52</v>
      </c>
      <c r="D8" s="46">
        <v>0</v>
      </c>
      <c r="E8" s="46">
        <v>17872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17872</v>
      </c>
      <c r="O8" s="47">
        <f t="shared" si="1"/>
        <v>20.518943742824341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77432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77432</v>
      </c>
      <c r="O9" s="47">
        <f t="shared" si="1"/>
        <v>88.90011481056257</v>
      </c>
      <c r="P9" s="9"/>
    </row>
    <row r="10" spans="1:133">
      <c r="A10" s="12"/>
      <c r="B10" s="25">
        <v>314.10000000000002</v>
      </c>
      <c r="C10" s="20" t="s">
        <v>12</v>
      </c>
      <c r="D10" s="46">
        <v>32999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32999</v>
      </c>
      <c r="O10" s="47">
        <f t="shared" si="1"/>
        <v>37.886337543053962</v>
      </c>
      <c r="P10" s="9"/>
    </row>
    <row r="11" spans="1:133">
      <c r="A11" s="12"/>
      <c r="B11" s="25">
        <v>314.3</v>
      </c>
      <c r="C11" s="20" t="s">
        <v>13</v>
      </c>
      <c r="D11" s="46">
        <v>4769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4769</v>
      </c>
      <c r="O11" s="47">
        <f t="shared" si="1"/>
        <v>5.4753157290470726</v>
      </c>
      <c r="P11" s="9"/>
    </row>
    <row r="12" spans="1:133">
      <c r="A12" s="12"/>
      <c r="B12" s="25">
        <v>314.39999999999998</v>
      </c>
      <c r="C12" s="20" t="s">
        <v>14</v>
      </c>
      <c r="D12" s="46">
        <v>1724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1724</v>
      </c>
      <c r="O12" s="47">
        <f t="shared" si="1"/>
        <v>1.9793340987370838</v>
      </c>
      <c r="P12" s="9"/>
    </row>
    <row r="13" spans="1:133">
      <c r="A13" s="12"/>
      <c r="B13" s="25">
        <v>314.8</v>
      </c>
      <c r="C13" s="20" t="s">
        <v>15</v>
      </c>
      <c r="D13" s="46">
        <v>1182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1182</v>
      </c>
      <c r="O13" s="47">
        <f t="shared" si="1"/>
        <v>1.3570608495981631</v>
      </c>
      <c r="P13" s="9"/>
    </row>
    <row r="14" spans="1:133">
      <c r="A14" s="12"/>
      <c r="B14" s="25">
        <v>315</v>
      </c>
      <c r="C14" s="20" t="s">
        <v>66</v>
      </c>
      <c r="D14" s="46">
        <v>14597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14597</v>
      </c>
      <c r="O14" s="47">
        <f t="shared" si="1"/>
        <v>16.758897818599312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SUM(D16:D18)</f>
        <v>39760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5" si="4">SUM(D15:M15)</f>
        <v>39760</v>
      </c>
      <c r="O15" s="45">
        <f t="shared" si="1"/>
        <v>45.648679678530428</v>
      </c>
      <c r="P15" s="10"/>
    </row>
    <row r="16" spans="1:133">
      <c r="A16" s="12"/>
      <c r="B16" s="25">
        <v>322</v>
      </c>
      <c r="C16" s="20" t="s">
        <v>0</v>
      </c>
      <c r="D16" s="46">
        <v>585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585</v>
      </c>
      <c r="O16" s="47">
        <f t="shared" si="1"/>
        <v>0.67164179104477617</v>
      </c>
      <c r="P16" s="9"/>
    </row>
    <row r="17" spans="1:16">
      <c r="A17" s="12"/>
      <c r="B17" s="25">
        <v>323.10000000000002</v>
      </c>
      <c r="C17" s="20" t="s">
        <v>19</v>
      </c>
      <c r="D17" s="46">
        <v>38574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38574</v>
      </c>
      <c r="O17" s="47">
        <f t="shared" si="1"/>
        <v>44.287026406429391</v>
      </c>
      <c r="P17" s="9"/>
    </row>
    <row r="18" spans="1:16">
      <c r="A18" s="12"/>
      <c r="B18" s="25">
        <v>323.39999999999998</v>
      </c>
      <c r="C18" s="20" t="s">
        <v>20</v>
      </c>
      <c r="D18" s="46">
        <v>601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601</v>
      </c>
      <c r="O18" s="47">
        <f t="shared" si="1"/>
        <v>0.6900114810562572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427700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427700</v>
      </c>
      <c r="O19" s="45">
        <f t="shared" si="1"/>
        <v>491.04477611940297</v>
      </c>
      <c r="P19" s="10"/>
    </row>
    <row r="20" spans="1:16">
      <c r="A20" s="12"/>
      <c r="B20" s="25">
        <v>331.5</v>
      </c>
      <c r="C20" s="20" t="s">
        <v>22</v>
      </c>
      <c r="D20" s="46">
        <v>303776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303776</v>
      </c>
      <c r="O20" s="47">
        <f t="shared" si="1"/>
        <v>348.76693455797931</v>
      </c>
      <c r="P20" s="9"/>
    </row>
    <row r="21" spans="1:16">
      <c r="A21" s="12"/>
      <c r="B21" s="25">
        <v>334.7</v>
      </c>
      <c r="C21" s="20" t="s">
        <v>23</v>
      </c>
      <c r="D21" s="46">
        <v>50000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50000</v>
      </c>
      <c r="O21" s="47">
        <f t="shared" si="1"/>
        <v>57.405281285878303</v>
      </c>
      <c r="P21" s="9"/>
    </row>
    <row r="22" spans="1:16">
      <c r="A22" s="12"/>
      <c r="B22" s="25">
        <v>335.12</v>
      </c>
      <c r="C22" s="20" t="s">
        <v>68</v>
      </c>
      <c r="D22" s="46">
        <v>31289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31289</v>
      </c>
      <c r="O22" s="47">
        <f t="shared" si="1"/>
        <v>35.92307692307692</v>
      </c>
      <c r="P22" s="9"/>
    </row>
    <row r="23" spans="1:16">
      <c r="A23" s="12"/>
      <c r="B23" s="25">
        <v>335.14</v>
      </c>
      <c r="C23" s="20" t="s">
        <v>69</v>
      </c>
      <c r="D23" s="46">
        <v>326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326</v>
      </c>
      <c r="O23" s="47">
        <f t="shared" si="1"/>
        <v>0.37428243398392652</v>
      </c>
      <c r="P23" s="9"/>
    </row>
    <row r="24" spans="1:16">
      <c r="A24" s="12"/>
      <c r="B24" s="25">
        <v>335.15</v>
      </c>
      <c r="C24" s="20" t="s">
        <v>70</v>
      </c>
      <c r="D24" s="46">
        <v>559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559</v>
      </c>
      <c r="O24" s="47">
        <f t="shared" si="1"/>
        <v>0.64179104477611937</v>
      </c>
      <c r="P24" s="9"/>
    </row>
    <row r="25" spans="1:16">
      <c r="A25" s="12"/>
      <c r="B25" s="25">
        <v>335.18</v>
      </c>
      <c r="C25" s="20" t="s">
        <v>71</v>
      </c>
      <c r="D25" s="46">
        <v>41750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41750</v>
      </c>
      <c r="O25" s="47">
        <f t="shared" si="1"/>
        <v>47.933409873708378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SUM(D27:D28)</f>
        <v>14628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14628</v>
      </c>
      <c r="O26" s="45">
        <f t="shared" si="1"/>
        <v>16.794489092996557</v>
      </c>
      <c r="P26" s="10"/>
    </row>
    <row r="27" spans="1:16">
      <c r="A27" s="12"/>
      <c r="B27" s="25">
        <v>344.9</v>
      </c>
      <c r="C27" s="20" t="s">
        <v>72</v>
      </c>
      <c r="D27" s="46">
        <v>14378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14378</v>
      </c>
      <c r="O27" s="47">
        <f t="shared" si="1"/>
        <v>16.507462686567163</v>
      </c>
      <c r="P27" s="9"/>
    </row>
    <row r="28" spans="1:16">
      <c r="A28" s="12"/>
      <c r="B28" s="25">
        <v>347.5</v>
      </c>
      <c r="C28" s="20" t="s">
        <v>63</v>
      </c>
      <c r="D28" s="46">
        <v>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250</v>
      </c>
      <c r="O28" s="47">
        <f t="shared" si="1"/>
        <v>0.28702640642939148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SUM(D30:D30)</f>
        <v>226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226</v>
      </c>
      <c r="O29" s="45">
        <f t="shared" si="1"/>
        <v>0.25947187141216993</v>
      </c>
      <c r="P29" s="10"/>
    </row>
    <row r="30" spans="1:16">
      <c r="A30" s="13"/>
      <c r="B30" s="39">
        <v>351.1</v>
      </c>
      <c r="C30" s="21" t="s">
        <v>38</v>
      </c>
      <c r="D30" s="46">
        <v>226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226</v>
      </c>
      <c r="O30" s="47">
        <f t="shared" si="1"/>
        <v>0.25947187141216993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SUM(D32:D34)</f>
        <v>25503</v>
      </c>
      <c r="E31" s="32">
        <f t="shared" si="8"/>
        <v>48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25551</v>
      </c>
      <c r="O31" s="45">
        <f t="shared" si="1"/>
        <v>29.33524684270953</v>
      </c>
      <c r="P31" s="10"/>
    </row>
    <row r="32" spans="1:16">
      <c r="A32" s="12"/>
      <c r="B32" s="25">
        <v>361.1</v>
      </c>
      <c r="C32" s="20" t="s">
        <v>39</v>
      </c>
      <c r="D32" s="46">
        <v>75</v>
      </c>
      <c r="E32" s="46">
        <v>48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123</v>
      </c>
      <c r="O32" s="47">
        <f t="shared" si="1"/>
        <v>0.14121699196326062</v>
      </c>
      <c r="P32" s="9"/>
    </row>
    <row r="33" spans="1:119">
      <c r="A33" s="12"/>
      <c r="B33" s="25">
        <v>366</v>
      </c>
      <c r="C33" s="20" t="s">
        <v>40</v>
      </c>
      <c r="D33" s="46">
        <v>15578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15578</v>
      </c>
      <c r="O33" s="47">
        <f t="shared" si="1"/>
        <v>17.885189437428242</v>
      </c>
      <c r="P33" s="9"/>
    </row>
    <row r="34" spans="1:119" ht="15.75" thickBot="1">
      <c r="A34" s="12"/>
      <c r="B34" s="25">
        <v>369.9</v>
      </c>
      <c r="C34" s="20" t="s">
        <v>41</v>
      </c>
      <c r="D34" s="46">
        <v>9850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9850</v>
      </c>
      <c r="O34" s="47">
        <f t="shared" si="1"/>
        <v>11.308840413318025</v>
      </c>
      <c r="P34" s="9"/>
    </row>
    <row r="35" spans="1:119" ht="16.5" thickBot="1">
      <c r="A35" s="14" t="s">
        <v>36</v>
      </c>
      <c r="B35" s="23"/>
      <c r="C35" s="22"/>
      <c r="D35" s="15">
        <f>SUM(D5,D15,D19,D26,D29,D31)</f>
        <v>750065</v>
      </c>
      <c r="E35" s="15">
        <f t="shared" ref="E35:M35" si="9">SUM(E5,E15,E19,E26,E29,E31)</f>
        <v>95352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4"/>
        <v>845417</v>
      </c>
      <c r="O35" s="38">
        <f t="shared" si="1"/>
        <v>970.62801377726748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89</v>
      </c>
      <c r="M37" s="48"/>
      <c r="N37" s="48"/>
      <c r="O37" s="43">
        <v>871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55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236001</v>
      </c>
      <c r="E5" s="27">
        <f t="shared" si="0"/>
        <v>90827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326828</v>
      </c>
      <c r="O5" s="33">
        <f t="shared" ref="O5:O37" si="1">(N5/O$39)</f>
        <v>374.37342497136314</v>
      </c>
      <c r="P5" s="6"/>
    </row>
    <row r="6" spans="1:133">
      <c r="A6" s="12"/>
      <c r="B6" s="25">
        <v>311</v>
      </c>
      <c r="C6" s="20" t="s">
        <v>2</v>
      </c>
      <c r="D6" s="46">
        <v>155015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155015</v>
      </c>
      <c r="O6" s="47">
        <f t="shared" si="1"/>
        <v>177.56586483390606</v>
      </c>
      <c r="P6" s="9"/>
    </row>
    <row r="7" spans="1:133">
      <c r="A7" s="12"/>
      <c r="B7" s="25">
        <v>312.41000000000003</v>
      </c>
      <c r="C7" s="20" t="s">
        <v>51</v>
      </c>
      <c r="D7" s="46">
        <v>26570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26570</v>
      </c>
      <c r="O7" s="47">
        <f t="shared" si="1"/>
        <v>30.435280641466207</v>
      </c>
      <c r="P7" s="9"/>
    </row>
    <row r="8" spans="1:133">
      <c r="A8" s="12"/>
      <c r="B8" s="25">
        <v>312.42</v>
      </c>
      <c r="C8" s="20" t="s">
        <v>52</v>
      </c>
      <c r="D8" s="46">
        <v>0</v>
      </c>
      <c r="E8" s="46">
        <v>18302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18302</v>
      </c>
      <c r="O8" s="47">
        <f t="shared" si="1"/>
        <v>20.964490263459336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72525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72525</v>
      </c>
      <c r="O9" s="47">
        <f t="shared" si="1"/>
        <v>83.075601374570454</v>
      </c>
      <c r="P9" s="9"/>
    </row>
    <row r="10" spans="1:133">
      <c r="A10" s="12"/>
      <c r="B10" s="25">
        <v>314.10000000000002</v>
      </c>
      <c r="C10" s="20" t="s">
        <v>12</v>
      </c>
      <c r="D10" s="46">
        <v>31987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31987</v>
      </c>
      <c r="O10" s="47">
        <f t="shared" si="1"/>
        <v>36.64032073310424</v>
      </c>
      <c r="P10" s="9"/>
    </row>
    <row r="11" spans="1:133">
      <c r="A11" s="12"/>
      <c r="B11" s="25">
        <v>314.3</v>
      </c>
      <c r="C11" s="20" t="s">
        <v>13</v>
      </c>
      <c r="D11" s="46">
        <v>4941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4941</v>
      </c>
      <c r="O11" s="47">
        <f t="shared" si="1"/>
        <v>5.65979381443299</v>
      </c>
      <c r="P11" s="9"/>
    </row>
    <row r="12" spans="1:133">
      <c r="A12" s="12"/>
      <c r="B12" s="25">
        <v>314.39999999999998</v>
      </c>
      <c r="C12" s="20" t="s">
        <v>14</v>
      </c>
      <c r="D12" s="46">
        <v>2053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2053</v>
      </c>
      <c r="O12" s="47">
        <f t="shared" si="1"/>
        <v>2.3516609392898054</v>
      </c>
      <c r="P12" s="9"/>
    </row>
    <row r="13" spans="1:133">
      <c r="A13" s="12"/>
      <c r="B13" s="25">
        <v>314.8</v>
      </c>
      <c r="C13" s="20" t="s">
        <v>15</v>
      </c>
      <c r="D13" s="46">
        <v>988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988</v>
      </c>
      <c r="O13" s="47">
        <f t="shared" si="1"/>
        <v>1.131729667812142</v>
      </c>
      <c r="P13" s="9"/>
    </row>
    <row r="14" spans="1:133">
      <c r="A14" s="12"/>
      <c r="B14" s="25">
        <v>315</v>
      </c>
      <c r="C14" s="20" t="s">
        <v>66</v>
      </c>
      <c r="D14" s="46">
        <v>12965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12965</v>
      </c>
      <c r="O14" s="47">
        <f t="shared" si="1"/>
        <v>14.851088201603666</v>
      </c>
      <c r="P14" s="9"/>
    </row>
    <row r="15" spans="1:133">
      <c r="A15" s="12"/>
      <c r="B15" s="25">
        <v>316</v>
      </c>
      <c r="C15" s="20" t="s">
        <v>67</v>
      </c>
      <c r="D15" s="46">
        <v>1482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1482</v>
      </c>
      <c r="O15" s="47">
        <f t="shared" si="1"/>
        <v>1.697594501718213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SUM(D17:D19)</f>
        <v>39457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7" si="4">SUM(D16:M16)</f>
        <v>39457</v>
      </c>
      <c r="O16" s="45">
        <f t="shared" si="1"/>
        <v>45.197021764032073</v>
      </c>
      <c r="P16" s="10"/>
    </row>
    <row r="17" spans="1:16">
      <c r="A17" s="12"/>
      <c r="B17" s="25">
        <v>322</v>
      </c>
      <c r="C17" s="20" t="s">
        <v>0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</v>
      </c>
      <c r="O17" s="47">
        <f t="shared" si="1"/>
        <v>1.1454753722794959</v>
      </c>
      <c r="P17" s="9"/>
    </row>
    <row r="18" spans="1:16">
      <c r="A18" s="12"/>
      <c r="B18" s="25">
        <v>323.10000000000002</v>
      </c>
      <c r="C18" s="20" t="s">
        <v>19</v>
      </c>
      <c r="D18" s="46">
        <v>37517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37517</v>
      </c>
      <c r="O18" s="47">
        <f t="shared" si="1"/>
        <v>42.974799541809851</v>
      </c>
      <c r="P18" s="9"/>
    </row>
    <row r="19" spans="1:16">
      <c r="A19" s="12"/>
      <c r="B19" s="25">
        <v>323.39999999999998</v>
      </c>
      <c r="C19" s="20" t="s">
        <v>20</v>
      </c>
      <c r="D19" s="46">
        <v>940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940</v>
      </c>
      <c r="O19" s="47">
        <f t="shared" si="1"/>
        <v>1.0767468499427262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257851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257851</v>
      </c>
      <c r="O20" s="45">
        <f t="shared" si="1"/>
        <v>295.36197021764031</v>
      </c>
      <c r="P20" s="10"/>
    </row>
    <row r="21" spans="1:16">
      <c r="A21" s="12"/>
      <c r="B21" s="25">
        <v>331.5</v>
      </c>
      <c r="C21" s="20" t="s">
        <v>22</v>
      </c>
      <c r="D21" s="46">
        <v>187530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187530</v>
      </c>
      <c r="O21" s="47">
        <f t="shared" si="1"/>
        <v>214.81099656357389</v>
      </c>
      <c r="P21" s="9"/>
    </row>
    <row r="22" spans="1:16">
      <c r="A22" s="12"/>
      <c r="B22" s="25">
        <v>335.12</v>
      </c>
      <c r="C22" s="20" t="s">
        <v>68</v>
      </c>
      <c r="D22" s="46">
        <v>29993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29993</v>
      </c>
      <c r="O22" s="47">
        <f t="shared" si="1"/>
        <v>34.356242840778926</v>
      </c>
      <c r="P22" s="9"/>
    </row>
    <row r="23" spans="1:16">
      <c r="A23" s="12"/>
      <c r="B23" s="25">
        <v>335.14</v>
      </c>
      <c r="C23" s="20" t="s">
        <v>69</v>
      </c>
      <c r="D23" s="46">
        <v>324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324</v>
      </c>
      <c r="O23" s="47">
        <f t="shared" si="1"/>
        <v>0.37113402061855671</v>
      </c>
      <c r="P23" s="9"/>
    </row>
    <row r="24" spans="1:16">
      <c r="A24" s="12"/>
      <c r="B24" s="25">
        <v>335.15</v>
      </c>
      <c r="C24" s="20" t="s">
        <v>70</v>
      </c>
      <c r="D24" s="46">
        <v>559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559</v>
      </c>
      <c r="O24" s="47">
        <f t="shared" si="1"/>
        <v>0.6403207331042382</v>
      </c>
      <c r="P24" s="9"/>
    </row>
    <row r="25" spans="1:16">
      <c r="A25" s="12"/>
      <c r="B25" s="25">
        <v>335.18</v>
      </c>
      <c r="C25" s="20" t="s">
        <v>71</v>
      </c>
      <c r="D25" s="46">
        <v>39273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39273</v>
      </c>
      <c r="O25" s="47">
        <f t="shared" si="1"/>
        <v>44.986254295532646</v>
      </c>
      <c r="P25" s="9"/>
    </row>
    <row r="26" spans="1:16">
      <c r="A26" s="12"/>
      <c r="B26" s="25">
        <v>338</v>
      </c>
      <c r="C26" s="20" t="s">
        <v>28</v>
      </c>
      <c r="D26" s="46">
        <v>172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172</v>
      </c>
      <c r="O26" s="47">
        <f t="shared" si="1"/>
        <v>0.1970217640320733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SUM(D28:D29)</f>
        <v>15109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15109</v>
      </c>
      <c r="O27" s="45">
        <f t="shared" si="1"/>
        <v>17.306987399770904</v>
      </c>
      <c r="P27" s="10"/>
    </row>
    <row r="28" spans="1:16">
      <c r="A28" s="12"/>
      <c r="B28" s="25">
        <v>344.9</v>
      </c>
      <c r="C28" s="20" t="s">
        <v>72</v>
      </c>
      <c r="D28" s="46">
        <v>14234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14234</v>
      </c>
      <c r="O28" s="47">
        <f t="shared" si="1"/>
        <v>16.304696449026345</v>
      </c>
      <c r="P28" s="9"/>
    </row>
    <row r="29" spans="1:16">
      <c r="A29" s="12"/>
      <c r="B29" s="25">
        <v>347.5</v>
      </c>
      <c r="C29" s="20" t="s">
        <v>63</v>
      </c>
      <c r="D29" s="46">
        <v>875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875</v>
      </c>
      <c r="O29" s="47">
        <f t="shared" si="1"/>
        <v>1.002290950744559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SUM(D31:D31)</f>
        <v>203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203</v>
      </c>
      <c r="O30" s="45">
        <f t="shared" si="1"/>
        <v>0.23253150057273769</v>
      </c>
      <c r="P30" s="10"/>
    </row>
    <row r="31" spans="1:16">
      <c r="A31" s="13"/>
      <c r="B31" s="39">
        <v>351.1</v>
      </c>
      <c r="C31" s="21" t="s">
        <v>38</v>
      </c>
      <c r="D31" s="46">
        <v>203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203</v>
      </c>
      <c r="O31" s="47">
        <f t="shared" si="1"/>
        <v>0.23253150057273769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SUM(D33:D36)</f>
        <v>41657</v>
      </c>
      <c r="E32" s="32">
        <f t="shared" si="8"/>
        <v>34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41691</v>
      </c>
      <c r="O32" s="45">
        <f t="shared" si="1"/>
        <v>47.756013745704465</v>
      </c>
      <c r="P32" s="10"/>
    </row>
    <row r="33" spans="1:119">
      <c r="A33" s="12"/>
      <c r="B33" s="25">
        <v>361.1</v>
      </c>
      <c r="C33" s="20" t="s">
        <v>39</v>
      </c>
      <c r="D33" s="46">
        <v>72</v>
      </c>
      <c r="E33" s="46">
        <v>34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106</v>
      </c>
      <c r="O33" s="47">
        <f t="shared" si="1"/>
        <v>0.12142038946162657</v>
      </c>
      <c r="P33" s="9"/>
    </row>
    <row r="34" spans="1:119">
      <c r="A34" s="12"/>
      <c r="B34" s="25">
        <v>365</v>
      </c>
      <c r="C34" s="20" t="s">
        <v>86</v>
      </c>
      <c r="D34" s="46">
        <v>15000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15000</v>
      </c>
      <c r="O34" s="47">
        <f t="shared" si="1"/>
        <v>17.182130584192439</v>
      </c>
      <c r="P34" s="9"/>
    </row>
    <row r="35" spans="1:119">
      <c r="A35" s="12"/>
      <c r="B35" s="25">
        <v>366</v>
      </c>
      <c r="C35" s="20" t="s">
        <v>40</v>
      </c>
      <c r="D35" s="46">
        <v>10735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10735</v>
      </c>
      <c r="O35" s="47">
        <f t="shared" si="1"/>
        <v>12.29667812142039</v>
      </c>
      <c r="P35" s="9"/>
    </row>
    <row r="36" spans="1:119" ht="15.75" thickBot="1">
      <c r="A36" s="12"/>
      <c r="B36" s="25">
        <v>369.9</v>
      </c>
      <c r="C36" s="20" t="s">
        <v>41</v>
      </c>
      <c r="D36" s="46">
        <v>15850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15850</v>
      </c>
      <c r="O36" s="47">
        <f t="shared" si="1"/>
        <v>18.155784650630011</v>
      </c>
      <c r="P36" s="9"/>
    </row>
    <row r="37" spans="1:119" ht="16.5" thickBot="1">
      <c r="A37" s="14" t="s">
        <v>36</v>
      </c>
      <c r="B37" s="23"/>
      <c r="C37" s="22"/>
      <c r="D37" s="15">
        <f>SUM(D5,D16,D20,D27,D30,D32)</f>
        <v>590278</v>
      </c>
      <c r="E37" s="15">
        <f t="shared" ref="E37:M37" si="9">SUM(E5,E16,E20,E27,E30,E32)</f>
        <v>90861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681139</v>
      </c>
      <c r="O37" s="38">
        <f t="shared" si="1"/>
        <v>780.22794959908367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87</v>
      </c>
      <c r="M39" s="48"/>
      <c r="N39" s="48"/>
      <c r="O39" s="43">
        <v>873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230608</v>
      </c>
      <c r="E5" s="27">
        <f t="shared" si="0"/>
        <v>87895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318503</v>
      </c>
      <c r="O5" s="33">
        <f t="shared" ref="O5:O40" si="1">(N5/O$42)</f>
        <v>364.83734249713632</v>
      </c>
      <c r="P5" s="6"/>
    </row>
    <row r="6" spans="1:133">
      <c r="A6" s="12"/>
      <c r="B6" s="25">
        <v>311</v>
      </c>
      <c r="C6" s="20" t="s">
        <v>2</v>
      </c>
      <c r="D6" s="46">
        <v>148854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148854</v>
      </c>
      <c r="O6" s="47">
        <f t="shared" si="1"/>
        <v>170.50859106529211</v>
      </c>
      <c r="P6" s="9"/>
    </row>
    <row r="7" spans="1:133">
      <c r="A7" s="12"/>
      <c r="B7" s="25">
        <v>312.41000000000003</v>
      </c>
      <c r="C7" s="20" t="s">
        <v>51</v>
      </c>
      <c r="D7" s="46">
        <v>25888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25888</v>
      </c>
      <c r="O7" s="47">
        <f t="shared" si="1"/>
        <v>29.654066437571593</v>
      </c>
      <c r="P7" s="9"/>
    </row>
    <row r="8" spans="1:133">
      <c r="A8" s="12"/>
      <c r="B8" s="25">
        <v>312.42</v>
      </c>
      <c r="C8" s="20" t="s">
        <v>52</v>
      </c>
      <c r="D8" s="46">
        <v>0</v>
      </c>
      <c r="E8" s="46">
        <v>17796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17796</v>
      </c>
      <c r="O8" s="47">
        <f t="shared" si="1"/>
        <v>20.384879725085909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70099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70099</v>
      </c>
      <c r="O9" s="47">
        <f t="shared" si="1"/>
        <v>80.296678121420385</v>
      </c>
      <c r="P9" s="9"/>
    </row>
    <row r="10" spans="1:133">
      <c r="A10" s="12"/>
      <c r="B10" s="25">
        <v>314.10000000000002</v>
      </c>
      <c r="C10" s="20" t="s">
        <v>12</v>
      </c>
      <c r="D10" s="46">
        <v>30887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30887</v>
      </c>
      <c r="O10" s="47">
        <f t="shared" si="1"/>
        <v>35.380297823596791</v>
      </c>
      <c r="P10" s="9"/>
    </row>
    <row r="11" spans="1:133">
      <c r="A11" s="12"/>
      <c r="B11" s="25">
        <v>314.3</v>
      </c>
      <c r="C11" s="20" t="s">
        <v>13</v>
      </c>
      <c r="D11" s="46">
        <v>4624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4624</v>
      </c>
      <c r="O11" s="47">
        <f t="shared" si="1"/>
        <v>5.2966781214203893</v>
      </c>
      <c r="P11" s="9"/>
    </row>
    <row r="12" spans="1:133">
      <c r="A12" s="12"/>
      <c r="B12" s="25">
        <v>314.39999999999998</v>
      </c>
      <c r="C12" s="20" t="s">
        <v>14</v>
      </c>
      <c r="D12" s="46">
        <v>1517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1517</v>
      </c>
      <c r="O12" s="47">
        <f t="shared" si="1"/>
        <v>1.7376861397479955</v>
      </c>
      <c r="P12" s="9"/>
    </row>
    <row r="13" spans="1:133">
      <c r="A13" s="12"/>
      <c r="B13" s="25">
        <v>314.8</v>
      </c>
      <c r="C13" s="20" t="s">
        <v>15</v>
      </c>
      <c r="D13" s="46">
        <v>967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967</v>
      </c>
      <c r="O13" s="47">
        <f t="shared" si="1"/>
        <v>1.1076746849942727</v>
      </c>
      <c r="P13" s="9"/>
    </row>
    <row r="14" spans="1:133">
      <c r="A14" s="12"/>
      <c r="B14" s="25">
        <v>315</v>
      </c>
      <c r="C14" s="20" t="s">
        <v>66</v>
      </c>
      <c r="D14" s="46">
        <v>14887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14887</v>
      </c>
      <c r="O14" s="47">
        <f t="shared" si="1"/>
        <v>17.052691867124857</v>
      </c>
      <c r="P14" s="9"/>
    </row>
    <row r="15" spans="1:133">
      <c r="A15" s="12"/>
      <c r="B15" s="25">
        <v>316</v>
      </c>
      <c r="C15" s="20" t="s">
        <v>67</v>
      </c>
      <c r="D15" s="46">
        <v>2984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2984</v>
      </c>
      <c r="O15" s="47">
        <f t="shared" si="1"/>
        <v>3.4180985108820159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SUM(D17:D19)</f>
        <v>39520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0" si="4">SUM(D16:M16)</f>
        <v>39520</v>
      </c>
      <c r="O16" s="45">
        <f t="shared" si="1"/>
        <v>45.269186712485684</v>
      </c>
      <c r="P16" s="10"/>
    </row>
    <row r="17" spans="1:16">
      <c r="A17" s="12"/>
      <c r="B17" s="25">
        <v>322</v>
      </c>
      <c r="C17" s="20" t="s">
        <v>0</v>
      </c>
      <c r="D17" s="46">
        <v>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</v>
      </c>
      <c r="O17" s="47">
        <f t="shared" si="1"/>
        <v>0.57273768613974796</v>
      </c>
      <c r="P17" s="9"/>
    </row>
    <row r="18" spans="1:16">
      <c r="A18" s="12"/>
      <c r="B18" s="25">
        <v>323.10000000000002</v>
      </c>
      <c r="C18" s="20" t="s">
        <v>19</v>
      </c>
      <c r="D18" s="46">
        <v>37504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37504</v>
      </c>
      <c r="O18" s="47">
        <f t="shared" si="1"/>
        <v>42.959908361970214</v>
      </c>
      <c r="P18" s="9"/>
    </row>
    <row r="19" spans="1:16">
      <c r="A19" s="12"/>
      <c r="B19" s="25">
        <v>323.39999999999998</v>
      </c>
      <c r="C19" s="20" t="s">
        <v>20</v>
      </c>
      <c r="D19" s="46">
        <v>1516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1516</v>
      </c>
      <c r="O19" s="47">
        <f t="shared" si="1"/>
        <v>1.736540664375716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SUM(D21:D27)</f>
        <v>126985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126985</v>
      </c>
      <c r="O20" s="45">
        <f t="shared" si="1"/>
        <v>145.4581901489118</v>
      </c>
      <c r="P20" s="10"/>
    </row>
    <row r="21" spans="1:16">
      <c r="A21" s="12"/>
      <c r="B21" s="25">
        <v>331.5</v>
      </c>
      <c r="C21" s="20" t="s">
        <v>22</v>
      </c>
      <c r="D21" s="46">
        <v>17488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17488</v>
      </c>
      <c r="O21" s="47">
        <f t="shared" si="1"/>
        <v>20.032073310423826</v>
      </c>
      <c r="P21" s="9"/>
    </row>
    <row r="22" spans="1:16">
      <c r="A22" s="12"/>
      <c r="B22" s="25">
        <v>334.7</v>
      </c>
      <c r="C22" s="20" t="s">
        <v>23</v>
      </c>
      <c r="D22" s="46">
        <v>43300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43300</v>
      </c>
      <c r="O22" s="47">
        <f t="shared" si="1"/>
        <v>49.599083619702178</v>
      </c>
      <c r="P22" s="9"/>
    </row>
    <row r="23" spans="1:16">
      <c r="A23" s="12"/>
      <c r="B23" s="25">
        <v>335.12</v>
      </c>
      <c r="C23" s="20" t="s">
        <v>68</v>
      </c>
      <c r="D23" s="46">
        <v>27869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27869</v>
      </c>
      <c r="O23" s="47">
        <f t="shared" si="1"/>
        <v>31.923253150057274</v>
      </c>
      <c r="P23" s="9"/>
    </row>
    <row r="24" spans="1:16">
      <c r="A24" s="12"/>
      <c r="B24" s="25">
        <v>335.14</v>
      </c>
      <c r="C24" s="20" t="s">
        <v>69</v>
      </c>
      <c r="D24" s="46">
        <v>301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301</v>
      </c>
      <c r="O24" s="47">
        <f t="shared" si="1"/>
        <v>0.34478808705612829</v>
      </c>
      <c r="P24" s="9"/>
    </row>
    <row r="25" spans="1:16">
      <c r="A25" s="12"/>
      <c r="B25" s="25">
        <v>335.15</v>
      </c>
      <c r="C25" s="20" t="s">
        <v>70</v>
      </c>
      <c r="D25" s="46">
        <v>1862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1862</v>
      </c>
      <c r="O25" s="47">
        <f t="shared" si="1"/>
        <v>2.1328751431844215</v>
      </c>
      <c r="P25" s="9"/>
    </row>
    <row r="26" spans="1:16">
      <c r="A26" s="12"/>
      <c r="B26" s="25">
        <v>335.18</v>
      </c>
      <c r="C26" s="20" t="s">
        <v>71</v>
      </c>
      <c r="D26" s="46">
        <v>35729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35729</v>
      </c>
      <c r="O26" s="47">
        <f t="shared" si="1"/>
        <v>40.926689576174113</v>
      </c>
      <c r="P26" s="9"/>
    </row>
    <row r="27" spans="1:16">
      <c r="A27" s="12"/>
      <c r="B27" s="25">
        <v>338</v>
      </c>
      <c r="C27" s="20" t="s">
        <v>28</v>
      </c>
      <c r="D27" s="46">
        <v>436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436</v>
      </c>
      <c r="O27" s="47">
        <f t="shared" si="1"/>
        <v>0.49942726231386025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SUM(D29:D31)</f>
        <v>17113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17113</v>
      </c>
      <c r="O28" s="45">
        <f t="shared" si="1"/>
        <v>19.602520045819016</v>
      </c>
      <c r="P28" s="10"/>
    </row>
    <row r="29" spans="1:16">
      <c r="A29" s="12"/>
      <c r="B29" s="25">
        <v>341.9</v>
      </c>
      <c r="C29" s="20" t="s">
        <v>83</v>
      </c>
      <c r="D29" s="46">
        <v>919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919</v>
      </c>
      <c r="O29" s="47">
        <f t="shared" si="1"/>
        <v>1.0526918671248569</v>
      </c>
      <c r="P29" s="9"/>
    </row>
    <row r="30" spans="1:16">
      <c r="A30" s="12"/>
      <c r="B30" s="25">
        <v>344.9</v>
      </c>
      <c r="C30" s="20" t="s">
        <v>72</v>
      </c>
      <c r="D30" s="46">
        <v>14094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14094</v>
      </c>
      <c r="O30" s="47">
        <f t="shared" si="1"/>
        <v>16.144329896907216</v>
      </c>
      <c r="P30" s="9"/>
    </row>
    <row r="31" spans="1:16">
      <c r="A31" s="12"/>
      <c r="B31" s="25">
        <v>347.5</v>
      </c>
      <c r="C31" s="20" t="s">
        <v>63</v>
      </c>
      <c r="D31" s="46">
        <v>2100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2100</v>
      </c>
      <c r="O31" s="47">
        <f t="shared" si="1"/>
        <v>2.4054982817869415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SUM(D33:D33)</f>
        <v>77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77</v>
      </c>
      <c r="O32" s="45">
        <f t="shared" si="1"/>
        <v>8.8201603665521197E-2</v>
      </c>
      <c r="P32" s="10"/>
    </row>
    <row r="33" spans="1:119">
      <c r="A33" s="13"/>
      <c r="B33" s="39">
        <v>351.1</v>
      </c>
      <c r="C33" s="21" t="s">
        <v>38</v>
      </c>
      <c r="D33" s="46">
        <v>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77</v>
      </c>
      <c r="O33" s="47">
        <f t="shared" si="1"/>
        <v>8.8201603665521197E-2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10482</v>
      </c>
      <c r="E34" s="32">
        <f t="shared" si="8"/>
        <v>16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10498</v>
      </c>
      <c r="O34" s="45">
        <f t="shared" si="1"/>
        <v>12.025200458190149</v>
      </c>
      <c r="P34" s="10"/>
    </row>
    <row r="35" spans="1:119">
      <c r="A35" s="12"/>
      <c r="B35" s="25">
        <v>361.1</v>
      </c>
      <c r="C35" s="20" t="s">
        <v>39</v>
      </c>
      <c r="D35" s="46">
        <v>70</v>
      </c>
      <c r="E35" s="46">
        <v>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86</v>
      </c>
      <c r="O35" s="47">
        <f t="shared" si="1"/>
        <v>9.8510882016036652E-2</v>
      </c>
      <c r="P35" s="9"/>
    </row>
    <row r="36" spans="1:119">
      <c r="A36" s="12"/>
      <c r="B36" s="25">
        <v>366</v>
      </c>
      <c r="C36" s="20" t="s">
        <v>40</v>
      </c>
      <c r="D36" s="46">
        <v>8185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8185</v>
      </c>
      <c r="O36" s="47">
        <f t="shared" si="1"/>
        <v>9.3757159221076751</v>
      </c>
      <c r="P36" s="9"/>
    </row>
    <row r="37" spans="1:119">
      <c r="A37" s="12"/>
      <c r="B37" s="25">
        <v>369.9</v>
      </c>
      <c r="C37" s="20" t="s">
        <v>41</v>
      </c>
      <c r="D37" s="46">
        <v>2227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2227</v>
      </c>
      <c r="O37" s="47">
        <f t="shared" si="1"/>
        <v>2.5509736540664374</v>
      </c>
      <c r="P37" s="9"/>
    </row>
    <row r="38" spans="1:119" ht="15.75">
      <c r="A38" s="29" t="s">
        <v>57</v>
      </c>
      <c r="B38" s="30"/>
      <c r="C38" s="31"/>
      <c r="D38" s="32">
        <f t="shared" ref="D38:M38" si="9">SUM(D39:D39)</f>
        <v>5503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5503</v>
      </c>
      <c r="O38" s="45">
        <f t="shared" si="1"/>
        <v>6.3035509736540662</v>
      </c>
      <c r="P38" s="9"/>
    </row>
    <row r="39" spans="1:119" ht="15.75" thickBot="1">
      <c r="A39" s="12"/>
      <c r="B39" s="25">
        <v>383</v>
      </c>
      <c r="C39" s="20" t="s">
        <v>59</v>
      </c>
      <c r="D39" s="46">
        <v>5503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5503</v>
      </c>
      <c r="O39" s="47">
        <f t="shared" si="1"/>
        <v>6.3035509736540662</v>
      </c>
      <c r="P39" s="9"/>
    </row>
    <row r="40" spans="1:119" ht="16.5" thickBot="1">
      <c r="A40" s="14" t="s">
        <v>36</v>
      </c>
      <c r="B40" s="23"/>
      <c r="C40" s="22"/>
      <c r="D40" s="15">
        <f t="shared" ref="D40:M40" si="10">SUM(D5,D16,D20,D28,D32,D34,D38)</f>
        <v>430288</v>
      </c>
      <c r="E40" s="15">
        <f t="shared" si="10"/>
        <v>87911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518199</v>
      </c>
      <c r="O40" s="38">
        <f t="shared" si="1"/>
        <v>593.58419243986259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84</v>
      </c>
      <c r="M42" s="48"/>
      <c r="N42" s="48"/>
      <c r="O42" s="43">
        <v>873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55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42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47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43</v>
      </c>
      <c r="F4" s="34" t="s">
        <v>44</v>
      </c>
      <c r="G4" s="34" t="s">
        <v>45</v>
      </c>
      <c r="H4" s="34" t="s">
        <v>5</v>
      </c>
      <c r="I4" s="34" t="s">
        <v>6</v>
      </c>
      <c r="J4" s="35" t="s">
        <v>46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238148</v>
      </c>
      <c r="E5" s="27">
        <f t="shared" si="0"/>
        <v>82688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320836</v>
      </c>
      <c r="O5" s="33">
        <f t="shared" ref="O5:O36" si="1">(N5/O$38)</f>
        <v>367.50973654066439</v>
      </c>
      <c r="P5" s="6"/>
    </row>
    <row r="6" spans="1:133">
      <c r="A6" s="12"/>
      <c r="B6" s="25">
        <v>311</v>
      </c>
      <c r="C6" s="20" t="s">
        <v>2</v>
      </c>
      <c r="D6" s="46">
        <v>152893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152893</v>
      </c>
      <c r="O6" s="47">
        <f t="shared" si="1"/>
        <v>175.13516609392897</v>
      </c>
      <c r="P6" s="9"/>
    </row>
    <row r="7" spans="1:133">
      <c r="A7" s="12"/>
      <c r="B7" s="25">
        <v>312.41000000000003</v>
      </c>
      <c r="C7" s="20" t="s">
        <v>51</v>
      </c>
      <c r="D7" s="46">
        <v>24320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24320</v>
      </c>
      <c r="O7" s="47">
        <f t="shared" si="1"/>
        <v>27.857961053837343</v>
      </c>
      <c r="P7" s="9"/>
    </row>
    <row r="8" spans="1:133">
      <c r="A8" s="12"/>
      <c r="B8" s="25">
        <v>312.42</v>
      </c>
      <c r="C8" s="20" t="s">
        <v>52</v>
      </c>
      <c r="D8" s="46">
        <v>0</v>
      </c>
      <c r="E8" s="46">
        <v>16506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16506</v>
      </c>
      <c r="O8" s="47">
        <f t="shared" si="1"/>
        <v>18.907216494845361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66182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66182</v>
      </c>
      <c r="O9" s="47">
        <f t="shared" si="1"/>
        <v>75.809851088201597</v>
      </c>
      <c r="P9" s="9"/>
    </row>
    <row r="10" spans="1:133">
      <c r="A10" s="12"/>
      <c r="B10" s="25">
        <v>314.10000000000002</v>
      </c>
      <c r="C10" s="20" t="s">
        <v>12</v>
      </c>
      <c r="D10" s="46">
        <v>31725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31725</v>
      </c>
      <c r="O10" s="47">
        <f t="shared" si="1"/>
        <v>36.340206185567013</v>
      </c>
      <c r="P10" s="9"/>
    </row>
    <row r="11" spans="1:133">
      <c r="A11" s="12"/>
      <c r="B11" s="25">
        <v>314.3</v>
      </c>
      <c r="C11" s="20" t="s">
        <v>13</v>
      </c>
      <c r="D11" s="46">
        <v>4910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4910</v>
      </c>
      <c r="O11" s="47">
        <f t="shared" si="1"/>
        <v>5.6242840778923249</v>
      </c>
      <c r="P11" s="9"/>
    </row>
    <row r="12" spans="1:133">
      <c r="A12" s="12"/>
      <c r="B12" s="25">
        <v>314.39999999999998</v>
      </c>
      <c r="C12" s="20" t="s">
        <v>14</v>
      </c>
      <c r="D12" s="46">
        <v>1974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1974</v>
      </c>
      <c r="O12" s="47">
        <f t="shared" si="1"/>
        <v>2.261168384879725</v>
      </c>
      <c r="P12" s="9"/>
    </row>
    <row r="13" spans="1:133">
      <c r="A13" s="12"/>
      <c r="B13" s="25">
        <v>314.8</v>
      </c>
      <c r="C13" s="20" t="s">
        <v>15</v>
      </c>
      <c r="D13" s="46">
        <v>1370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1370</v>
      </c>
      <c r="O13" s="47">
        <f t="shared" si="1"/>
        <v>1.5693012600229095</v>
      </c>
      <c r="P13" s="9"/>
    </row>
    <row r="14" spans="1:133">
      <c r="A14" s="12"/>
      <c r="B14" s="25">
        <v>315</v>
      </c>
      <c r="C14" s="20" t="s">
        <v>66</v>
      </c>
      <c r="D14" s="46">
        <v>17750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17750</v>
      </c>
      <c r="O14" s="47">
        <f t="shared" si="1"/>
        <v>20.332187857961053</v>
      </c>
      <c r="P14" s="9"/>
    </row>
    <row r="15" spans="1:133">
      <c r="A15" s="12"/>
      <c r="B15" s="25">
        <v>316</v>
      </c>
      <c r="C15" s="20" t="s">
        <v>67</v>
      </c>
      <c r="D15" s="46">
        <v>3206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3206</v>
      </c>
      <c r="O15" s="47">
        <f t="shared" si="1"/>
        <v>3.672394043528064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SUM(D17:D19)</f>
        <v>42416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6" si="4">SUM(D16:M16)</f>
        <v>42416</v>
      </c>
      <c r="O16" s="45">
        <f t="shared" si="1"/>
        <v>48.5864833906071</v>
      </c>
      <c r="P16" s="10"/>
    </row>
    <row r="17" spans="1:16">
      <c r="A17" s="12"/>
      <c r="B17" s="25">
        <v>322</v>
      </c>
      <c r="C17" s="20" t="s">
        <v>0</v>
      </c>
      <c r="D17" s="46">
        <v>540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540</v>
      </c>
      <c r="O17" s="47">
        <f t="shared" si="1"/>
        <v>0.61855670103092786</v>
      </c>
      <c r="P17" s="9"/>
    </row>
    <row r="18" spans="1:16">
      <c r="A18" s="12"/>
      <c r="B18" s="25">
        <v>323.10000000000002</v>
      </c>
      <c r="C18" s="20" t="s">
        <v>19</v>
      </c>
      <c r="D18" s="46">
        <v>40009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40009</v>
      </c>
      <c r="O18" s="47">
        <f t="shared" si="1"/>
        <v>45.829324169530352</v>
      </c>
      <c r="P18" s="9"/>
    </row>
    <row r="19" spans="1:16">
      <c r="A19" s="12"/>
      <c r="B19" s="25">
        <v>323.39999999999998</v>
      </c>
      <c r="C19" s="20" t="s">
        <v>20</v>
      </c>
      <c r="D19" s="46">
        <v>1867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1867</v>
      </c>
      <c r="O19" s="47">
        <f t="shared" si="1"/>
        <v>2.138602520045819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74874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74874</v>
      </c>
      <c r="O20" s="45">
        <f t="shared" si="1"/>
        <v>85.766323024054984</v>
      </c>
      <c r="P20" s="10"/>
    </row>
    <row r="21" spans="1:16">
      <c r="A21" s="12"/>
      <c r="B21" s="25">
        <v>331.5</v>
      </c>
      <c r="C21" s="20" t="s">
        <v>22</v>
      </c>
      <c r="D21" s="46">
        <v>13357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13357</v>
      </c>
      <c r="O21" s="47">
        <f t="shared" si="1"/>
        <v>15.300114547537229</v>
      </c>
      <c r="P21" s="9"/>
    </row>
    <row r="22" spans="1:16">
      <c r="A22" s="12"/>
      <c r="B22" s="25">
        <v>335.12</v>
      </c>
      <c r="C22" s="20" t="s">
        <v>68</v>
      </c>
      <c r="D22" s="46">
        <v>27184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27184</v>
      </c>
      <c r="O22" s="47">
        <f t="shared" si="1"/>
        <v>31.138602520045819</v>
      </c>
      <c r="P22" s="9"/>
    </row>
    <row r="23" spans="1:16">
      <c r="A23" s="12"/>
      <c r="B23" s="25">
        <v>335.14</v>
      </c>
      <c r="C23" s="20" t="s">
        <v>69</v>
      </c>
      <c r="D23" s="46">
        <v>302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302</v>
      </c>
      <c r="O23" s="47">
        <f t="shared" si="1"/>
        <v>0.34593356242840778</v>
      </c>
      <c r="P23" s="9"/>
    </row>
    <row r="24" spans="1:16">
      <c r="A24" s="12"/>
      <c r="B24" s="25">
        <v>335.15</v>
      </c>
      <c r="C24" s="20" t="s">
        <v>70</v>
      </c>
      <c r="D24" s="46">
        <v>559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559</v>
      </c>
      <c r="O24" s="47">
        <f t="shared" si="1"/>
        <v>0.6403207331042382</v>
      </c>
      <c r="P24" s="9"/>
    </row>
    <row r="25" spans="1:16">
      <c r="A25" s="12"/>
      <c r="B25" s="25">
        <v>335.18</v>
      </c>
      <c r="C25" s="20" t="s">
        <v>71</v>
      </c>
      <c r="D25" s="46">
        <v>32904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32904</v>
      </c>
      <c r="O25" s="47">
        <f t="shared" si="1"/>
        <v>37.690721649484537</v>
      </c>
      <c r="P25" s="9"/>
    </row>
    <row r="26" spans="1:16">
      <c r="A26" s="12"/>
      <c r="B26" s="25">
        <v>338</v>
      </c>
      <c r="C26" s="20" t="s">
        <v>28</v>
      </c>
      <c r="D26" s="46">
        <v>568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568</v>
      </c>
      <c r="O26" s="47">
        <f t="shared" si="1"/>
        <v>0.65063001145475374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SUM(D28:D29)</f>
        <v>16528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16528</v>
      </c>
      <c r="O27" s="45">
        <f t="shared" si="1"/>
        <v>18.93241695303551</v>
      </c>
      <c r="P27" s="10"/>
    </row>
    <row r="28" spans="1:16">
      <c r="A28" s="12"/>
      <c r="B28" s="25">
        <v>344.9</v>
      </c>
      <c r="C28" s="20" t="s">
        <v>72</v>
      </c>
      <c r="D28" s="46">
        <v>14328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14328</v>
      </c>
      <c r="O28" s="47">
        <f t="shared" si="1"/>
        <v>16.412371134020617</v>
      </c>
      <c r="P28" s="9"/>
    </row>
    <row r="29" spans="1:16">
      <c r="A29" s="12"/>
      <c r="B29" s="25">
        <v>347.5</v>
      </c>
      <c r="C29" s="20" t="s">
        <v>63</v>
      </c>
      <c r="D29" s="46">
        <v>2200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2200</v>
      </c>
      <c r="O29" s="47">
        <f t="shared" si="1"/>
        <v>2.5200458190148911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SUM(D31:D31)</f>
        <v>104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104</v>
      </c>
      <c r="O30" s="45">
        <f t="shared" si="1"/>
        <v>0.11912943871706758</v>
      </c>
      <c r="P30" s="10"/>
    </row>
    <row r="31" spans="1:16">
      <c r="A31" s="13"/>
      <c r="B31" s="39">
        <v>351.1</v>
      </c>
      <c r="C31" s="21" t="s">
        <v>38</v>
      </c>
      <c r="D31" s="46">
        <v>104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104</v>
      </c>
      <c r="O31" s="47">
        <f t="shared" si="1"/>
        <v>0.11912943871706758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SUM(D33:D35)</f>
        <v>9445</v>
      </c>
      <c r="E32" s="32">
        <f t="shared" si="8"/>
        <v>15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9460</v>
      </c>
      <c r="O32" s="45">
        <f t="shared" si="1"/>
        <v>10.836197021764033</v>
      </c>
      <c r="P32" s="10"/>
    </row>
    <row r="33" spans="1:119">
      <c r="A33" s="12"/>
      <c r="B33" s="25">
        <v>361.1</v>
      </c>
      <c r="C33" s="20" t="s">
        <v>39</v>
      </c>
      <c r="D33" s="46">
        <v>59</v>
      </c>
      <c r="E33" s="46">
        <v>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74</v>
      </c>
      <c r="O33" s="47">
        <f t="shared" si="1"/>
        <v>8.4765177548682707E-2</v>
      </c>
      <c r="P33" s="9"/>
    </row>
    <row r="34" spans="1:119">
      <c r="A34" s="12"/>
      <c r="B34" s="25">
        <v>366</v>
      </c>
      <c r="C34" s="20" t="s">
        <v>40</v>
      </c>
      <c r="D34" s="46">
        <v>8003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8003</v>
      </c>
      <c r="O34" s="47">
        <f t="shared" si="1"/>
        <v>9.1672394043528058</v>
      </c>
      <c r="P34" s="9"/>
    </row>
    <row r="35" spans="1:119" ht="15.75" thickBot="1">
      <c r="A35" s="12"/>
      <c r="B35" s="25">
        <v>369.9</v>
      </c>
      <c r="C35" s="20" t="s">
        <v>41</v>
      </c>
      <c r="D35" s="46">
        <v>1383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1383</v>
      </c>
      <c r="O35" s="47">
        <f t="shared" si="1"/>
        <v>1.5841924398625429</v>
      </c>
      <c r="P35" s="9"/>
    </row>
    <row r="36" spans="1:119" ht="16.5" thickBot="1">
      <c r="A36" s="14" t="s">
        <v>36</v>
      </c>
      <c r="B36" s="23"/>
      <c r="C36" s="22"/>
      <c r="D36" s="15">
        <f>SUM(D5,D16,D20,D27,D30,D32)</f>
        <v>381515</v>
      </c>
      <c r="E36" s="15">
        <f t="shared" ref="E36:M36" si="9">SUM(E5,E16,E20,E27,E30,E32)</f>
        <v>82703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0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4"/>
        <v>464218</v>
      </c>
      <c r="O36" s="38">
        <f t="shared" si="1"/>
        <v>531.75028636884304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81</v>
      </c>
      <c r="M38" s="48"/>
      <c r="N38" s="48"/>
      <c r="O38" s="43">
        <v>873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55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2024-08-02T19:52:13Z</cp:lastPrinted>
  <dcterms:created xsi:type="dcterms:W3CDTF">2000-08-31T21:26:31Z</dcterms:created>
  <dcterms:modified xsi:type="dcterms:W3CDTF">2024-08-02T19:52:17Z</dcterms:modified>
</cp:coreProperties>
</file>