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Municipal Revenues/"/>
    </mc:Choice>
  </mc:AlternateContent>
  <xr:revisionPtr revIDLastSave="84" documentId="11_E58F53990B1136B220B75947C2EED7EAC27AD058" xr6:coauthVersionLast="47" xr6:coauthVersionMax="47" xr10:uidLastSave="{D685F149-5D62-4298-840E-DF1366E0010F}"/>
  <bookViews>
    <workbookView xWindow="-120" yWindow="-120" windowWidth="29040" windowHeight="15720" tabRatio="786" xr2:uid="{00000000-000D-0000-FFFF-FFFF00000000}"/>
  </bookViews>
  <sheets>
    <sheet name="2023" sheetId="48" r:id="rId1"/>
    <sheet name="2022" sheetId="47" r:id="rId2"/>
    <sheet name="2021" sheetId="46" r:id="rId3"/>
    <sheet name="2020" sheetId="45" r:id="rId4"/>
    <sheet name="2019" sheetId="44" r:id="rId5"/>
    <sheet name="2018" sheetId="43" r:id="rId6"/>
    <sheet name="2017" sheetId="42" r:id="rId7"/>
    <sheet name="2016" sheetId="41" r:id="rId8"/>
    <sheet name="2015" sheetId="40" r:id="rId9"/>
    <sheet name="2014" sheetId="39" r:id="rId10"/>
    <sheet name="2013" sheetId="37" r:id="rId11"/>
    <sheet name="2012" sheetId="36" r:id="rId12"/>
    <sheet name="2011" sheetId="35" r:id="rId13"/>
    <sheet name="2010" sheetId="34" r:id="rId14"/>
    <sheet name="2009" sheetId="33" r:id="rId15"/>
    <sheet name="2008" sheetId="38" r:id="rId16"/>
  </sheets>
  <definedNames>
    <definedName name="_xlnm.Print_Area" localSheetId="15">'2008'!$A$1:$O$58</definedName>
    <definedName name="_xlnm.Print_Area" localSheetId="14">'2009'!$A$1:$O$58</definedName>
    <definedName name="_xlnm.Print_Area" localSheetId="13">'2010'!$A$1:$O$57</definedName>
    <definedName name="_xlnm.Print_Area" localSheetId="12">'2011'!$A$1:$O$57</definedName>
    <definedName name="_xlnm.Print_Area" localSheetId="11">'2012'!$A$1:$O$52</definedName>
    <definedName name="_xlnm.Print_Area" localSheetId="10">'2013'!$A$1:$O$52</definedName>
    <definedName name="_xlnm.Print_Area" localSheetId="9">'2014'!$A$1:$O$50</definedName>
    <definedName name="_xlnm.Print_Area" localSheetId="8">'2015'!$A$1:$O$49</definedName>
    <definedName name="_xlnm.Print_Area" localSheetId="7">'2016'!$A$1:$O$49</definedName>
    <definedName name="_xlnm.Print_Area" localSheetId="6">'2017'!$A$1:$O$59</definedName>
    <definedName name="_xlnm.Print_Area" localSheetId="5">'2018'!$A$1:$O$55</definedName>
    <definedName name="_xlnm.Print_Area" localSheetId="4">'2019'!$A$1:$O$56</definedName>
    <definedName name="_xlnm.Print_Area" localSheetId="3">'2020'!$A$1:$O$57</definedName>
    <definedName name="_xlnm.Print_Area" localSheetId="2">'2021'!$A$1:$P$57</definedName>
    <definedName name="_xlnm.Print_Area" localSheetId="1">'2022'!$A$1:$P$51</definedName>
    <definedName name="_xlnm.Print_Area" localSheetId="0">'2023'!$A$1:$P$54</definedName>
    <definedName name="_xlnm.Print_Titles" localSheetId="15">'2008'!$1:$4</definedName>
    <definedName name="_xlnm.Print_Titles" localSheetId="14">'2009'!$1:$4</definedName>
    <definedName name="_xlnm.Print_Titles" localSheetId="13">'2010'!$1:$4</definedName>
    <definedName name="_xlnm.Print_Titles" localSheetId="12">'2011'!$1:$4</definedName>
    <definedName name="_xlnm.Print_Titles" localSheetId="11">'2012'!$1:$4</definedName>
    <definedName name="_xlnm.Print_Titles" localSheetId="10">'2013'!$1:$4</definedName>
    <definedName name="_xlnm.Print_Titles" localSheetId="9">'2014'!$1:$4</definedName>
    <definedName name="_xlnm.Print_Titles" localSheetId="8">'2015'!$1:$4</definedName>
    <definedName name="_xlnm.Print_Titles" localSheetId="7">'2016'!$1:$4</definedName>
    <definedName name="_xlnm.Print_Titles" localSheetId="6">'2017'!$1:$4</definedName>
    <definedName name="_xlnm.Print_Titles" localSheetId="5">'2018'!$1:$4</definedName>
    <definedName name="_xlnm.Print_Titles" localSheetId="4">'2019'!$1:$4</definedName>
    <definedName name="_xlnm.Print_Titles" localSheetId="3">'2020'!$1:$4</definedName>
    <definedName name="_xlnm.Print_Titles" localSheetId="2">'2021'!$1:$4</definedName>
    <definedName name="_xlnm.Print_Titles" localSheetId="1">'2022'!$1:$4</definedName>
    <definedName name="_xlnm.Print_Titles" localSheetId="0">'2023'!$1:$4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49" i="48" l="1"/>
  <c r="P49" i="48" s="1"/>
  <c r="O48" i="48"/>
  <c r="P48" i="48" s="1"/>
  <c r="N47" i="48"/>
  <c r="M47" i="48"/>
  <c r="L47" i="48"/>
  <c r="K47" i="48"/>
  <c r="J47" i="48"/>
  <c r="I47" i="48"/>
  <c r="H47" i="48"/>
  <c r="G47" i="48"/>
  <c r="F47" i="48"/>
  <c r="E47" i="48"/>
  <c r="D47" i="48"/>
  <c r="O46" i="48"/>
  <c r="P46" i="48" s="1"/>
  <c r="O45" i="48"/>
  <c r="P45" i="48" s="1"/>
  <c r="O44" i="48"/>
  <c r="P44" i="48" s="1"/>
  <c r="O43" i="48"/>
  <c r="P43" i="48" s="1"/>
  <c r="O42" i="48"/>
  <c r="P42" i="48" s="1"/>
  <c r="N41" i="48"/>
  <c r="M41" i="48"/>
  <c r="L41" i="48"/>
  <c r="K41" i="48"/>
  <c r="J41" i="48"/>
  <c r="I41" i="48"/>
  <c r="H41" i="48"/>
  <c r="G41" i="48"/>
  <c r="F41" i="48"/>
  <c r="E41" i="48"/>
  <c r="D41" i="48"/>
  <c r="O40" i="48"/>
  <c r="P40" i="48" s="1"/>
  <c r="N39" i="48"/>
  <c r="M39" i="48"/>
  <c r="L39" i="48"/>
  <c r="K39" i="48"/>
  <c r="J39" i="48"/>
  <c r="I39" i="48"/>
  <c r="H39" i="48"/>
  <c r="G39" i="48"/>
  <c r="F39" i="48"/>
  <c r="E39" i="48"/>
  <c r="D39" i="48"/>
  <c r="O38" i="48"/>
  <c r="P38" i="48" s="1"/>
  <c r="O37" i="48"/>
  <c r="P37" i="48" s="1"/>
  <c r="O36" i="48"/>
  <c r="P36" i="48" s="1"/>
  <c r="O35" i="48"/>
  <c r="P35" i="48" s="1"/>
  <c r="O34" i="48"/>
  <c r="P34" i="48" s="1"/>
  <c r="O33" i="48"/>
  <c r="P33" i="48" s="1"/>
  <c r="O32" i="48"/>
  <c r="P32" i="48" s="1"/>
  <c r="N31" i="48"/>
  <c r="M31" i="48"/>
  <c r="L31" i="48"/>
  <c r="K31" i="48"/>
  <c r="J31" i="48"/>
  <c r="I31" i="48"/>
  <c r="H31" i="48"/>
  <c r="G31" i="48"/>
  <c r="F31" i="48"/>
  <c r="E31" i="48"/>
  <c r="D31" i="48"/>
  <c r="O30" i="48"/>
  <c r="P30" i="48" s="1"/>
  <c r="O29" i="48"/>
  <c r="P29" i="48" s="1"/>
  <c r="O28" i="48"/>
  <c r="P28" i="48" s="1"/>
  <c r="O27" i="48"/>
  <c r="P27" i="48" s="1"/>
  <c r="O26" i="48"/>
  <c r="P26" i="48" s="1"/>
  <c r="O25" i="48"/>
  <c r="P25" i="48" s="1"/>
  <c r="O24" i="48"/>
  <c r="P24" i="48" s="1"/>
  <c r="O23" i="48"/>
  <c r="P23" i="48" s="1"/>
  <c r="N22" i="48"/>
  <c r="M22" i="48"/>
  <c r="L22" i="48"/>
  <c r="K22" i="48"/>
  <c r="J22" i="48"/>
  <c r="I22" i="48"/>
  <c r="H22" i="48"/>
  <c r="G22" i="48"/>
  <c r="F22" i="48"/>
  <c r="E22" i="48"/>
  <c r="D22" i="48"/>
  <c r="O21" i="48"/>
  <c r="P21" i="48" s="1"/>
  <c r="O20" i="48"/>
  <c r="P20" i="48" s="1"/>
  <c r="O19" i="48"/>
  <c r="P19" i="48" s="1"/>
  <c r="O18" i="48"/>
  <c r="P18" i="48" s="1"/>
  <c r="O17" i="48"/>
  <c r="P17" i="48" s="1"/>
  <c r="O16" i="48"/>
  <c r="P16" i="48" s="1"/>
  <c r="O15" i="48"/>
  <c r="P15" i="48" s="1"/>
  <c r="O14" i="48"/>
  <c r="P14" i="48" s="1"/>
  <c r="N13" i="48"/>
  <c r="M13" i="48"/>
  <c r="L13" i="48"/>
  <c r="K13" i="48"/>
  <c r="J13" i="48"/>
  <c r="I13" i="48"/>
  <c r="H13" i="48"/>
  <c r="G13" i="48"/>
  <c r="F13" i="48"/>
  <c r="E13" i="48"/>
  <c r="D13" i="48"/>
  <c r="O12" i="48"/>
  <c r="P12" i="48" s="1"/>
  <c r="O11" i="48"/>
  <c r="P11" i="48" s="1"/>
  <c r="O10" i="48"/>
  <c r="P10" i="48" s="1"/>
  <c r="O9" i="48"/>
  <c r="P9" i="48" s="1"/>
  <c r="O8" i="48"/>
  <c r="P8" i="48" s="1"/>
  <c r="O7" i="48"/>
  <c r="P7" i="48" s="1"/>
  <c r="O6" i="48"/>
  <c r="P6" i="48" s="1"/>
  <c r="N5" i="48"/>
  <c r="M5" i="48"/>
  <c r="L5" i="48"/>
  <c r="K5" i="48"/>
  <c r="J5" i="48"/>
  <c r="I5" i="48"/>
  <c r="H5" i="48"/>
  <c r="G5" i="48"/>
  <c r="F5" i="48"/>
  <c r="E5" i="48"/>
  <c r="D5" i="48"/>
  <c r="O46" i="47"/>
  <c r="P46" i="47" s="1"/>
  <c r="N45" i="47"/>
  <c r="M45" i="47"/>
  <c r="L45" i="47"/>
  <c r="K45" i="47"/>
  <c r="J45" i="47"/>
  <c r="I45" i="47"/>
  <c r="H45" i="47"/>
  <c r="G45" i="47"/>
  <c r="F45" i="47"/>
  <c r="E45" i="47"/>
  <c r="D45" i="47"/>
  <c r="O44" i="47"/>
  <c r="P44" i="47" s="1"/>
  <c r="O43" i="47"/>
  <c r="P43" i="47" s="1"/>
  <c r="O42" i="47"/>
  <c r="P42" i="47" s="1"/>
  <c r="O41" i="47"/>
  <c r="P41" i="47" s="1"/>
  <c r="O40" i="47"/>
  <c r="P40" i="47" s="1"/>
  <c r="N39" i="47"/>
  <c r="M39" i="47"/>
  <c r="L39" i="47"/>
  <c r="K39" i="47"/>
  <c r="J39" i="47"/>
  <c r="I39" i="47"/>
  <c r="H39" i="47"/>
  <c r="G39" i="47"/>
  <c r="F39" i="47"/>
  <c r="E39" i="47"/>
  <c r="D39" i="47"/>
  <c r="O38" i="47"/>
  <c r="P38" i="47" s="1"/>
  <c r="N37" i="47"/>
  <c r="M37" i="47"/>
  <c r="L37" i="47"/>
  <c r="K37" i="47"/>
  <c r="J37" i="47"/>
  <c r="I37" i="47"/>
  <c r="H37" i="47"/>
  <c r="G37" i="47"/>
  <c r="F37" i="47"/>
  <c r="E37" i="47"/>
  <c r="D37" i="47"/>
  <c r="O36" i="47"/>
  <c r="P36" i="47" s="1"/>
  <c r="O35" i="47"/>
  <c r="P35" i="47" s="1"/>
  <c r="O34" i="47"/>
  <c r="P34" i="47" s="1"/>
  <c r="O33" i="47"/>
  <c r="P33" i="47" s="1"/>
  <c r="O32" i="47"/>
  <c r="P32" i="47" s="1"/>
  <c r="O31" i="47"/>
  <c r="P31" i="47" s="1"/>
  <c r="N30" i="47"/>
  <c r="M30" i="47"/>
  <c r="L30" i="47"/>
  <c r="K30" i="47"/>
  <c r="J30" i="47"/>
  <c r="I30" i="47"/>
  <c r="H30" i="47"/>
  <c r="G30" i="47"/>
  <c r="F30" i="47"/>
  <c r="E30" i="47"/>
  <c r="D30" i="47"/>
  <c r="O29" i="47"/>
  <c r="P29" i="47" s="1"/>
  <c r="O28" i="47"/>
  <c r="P28" i="47" s="1"/>
  <c r="O27" i="47"/>
  <c r="P27" i="47" s="1"/>
  <c r="O26" i="47"/>
  <c r="P26" i="47" s="1"/>
  <c r="O25" i="47"/>
  <c r="P25" i="47" s="1"/>
  <c r="O24" i="47"/>
  <c r="P24" i="47" s="1"/>
  <c r="O23" i="47"/>
  <c r="P23" i="47" s="1"/>
  <c r="N22" i="47"/>
  <c r="M22" i="47"/>
  <c r="L22" i="47"/>
  <c r="K22" i="47"/>
  <c r="J22" i="47"/>
  <c r="I22" i="47"/>
  <c r="H22" i="47"/>
  <c r="G22" i="47"/>
  <c r="F22" i="47"/>
  <c r="E22" i="47"/>
  <c r="D22" i="47"/>
  <c r="O21" i="47"/>
  <c r="P21" i="47" s="1"/>
  <c r="O20" i="47"/>
  <c r="P20" i="47" s="1"/>
  <c r="O19" i="47"/>
  <c r="P19" i="47" s="1"/>
  <c r="O18" i="47"/>
  <c r="P18" i="47" s="1"/>
  <c r="O17" i="47"/>
  <c r="P17" i="47" s="1"/>
  <c r="O16" i="47"/>
  <c r="P16" i="47" s="1"/>
  <c r="O15" i="47"/>
  <c r="P15" i="47" s="1"/>
  <c r="O14" i="47"/>
  <c r="P14" i="47" s="1"/>
  <c r="N13" i="47"/>
  <c r="M13" i="47"/>
  <c r="L13" i="47"/>
  <c r="K13" i="47"/>
  <c r="J13" i="47"/>
  <c r="I13" i="47"/>
  <c r="H13" i="47"/>
  <c r="G13" i="47"/>
  <c r="F13" i="47"/>
  <c r="E13" i="47"/>
  <c r="D13" i="47"/>
  <c r="O12" i="47"/>
  <c r="P12" i="47" s="1"/>
  <c r="O11" i="47"/>
  <c r="P11" i="47" s="1"/>
  <c r="O10" i="47"/>
  <c r="P10" i="47" s="1"/>
  <c r="O9" i="47"/>
  <c r="P9" i="47" s="1"/>
  <c r="O8" i="47"/>
  <c r="P8" i="47" s="1"/>
  <c r="O7" i="47"/>
  <c r="P7" i="47" s="1"/>
  <c r="O6" i="47"/>
  <c r="P6" i="47" s="1"/>
  <c r="N5" i="47"/>
  <c r="M5" i="47"/>
  <c r="L5" i="47"/>
  <c r="K5" i="47"/>
  <c r="J5" i="47"/>
  <c r="I5" i="47"/>
  <c r="H5" i="47"/>
  <c r="G5" i="47"/>
  <c r="F5" i="47"/>
  <c r="E5" i="47"/>
  <c r="D5" i="47"/>
  <c r="O39" i="48" l="1"/>
  <c r="P39" i="48" s="1"/>
  <c r="O47" i="48"/>
  <c r="P47" i="48" s="1"/>
  <c r="O41" i="48"/>
  <c r="P41" i="48" s="1"/>
  <c r="O31" i="48"/>
  <c r="P31" i="48" s="1"/>
  <c r="K50" i="48"/>
  <c r="O22" i="48"/>
  <c r="P22" i="48" s="1"/>
  <c r="L50" i="48"/>
  <c r="M50" i="48"/>
  <c r="N50" i="48"/>
  <c r="O13" i="48"/>
  <c r="P13" i="48" s="1"/>
  <c r="D50" i="48"/>
  <c r="H50" i="48"/>
  <c r="I50" i="48"/>
  <c r="E50" i="48"/>
  <c r="F50" i="48"/>
  <c r="G50" i="48"/>
  <c r="J50" i="48"/>
  <c r="O5" i="48"/>
  <c r="P5" i="48" s="1"/>
  <c r="O45" i="47"/>
  <c r="P45" i="47" s="1"/>
  <c r="O39" i="47"/>
  <c r="P39" i="47" s="1"/>
  <c r="O37" i="47"/>
  <c r="P37" i="47" s="1"/>
  <c r="O30" i="47"/>
  <c r="P30" i="47" s="1"/>
  <c r="O22" i="47"/>
  <c r="P22" i="47" s="1"/>
  <c r="I47" i="47"/>
  <c r="J47" i="47"/>
  <c r="D47" i="47"/>
  <c r="L47" i="47"/>
  <c r="M47" i="47"/>
  <c r="O13" i="47"/>
  <c r="P13" i="47" s="1"/>
  <c r="F47" i="47"/>
  <c r="H47" i="47"/>
  <c r="N47" i="47"/>
  <c r="K47" i="47"/>
  <c r="E47" i="47"/>
  <c r="G47" i="47"/>
  <c r="O5" i="47"/>
  <c r="P5" i="47" s="1"/>
  <c r="N21" i="45"/>
  <c r="O21" i="45"/>
  <c r="O52" i="46"/>
  <c r="P52" i="46" s="1"/>
  <c r="N51" i="46"/>
  <c r="M51" i="46"/>
  <c r="L51" i="46"/>
  <c r="K51" i="46"/>
  <c r="J51" i="46"/>
  <c r="I51" i="46"/>
  <c r="H51" i="46"/>
  <c r="G51" i="46"/>
  <c r="F51" i="46"/>
  <c r="E51" i="46"/>
  <c r="D51" i="46"/>
  <c r="O50" i="46"/>
  <c r="P50" i="46"/>
  <c r="O49" i="46"/>
  <c r="P49" i="46"/>
  <c r="O48" i="46"/>
  <c r="P48" i="46"/>
  <c r="O47" i="46"/>
  <c r="P47" i="46" s="1"/>
  <c r="O46" i="46"/>
  <c r="P46" i="46" s="1"/>
  <c r="O45" i="46"/>
  <c r="P45" i="46" s="1"/>
  <c r="N44" i="46"/>
  <c r="M44" i="46"/>
  <c r="L44" i="46"/>
  <c r="K44" i="46"/>
  <c r="J44" i="46"/>
  <c r="I44" i="46"/>
  <c r="H44" i="46"/>
  <c r="G44" i="46"/>
  <c r="F44" i="46"/>
  <c r="E44" i="46"/>
  <c r="O44" i="46" s="1"/>
  <c r="P44" i="46" s="1"/>
  <c r="D44" i="46"/>
  <c r="O43" i="46"/>
  <c r="P43" i="46"/>
  <c r="O42" i="46"/>
  <c r="P42" i="46" s="1"/>
  <c r="N41" i="46"/>
  <c r="M41" i="46"/>
  <c r="L41" i="46"/>
  <c r="K41" i="46"/>
  <c r="J41" i="46"/>
  <c r="I41" i="46"/>
  <c r="H41" i="46"/>
  <c r="G41" i="46"/>
  <c r="F41" i="46"/>
  <c r="E41" i="46"/>
  <c r="D41" i="46"/>
  <c r="O40" i="46"/>
  <c r="P40" i="46"/>
  <c r="O39" i="46"/>
  <c r="P39" i="46"/>
  <c r="O38" i="46"/>
  <c r="P38" i="46" s="1"/>
  <c r="O37" i="46"/>
  <c r="P37" i="46"/>
  <c r="O36" i="46"/>
  <c r="P36" i="46" s="1"/>
  <c r="O35" i="46"/>
  <c r="P35" i="46"/>
  <c r="O34" i="46"/>
  <c r="P34" i="46"/>
  <c r="N33" i="46"/>
  <c r="M33" i="46"/>
  <c r="L33" i="46"/>
  <c r="K33" i="46"/>
  <c r="J33" i="46"/>
  <c r="I33" i="46"/>
  <c r="H33" i="46"/>
  <c r="G33" i="46"/>
  <c r="F33" i="46"/>
  <c r="E33" i="46"/>
  <c r="D33" i="46"/>
  <c r="O32" i="46"/>
  <c r="P32" i="46" s="1"/>
  <c r="O31" i="46"/>
  <c r="P31" i="46" s="1"/>
  <c r="O30" i="46"/>
  <c r="P30" i="46" s="1"/>
  <c r="O29" i="46"/>
  <c r="P29" i="46"/>
  <c r="O28" i="46"/>
  <c r="P28" i="46"/>
  <c r="O27" i="46"/>
  <c r="P27" i="46" s="1"/>
  <c r="O26" i="46"/>
  <c r="P26" i="46" s="1"/>
  <c r="O25" i="46"/>
  <c r="P25" i="46"/>
  <c r="O24" i="46"/>
  <c r="P24" i="46" s="1"/>
  <c r="N23" i="46"/>
  <c r="M23" i="46"/>
  <c r="L23" i="46"/>
  <c r="K23" i="46"/>
  <c r="J23" i="46"/>
  <c r="I23" i="46"/>
  <c r="H23" i="46"/>
  <c r="G23" i="46"/>
  <c r="F23" i="46"/>
  <c r="E23" i="46"/>
  <c r="D23" i="46"/>
  <c r="O22" i="46"/>
  <c r="P22" i="46"/>
  <c r="O21" i="46"/>
  <c r="P21" i="46" s="1"/>
  <c r="O20" i="46"/>
  <c r="P20" i="46"/>
  <c r="O19" i="46"/>
  <c r="P19" i="46" s="1"/>
  <c r="O18" i="46"/>
  <c r="P18" i="46" s="1"/>
  <c r="O17" i="46"/>
  <c r="P17" i="46" s="1"/>
  <c r="O16" i="46"/>
  <c r="P16" i="46" s="1"/>
  <c r="O15" i="46"/>
  <c r="P15" i="46" s="1"/>
  <c r="N14" i="46"/>
  <c r="M14" i="46"/>
  <c r="L14" i="46"/>
  <c r="K14" i="46"/>
  <c r="J14" i="46"/>
  <c r="I14" i="46"/>
  <c r="H14" i="46"/>
  <c r="G14" i="46"/>
  <c r="F14" i="46"/>
  <c r="E14" i="46"/>
  <c r="D14" i="46"/>
  <c r="D53" i="46" s="1"/>
  <c r="O13" i="46"/>
  <c r="P13" i="46" s="1"/>
  <c r="O12" i="46"/>
  <c r="P12" i="46" s="1"/>
  <c r="O11" i="46"/>
  <c r="P11" i="46" s="1"/>
  <c r="O10" i="46"/>
  <c r="P10" i="46" s="1"/>
  <c r="O9" i="46"/>
  <c r="P9" i="46" s="1"/>
  <c r="O8" i="46"/>
  <c r="P8" i="46"/>
  <c r="O7" i="46"/>
  <c r="P7" i="46"/>
  <c r="O6" i="46"/>
  <c r="P6" i="46" s="1"/>
  <c r="N5" i="46"/>
  <c r="M5" i="46"/>
  <c r="M53" i="46" s="1"/>
  <c r="L5" i="46"/>
  <c r="K5" i="46"/>
  <c r="J5" i="46"/>
  <c r="I5" i="46"/>
  <c r="H5" i="46"/>
  <c r="G5" i="46"/>
  <c r="F5" i="46"/>
  <c r="O5" i="46" s="1"/>
  <c r="P5" i="46" s="1"/>
  <c r="E5" i="46"/>
  <c r="D5" i="46"/>
  <c r="N52" i="45"/>
  <c r="O52" i="45" s="1"/>
  <c r="M51" i="45"/>
  <c r="L51" i="45"/>
  <c r="K51" i="45"/>
  <c r="J51" i="45"/>
  <c r="I51" i="45"/>
  <c r="H51" i="45"/>
  <c r="G51" i="45"/>
  <c r="F51" i="45"/>
  <c r="E51" i="45"/>
  <c r="D51" i="45"/>
  <c r="N50" i="45"/>
  <c r="O50" i="45"/>
  <c r="N49" i="45"/>
  <c r="O49" i="45"/>
  <c r="N48" i="45"/>
  <c r="O48" i="45" s="1"/>
  <c r="N47" i="45"/>
  <c r="O47" i="45" s="1"/>
  <c r="N46" i="45"/>
  <c r="O46" i="45" s="1"/>
  <c r="N45" i="45"/>
  <c r="O45" i="45" s="1"/>
  <c r="M44" i="45"/>
  <c r="L44" i="45"/>
  <c r="K44" i="45"/>
  <c r="J44" i="45"/>
  <c r="I44" i="45"/>
  <c r="H44" i="45"/>
  <c r="G44" i="45"/>
  <c r="F44" i="45"/>
  <c r="E44" i="45"/>
  <c r="D44" i="45"/>
  <c r="N43" i="45"/>
  <c r="O43" i="45"/>
  <c r="N42" i="45"/>
  <c r="O42" i="45"/>
  <c r="M41" i="45"/>
  <c r="L41" i="45"/>
  <c r="K41" i="45"/>
  <c r="J41" i="45"/>
  <c r="I41" i="45"/>
  <c r="H41" i="45"/>
  <c r="G41" i="45"/>
  <c r="F41" i="45"/>
  <c r="E41" i="45"/>
  <c r="D41" i="45"/>
  <c r="N40" i="45"/>
  <c r="O40" i="45" s="1"/>
  <c r="N39" i="45"/>
  <c r="O39" i="45"/>
  <c r="N38" i="45"/>
  <c r="O38" i="45" s="1"/>
  <c r="N37" i="45"/>
  <c r="O37" i="45" s="1"/>
  <c r="N36" i="45"/>
  <c r="O36" i="45"/>
  <c r="N35" i="45"/>
  <c r="O35" i="45"/>
  <c r="N34" i="45"/>
  <c r="O34" i="45" s="1"/>
  <c r="M33" i="45"/>
  <c r="M53" i="45" s="1"/>
  <c r="L33" i="45"/>
  <c r="K33" i="45"/>
  <c r="J33" i="45"/>
  <c r="I33" i="45"/>
  <c r="H33" i="45"/>
  <c r="G33" i="45"/>
  <c r="F33" i="45"/>
  <c r="E33" i="45"/>
  <c r="D33" i="45"/>
  <c r="N32" i="45"/>
  <c r="O32" i="45" s="1"/>
  <c r="N31" i="45"/>
  <c r="O31" i="45"/>
  <c r="N30" i="45"/>
  <c r="O30" i="45" s="1"/>
  <c r="N29" i="45"/>
  <c r="O29" i="45"/>
  <c r="N28" i="45"/>
  <c r="O28" i="45"/>
  <c r="N27" i="45"/>
  <c r="O27" i="45"/>
  <c r="N26" i="45"/>
  <c r="O26" i="45" s="1"/>
  <c r="N25" i="45"/>
  <c r="O25" i="45" s="1"/>
  <c r="N24" i="45"/>
  <c r="O24" i="45" s="1"/>
  <c r="M23" i="45"/>
  <c r="L23" i="45"/>
  <c r="K23" i="45"/>
  <c r="J23" i="45"/>
  <c r="I23" i="45"/>
  <c r="H23" i="45"/>
  <c r="G23" i="45"/>
  <c r="F23" i="45"/>
  <c r="E23" i="45"/>
  <c r="D23" i="45"/>
  <c r="N22" i="45"/>
  <c r="O22" i="45" s="1"/>
  <c r="N20" i="45"/>
  <c r="O20" i="45"/>
  <c r="N19" i="45"/>
  <c r="O19" i="45"/>
  <c r="N18" i="45"/>
  <c r="O18" i="45"/>
  <c r="N17" i="45"/>
  <c r="O17" i="45" s="1"/>
  <c r="N16" i="45"/>
  <c r="O16" i="45"/>
  <c r="N15" i="45"/>
  <c r="O15" i="45" s="1"/>
  <c r="M14" i="45"/>
  <c r="L14" i="45"/>
  <c r="K14" i="45"/>
  <c r="J14" i="45"/>
  <c r="I14" i="45"/>
  <c r="H14" i="45"/>
  <c r="G14" i="45"/>
  <c r="F14" i="45"/>
  <c r="E14" i="45"/>
  <c r="D14" i="45"/>
  <c r="N13" i="45"/>
  <c r="O13" i="45"/>
  <c r="N12" i="45"/>
  <c r="O12" i="45"/>
  <c r="N11" i="45"/>
  <c r="O11" i="45" s="1"/>
  <c r="N10" i="45"/>
  <c r="O10" i="45" s="1"/>
  <c r="N9" i="45"/>
  <c r="O9" i="45" s="1"/>
  <c r="N8" i="45"/>
  <c r="O8" i="45" s="1"/>
  <c r="N7" i="45"/>
  <c r="O7" i="45" s="1"/>
  <c r="N6" i="45"/>
  <c r="O6" i="45" s="1"/>
  <c r="M5" i="45"/>
  <c r="L5" i="45"/>
  <c r="K5" i="45"/>
  <c r="J5" i="45"/>
  <c r="J53" i="45" s="1"/>
  <c r="I5" i="45"/>
  <c r="H5" i="45"/>
  <c r="H53" i="45" s="1"/>
  <c r="G5" i="45"/>
  <c r="F5" i="45"/>
  <c r="E5" i="45"/>
  <c r="E53" i="45" s="1"/>
  <c r="D5" i="45"/>
  <c r="N51" i="44"/>
  <c r="O51" i="44" s="1"/>
  <c r="M50" i="44"/>
  <c r="L50" i="44"/>
  <c r="K50" i="44"/>
  <c r="J50" i="44"/>
  <c r="I50" i="44"/>
  <c r="H50" i="44"/>
  <c r="G50" i="44"/>
  <c r="F50" i="44"/>
  <c r="E50" i="44"/>
  <c r="D50" i="44"/>
  <c r="N49" i="44"/>
  <c r="O49" i="44"/>
  <c r="N48" i="44"/>
  <c r="O48" i="44"/>
  <c r="N47" i="44"/>
  <c r="O47" i="44" s="1"/>
  <c r="N46" i="44"/>
  <c r="O46" i="44" s="1"/>
  <c r="N45" i="44"/>
  <c r="O45" i="44"/>
  <c r="N44" i="44"/>
  <c r="O44" i="44" s="1"/>
  <c r="M43" i="44"/>
  <c r="L43" i="44"/>
  <c r="K43" i="44"/>
  <c r="J43" i="44"/>
  <c r="I43" i="44"/>
  <c r="H43" i="44"/>
  <c r="G43" i="44"/>
  <c r="F43" i="44"/>
  <c r="E43" i="44"/>
  <c r="D43" i="44"/>
  <c r="N42" i="44"/>
  <c r="O42" i="44" s="1"/>
  <c r="M41" i="44"/>
  <c r="L41" i="44"/>
  <c r="K41" i="44"/>
  <c r="J41" i="44"/>
  <c r="I41" i="44"/>
  <c r="H41" i="44"/>
  <c r="G41" i="44"/>
  <c r="F41" i="44"/>
  <c r="E41" i="44"/>
  <c r="N41" i="44" s="1"/>
  <c r="O41" i="44" s="1"/>
  <c r="D41" i="44"/>
  <c r="N40" i="44"/>
  <c r="O40" i="44" s="1"/>
  <c r="N39" i="44"/>
  <c r="O39" i="44" s="1"/>
  <c r="N38" i="44"/>
  <c r="O38" i="44"/>
  <c r="N37" i="44"/>
  <c r="O37" i="44" s="1"/>
  <c r="N36" i="44"/>
  <c r="O36" i="44" s="1"/>
  <c r="N35" i="44"/>
  <c r="O35" i="44"/>
  <c r="M34" i="44"/>
  <c r="L34" i="44"/>
  <c r="K34" i="44"/>
  <c r="J34" i="44"/>
  <c r="I34" i="44"/>
  <c r="H34" i="44"/>
  <c r="G34" i="44"/>
  <c r="G52" i="44" s="1"/>
  <c r="F34" i="44"/>
  <c r="E34" i="44"/>
  <c r="D34" i="44"/>
  <c r="N33" i="44"/>
  <c r="O33" i="44" s="1"/>
  <c r="N32" i="44"/>
  <c r="O32" i="44" s="1"/>
  <c r="N31" i="44"/>
  <c r="O31" i="44" s="1"/>
  <c r="N30" i="44"/>
  <c r="O30" i="44" s="1"/>
  <c r="N29" i="44"/>
  <c r="O29" i="44" s="1"/>
  <c r="N28" i="44"/>
  <c r="O28" i="44" s="1"/>
  <c r="N27" i="44"/>
  <c r="O27" i="44"/>
  <c r="N26" i="44"/>
  <c r="O26" i="44" s="1"/>
  <c r="N25" i="44"/>
  <c r="O25" i="44" s="1"/>
  <c r="M24" i="44"/>
  <c r="L24" i="44"/>
  <c r="K24" i="44"/>
  <c r="J24" i="44"/>
  <c r="J52" i="44" s="1"/>
  <c r="I24" i="44"/>
  <c r="I52" i="44" s="1"/>
  <c r="H24" i="44"/>
  <c r="G24" i="44"/>
  <c r="F24" i="44"/>
  <c r="E24" i="44"/>
  <c r="D24" i="44"/>
  <c r="N23" i="44"/>
  <c r="O23" i="44"/>
  <c r="N22" i="44"/>
  <c r="O22" i="44"/>
  <c r="N21" i="44"/>
  <c r="O21" i="44" s="1"/>
  <c r="N20" i="44"/>
  <c r="O20" i="44" s="1"/>
  <c r="N19" i="44"/>
  <c r="O19" i="44"/>
  <c r="N18" i="44"/>
  <c r="O18" i="44" s="1"/>
  <c r="N17" i="44"/>
  <c r="O17" i="44"/>
  <c r="N16" i="44"/>
  <c r="O16" i="44"/>
  <c r="M15" i="44"/>
  <c r="M52" i="44" s="1"/>
  <c r="L15" i="44"/>
  <c r="K15" i="44"/>
  <c r="K52" i="44" s="1"/>
  <c r="J15" i="44"/>
  <c r="I15" i="44"/>
  <c r="H15" i="44"/>
  <c r="G15" i="44"/>
  <c r="F15" i="44"/>
  <c r="E15" i="44"/>
  <c r="D15" i="44"/>
  <c r="N14" i="44"/>
  <c r="O14" i="44" s="1"/>
  <c r="N13" i="44"/>
  <c r="O13" i="44" s="1"/>
  <c r="N12" i="44"/>
  <c r="O12" i="44" s="1"/>
  <c r="N11" i="44"/>
  <c r="O11" i="44"/>
  <c r="N10" i="44"/>
  <c r="O10" i="44" s="1"/>
  <c r="N9" i="44"/>
  <c r="O9" i="44"/>
  <c r="N8" i="44"/>
  <c r="O8" i="44"/>
  <c r="N7" i="44"/>
  <c r="O7" i="44" s="1"/>
  <c r="N6" i="44"/>
  <c r="O6" i="44" s="1"/>
  <c r="M5" i="44"/>
  <c r="L5" i="44"/>
  <c r="K5" i="44"/>
  <c r="J5" i="44"/>
  <c r="I5" i="44"/>
  <c r="H5" i="44"/>
  <c r="H52" i="44" s="1"/>
  <c r="G5" i="44"/>
  <c r="F5" i="44"/>
  <c r="E5" i="44"/>
  <c r="D5" i="44"/>
  <c r="N50" i="43"/>
  <c r="O50" i="43" s="1"/>
  <c r="N49" i="43"/>
  <c r="O49" i="43"/>
  <c r="M48" i="43"/>
  <c r="L48" i="43"/>
  <c r="K48" i="43"/>
  <c r="J48" i="43"/>
  <c r="I48" i="43"/>
  <c r="I51" i="43" s="1"/>
  <c r="H48" i="43"/>
  <c r="G48" i="43"/>
  <c r="N48" i="43" s="1"/>
  <c r="O48" i="43" s="1"/>
  <c r="F48" i="43"/>
  <c r="E48" i="43"/>
  <c r="D48" i="43"/>
  <c r="N47" i="43"/>
  <c r="O47" i="43" s="1"/>
  <c r="N46" i="43"/>
  <c r="O46" i="43" s="1"/>
  <c r="N45" i="43"/>
  <c r="O45" i="43"/>
  <c r="N44" i="43"/>
  <c r="O44" i="43"/>
  <c r="N43" i="43"/>
  <c r="O43" i="43" s="1"/>
  <c r="N42" i="43"/>
  <c r="O42" i="43" s="1"/>
  <c r="M41" i="43"/>
  <c r="L41" i="43"/>
  <c r="K41" i="43"/>
  <c r="J41" i="43"/>
  <c r="I41" i="43"/>
  <c r="H41" i="43"/>
  <c r="G41" i="43"/>
  <c r="F41" i="43"/>
  <c r="F51" i="43" s="1"/>
  <c r="E41" i="43"/>
  <c r="D41" i="43"/>
  <c r="N40" i="43"/>
  <c r="O40" i="43" s="1"/>
  <c r="M39" i="43"/>
  <c r="L39" i="43"/>
  <c r="K39" i="43"/>
  <c r="J39" i="43"/>
  <c r="I39" i="43"/>
  <c r="H39" i="43"/>
  <c r="G39" i="43"/>
  <c r="F39" i="43"/>
  <c r="E39" i="43"/>
  <c r="D39" i="43"/>
  <c r="N39" i="43" s="1"/>
  <c r="O39" i="43" s="1"/>
  <c r="N38" i="43"/>
  <c r="O38" i="43" s="1"/>
  <c r="N37" i="43"/>
  <c r="O37" i="43"/>
  <c r="N36" i="43"/>
  <c r="O36" i="43" s="1"/>
  <c r="N35" i="43"/>
  <c r="O35" i="43"/>
  <c r="N34" i="43"/>
  <c r="O34" i="43" s="1"/>
  <c r="N33" i="43"/>
  <c r="O33" i="43" s="1"/>
  <c r="M32" i="43"/>
  <c r="L32" i="43"/>
  <c r="K32" i="43"/>
  <c r="J32" i="43"/>
  <c r="I32" i="43"/>
  <c r="H32" i="43"/>
  <c r="G32" i="43"/>
  <c r="F32" i="43"/>
  <c r="E32" i="43"/>
  <c r="D32" i="43"/>
  <c r="N32" i="43" s="1"/>
  <c r="O32" i="43" s="1"/>
  <c r="N31" i="43"/>
  <c r="O31" i="43" s="1"/>
  <c r="N30" i="43"/>
  <c r="O30" i="43" s="1"/>
  <c r="N29" i="43"/>
  <c r="O29" i="43"/>
  <c r="N28" i="43"/>
  <c r="O28" i="43" s="1"/>
  <c r="N27" i="43"/>
  <c r="O27" i="43"/>
  <c r="N26" i="43"/>
  <c r="O26" i="43" s="1"/>
  <c r="N25" i="43"/>
  <c r="O25" i="43" s="1"/>
  <c r="M24" i="43"/>
  <c r="L24" i="43"/>
  <c r="K24" i="43"/>
  <c r="J24" i="43"/>
  <c r="I24" i="43"/>
  <c r="H24" i="43"/>
  <c r="G24" i="43"/>
  <c r="F24" i="43"/>
  <c r="E24" i="43"/>
  <c r="D24" i="43"/>
  <c r="N23" i="43"/>
  <c r="O23" i="43" s="1"/>
  <c r="N22" i="43"/>
  <c r="O22" i="43" s="1"/>
  <c r="N21" i="43"/>
  <c r="O21" i="43"/>
  <c r="N20" i="43"/>
  <c r="O20" i="43" s="1"/>
  <c r="N19" i="43"/>
  <c r="O19" i="43"/>
  <c r="N18" i="43"/>
  <c r="O18" i="43" s="1"/>
  <c r="N17" i="43"/>
  <c r="O17" i="43" s="1"/>
  <c r="N16" i="43"/>
  <c r="O16" i="43" s="1"/>
  <c r="M15" i="43"/>
  <c r="L15" i="43"/>
  <c r="K15" i="43"/>
  <c r="J15" i="43"/>
  <c r="I15" i="43"/>
  <c r="H15" i="43"/>
  <c r="G15" i="43"/>
  <c r="F15" i="43"/>
  <c r="E15" i="43"/>
  <c r="D15" i="43"/>
  <c r="N14" i="43"/>
  <c r="O14" i="43" s="1"/>
  <c r="N13" i="43"/>
  <c r="O13" i="43"/>
  <c r="N12" i="43"/>
  <c r="O12" i="43" s="1"/>
  <c r="N11" i="43"/>
  <c r="O11" i="43"/>
  <c r="N10" i="43"/>
  <c r="O10" i="43" s="1"/>
  <c r="N9" i="43"/>
  <c r="O9" i="43" s="1"/>
  <c r="N8" i="43"/>
  <c r="O8" i="43" s="1"/>
  <c r="N7" i="43"/>
  <c r="O7" i="43" s="1"/>
  <c r="N6" i="43"/>
  <c r="O6" i="43" s="1"/>
  <c r="M5" i="43"/>
  <c r="L5" i="43"/>
  <c r="K5" i="43"/>
  <c r="J5" i="43"/>
  <c r="I5" i="43"/>
  <c r="H5" i="43"/>
  <c r="G5" i="43"/>
  <c r="F5" i="43"/>
  <c r="E5" i="43"/>
  <c r="E51" i="43" s="1"/>
  <c r="D5" i="43"/>
  <c r="D51" i="43" s="1"/>
  <c r="N54" i="42"/>
  <c r="O54" i="42" s="1"/>
  <c r="M53" i="42"/>
  <c r="L53" i="42"/>
  <c r="K53" i="42"/>
  <c r="J53" i="42"/>
  <c r="I53" i="42"/>
  <c r="H53" i="42"/>
  <c r="G53" i="42"/>
  <c r="F53" i="42"/>
  <c r="E53" i="42"/>
  <c r="D53" i="42"/>
  <c r="N52" i="42"/>
  <c r="O52" i="42" s="1"/>
  <c r="N51" i="42"/>
  <c r="O51" i="42"/>
  <c r="N50" i="42"/>
  <c r="O50" i="42"/>
  <c r="N49" i="42"/>
  <c r="O49" i="42" s="1"/>
  <c r="N48" i="42"/>
  <c r="O48" i="42" s="1"/>
  <c r="N47" i="42"/>
  <c r="O47" i="42"/>
  <c r="M46" i="42"/>
  <c r="L46" i="42"/>
  <c r="K46" i="42"/>
  <c r="J46" i="42"/>
  <c r="I46" i="42"/>
  <c r="H46" i="42"/>
  <c r="G46" i="42"/>
  <c r="F46" i="42"/>
  <c r="E46" i="42"/>
  <c r="D46" i="42"/>
  <c r="N45" i="42"/>
  <c r="O45" i="42"/>
  <c r="N44" i="42"/>
  <c r="O44" i="42" s="1"/>
  <c r="M43" i="42"/>
  <c r="L43" i="42"/>
  <c r="K43" i="42"/>
  <c r="J43" i="42"/>
  <c r="I43" i="42"/>
  <c r="H43" i="42"/>
  <c r="G43" i="42"/>
  <c r="F43" i="42"/>
  <c r="E43" i="42"/>
  <c r="D43" i="42"/>
  <c r="N43" i="42" s="1"/>
  <c r="O43" i="42" s="1"/>
  <c r="N42" i="42"/>
  <c r="O42" i="42" s="1"/>
  <c r="N41" i="42"/>
  <c r="O41" i="42" s="1"/>
  <c r="N40" i="42"/>
  <c r="O40" i="42"/>
  <c r="N39" i="42"/>
  <c r="O39" i="42" s="1"/>
  <c r="N38" i="42"/>
  <c r="O38" i="42" s="1"/>
  <c r="N37" i="42"/>
  <c r="O37" i="42"/>
  <c r="N36" i="42"/>
  <c r="O36" i="42" s="1"/>
  <c r="M35" i="42"/>
  <c r="L35" i="42"/>
  <c r="K35" i="42"/>
  <c r="J35" i="42"/>
  <c r="I35" i="42"/>
  <c r="H35" i="42"/>
  <c r="G35" i="42"/>
  <c r="F35" i="42"/>
  <c r="E35" i="42"/>
  <c r="E55" i="42" s="1"/>
  <c r="D35" i="42"/>
  <c r="N34" i="42"/>
  <c r="O34" i="42" s="1"/>
  <c r="N33" i="42"/>
  <c r="O33" i="42" s="1"/>
  <c r="N32" i="42"/>
  <c r="O32" i="42"/>
  <c r="N31" i="42"/>
  <c r="O31" i="42" s="1"/>
  <c r="N30" i="42"/>
  <c r="O30" i="42" s="1"/>
  <c r="N29" i="42"/>
  <c r="O29" i="42"/>
  <c r="N28" i="42"/>
  <c r="O28" i="42" s="1"/>
  <c r="N27" i="42"/>
  <c r="O27" i="42"/>
  <c r="N26" i="42"/>
  <c r="O26" i="42"/>
  <c r="N25" i="42"/>
  <c r="O25" i="42" s="1"/>
  <c r="M24" i="42"/>
  <c r="L24" i="42"/>
  <c r="K24" i="42"/>
  <c r="J24" i="42"/>
  <c r="I24" i="42"/>
  <c r="H24" i="42"/>
  <c r="H55" i="42" s="1"/>
  <c r="G24" i="42"/>
  <c r="F24" i="42"/>
  <c r="E24" i="42"/>
  <c r="D24" i="42"/>
  <c r="N23" i="42"/>
  <c r="O23" i="42" s="1"/>
  <c r="N22" i="42"/>
  <c r="O22" i="42" s="1"/>
  <c r="N21" i="42"/>
  <c r="O21" i="42"/>
  <c r="N20" i="42"/>
  <c r="O20" i="42" s="1"/>
  <c r="N19" i="42"/>
  <c r="O19" i="42"/>
  <c r="N18" i="42"/>
  <c r="O18" i="42"/>
  <c r="N17" i="42"/>
  <c r="O17" i="42" s="1"/>
  <c r="N16" i="42"/>
  <c r="O16" i="42" s="1"/>
  <c r="M15" i="42"/>
  <c r="L15" i="42"/>
  <c r="K15" i="42"/>
  <c r="K55" i="42" s="1"/>
  <c r="J15" i="42"/>
  <c r="I15" i="42"/>
  <c r="N15" i="42" s="1"/>
  <c r="O15" i="42" s="1"/>
  <c r="H15" i="42"/>
  <c r="G15" i="42"/>
  <c r="F15" i="42"/>
  <c r="E15" i="42"/>
  <c r="D15" i="42"/>
  <c r="N14" i="42"/>
  <c r="O14" i="42" s="1"/>
  <c r="N13" i="42"/>
  <c r="O13" i="42"/>
  <c r="N12" i="42"/>
  <c r="O12" i="42" s="1"/>
  <c r="N11" i="42"/>
  <c r="O11" i="42"/>
  <c r="N10" i="42"/>
  <c r="O10" i="42"/>
  <c r="N9" i="42"/>
  <c r="O9" i="42" s="1"/>
  <c r="N8" i="42"/>
  <c r="O8" i="42" s="1"/>
  <c r="N7" i="42"/>
  <c r="O7" i="42"/>
  <c r="N6" i="42"/>
  <c r="O6" i="42" s="1"/>
  <c r="M5" i="42"/>
  <c r="L5" i="42"/>
  <c r="K5" i="42"/>
  <c r="J5" i="42"/>
  <c r="I5" i="42"/>
  <c r="H5" i="42"/>
  <c r="G5" i="42"/>
  <c r="F5" i="42"/>
  <c r="F55" i="42" s="1"/>
  <c r="E5" i="42"/>
  <c r="D5" i="42"/>
  <c r="N44" i="41"/>
  <c r="O44" i="41"/>
  <c r="N43" i="41"/>
  <c r="O43" i="41" s="1"/>
  <c r="N42" i="41"/>
  <c r="O42" i="41" s="1"/>
  <c r="N41" i="41"/>
  <c r="O41" i="41"/>
  <c r="N40" i="41"/>
  <c r="O40" i="41" s="1"/>
  <c r="M39" i="41"/>
  <c r="L39" i="41"/>
  <c r="K39" i="41"/>
  <c r="J39" i="41"/>
  <c r="I39" i="41"/>
  <c r="H39" i="41"/>
  <c r="G39" i="41"/>
  <c r="F39" i="41"/>
  <c r="E39" i="41"/>
  <c r="D39" i="41"/>
  <c r="N38" i="41"/>
  <c r="O38" i="41" s="1"/>
  <c r="M37" i="41"/>
  <c r="L37" i="41"/>
  <c r="K37" i="41"/>
  <c r="J37" i="41"/>
  <c r="I37" i="41"/>
  <c r="H37" i="41"/>
  <c r="G37" i="41"/>
  <c r="F37" i="41"/>
  <c r="E37" i="41"/>
  <c r="D37" i="41"/>
  <c r="N36" i="41"/>
  <c r="O36" i="41" s="1"/>
  <c r="N35" i="41"/>
  <c r="O35" i="41" s="1"/>
  <c r="N34" i="41"/>
  <c r="O34" i="41" s="1"/>
  <c r="N33" i="41"/>
  <c r="O33" i="41" s="1"/>
  <c r="N32" i="41"/>
  <c r="O32" i="41" s="1"/>
  <c r="M31" i="41"/>
  <c r="L31" i="41"/>
  <c r="K31" i="41"/>
  <c r="J31" i="41"/>
  <c r="I31" i="41"/>
  <c r="H31" i="41"/>
  <c r="G31" i="41"/>
  <c r="F31" i="41"/>
  <c r="N31" i="41" s="1"/>
  <c r="O31" i="41" s="1"/>
  <c r="E31" i="41"/>
  <c r="D31" i="41"/>
  <c r="N30" i="41"/>
  <c r="O30" i="41"/>
  <c r="N29" i="41"/>
  <c r="O29" i="41"/>
  <c r="N28" i="41"/>
  <c r="O28" i="41" s="1"/>
  <c r="N27" i="41"/>
  <c r="O27" i="41" s="1"/>
  <c r="N26" i="41"/>
  <c r="O26" i="41"/>
  <c r="N25" i="41"/>
  <c r="O25" i="41" s="1"/>
  <c r="M24" i="41"/>
  <c r="L24" i="41"/>
  <c r="K24" i="41"/>
  <c r="J24" i="41"/>
  <c r="I24" i="41"/>
  <c r="H24" i="41"/>
  <c r="G24" i="41"/>
  <c r="F24" i="41"/>
  <c r="E24" i="41"/>
  <c r="D24" i="41"/>
  <c r="N23" i="41"/>
  <c r="O23" i="41" s="1"/>
  <c r="N22" i="41"/>
  <c r="O22" i="41"/>
  <c r="N21" i="41"/>
  <c r="O21" i="41"/>
  <c r="N20" i="41"/>
  <c r="O20" i="41" s="1"/>
  <c r="N19" i="41"/>
  <c r="O19" i="41" s="1"/>
  <c r="N18" i="41"/>
  <c r="O18" i="41"/>
  <c r="N17" i="41"/>
  <c r="O17" i="41" s="1"/>
  <c r="N16" i="41"/>
  <c r="O16" i="41"/>
  <c r="M15" i="41"/>
  <c r="L15" i="41"/>
  <c r="K15" i="41"/>
  <c r="J15" i="41"/>
  <c r="I15" i="41"/>
  <c r="H15" i="41"/>
  <c r="G15" i="41"/>
  <c r="F15" i="41"/>
  <c r="E15" i="41"/>
  <c r="D15" i="41"/>
  <c r="N14" i="41"/>
  <c r="O14" i="41"/>
  <c r="N13" i="41"/>
  <c r="O13" i="41"/>
  <c r="N12" i="41"/>
  <c r="O12" i="41" s="1"/>
  <c r="N11" i="41"/>
  <c r="O11" i="41" s="1"/>
  <c r="N10" i="41"/>
  <c r="O10" i="41"/>
  <c r="N9" i="41"/>
  <c r="O9" i="41" s="1"/>
  <c r="N8" i="41"/>
  <c r="O8" i="41" s="1"/>
  <c r="N7" i="41"/>
  <c r="O7" i="41" s="1"/>
  <c r="N6" i="41"/>
  <c r="O6" i="41" s="1"/>
  <c r="M5" i="41"/>
  <c r="L5" i="41"/>
  <c r="K5" i="41"/>
  <c r="J5" i="41"/>
  <c r="I5" i="41"/>
  <c r="H5" i="41"/>
  <c r="H45" i="41" s="1"/>
  <c r="G5" i="41"/>
  <c r="G45" i="41" s="1"/>
  <c r="F5" i="41"/>
  <c r="E5" i="41"/>
  <c r="D5" i="41"/>
  <c r="D45" i="41" s="1"/>
  <c r="N44" i="40"/>
  <c r="O44" i="40" s="1"/>
  <c r="M43" i="40"/>
  <c r="L43" i="40"/>
  <c r="K43" i="40"/>
  <c r="J43" i="40"/>
  <c r="I43" i="40"/>
  <c r="H43" i="40"/>
  <c r="G43" i="40"/>
  <c r="F43" i="40"/>
  <c r="E43" i="40"/>
  <c r="D43" i="40"/>
  <c r="N42" i="40"/>
  <c r="O42" i="40" s="1"/>
  <c r="N41" i="40"/>
  <c r="O41" i="40" s="1"/>
  <c r="N40" i="40"/>
  <c r="O40" i="40"/>
  <c r="N39" i="40"/>
  <c r="O39" i="40" s="1"/>
  <c r="N38" i="40"/>
  <c r="O38" i="40"/>
  <c r="M37" i="40"/>
  <c r="M45" i="40" s="1"/>
  <c r="L37" i="40"/>
  <c r="L45" i="40" s="1"/>
  <c r="K37" i="40"/>
  <c r="J37" i="40"/>
  <c r="I37" i="40"/>
  <c r="H37" i="40"/>
  <c r="G37" i="40"/>
  <c r="F37" i="40"/>
  <c r="E37" i="40"/>
  <c r="D37" i="40"/>
  <c r="N36" i="40"/>
  <c r="O36" i="40"/>
  <c r="M35" i="40"/>
  <c r="L35" i="40"/>
  <c r="K35" i="40"/>
  <c r="J35" i="40"/>
  <c r="I35" i="40"/>
  <c r="H35" i="40"/>
  <c r="G35" i="40"/>
  <c r="F35" i="40"/>
  <c r="E35" i="40"/>
  <c r="D35" i="40"/>
  <c r="N35" i="40" s="1"/>
  <c r="O35" i="40" s="1"/>
  <c r="N34" i="40"/>
  <c r="O34" i="40" s="1"/>
  <c r="N33" i="40"/>
  <c r="O33" i="40" s="1"/>
  <c r="N32" i="40"/>
  <c r="O32" i="40" s="1"/>
  <c r="N31" i="40"/>
  <c r="O31" i="40"/>
  <c r="N30" i="40"/>
  <c r="O30" i="40" s="1"/>
  <c r="N29" i="40"/>
  <c r="O29" i="40" s="1"/>
  <c r="M28" i="40"/>
  <c r="L28" i="40"/>
  <c r="K28" i="40"/>
  <c r="J28" i="40"/>
  <c r="I28" i="40"/>
  <c r="H28" i="40"/>
  <c r="G28" i="40"/>
  <c r="F28" i="40"/>
  <c r="E28" i="40"/>
  <c r="D28" i="40"/>
  <c r="N27" i="40"/>
  <c r="O27" i="40" s="1"/>
  <c r="N26" i="40"/>
  <c r="O26" i="40" s="1"/>
  <c r="N25" i="40"/>
  <c r="O25" i="40" s="1"/>
  <c r="N24" i="40"/>
  <c r="O24" i="40" s="1"/>
  <c r="N23" i="40"/>
  <c r="O23" i="40" s="1"/>
  <c r="N22" i="40"/>
  <c r="O22" i="40"/>
  <c r="M21" i="40"/>
  <c r="L21" i="40"/>
  <c r="K21" i="40"/>
  <c r="J21" i="40"/>
  <c r="I21" i="40"/>
  <c r="I45" i="40" s="1"/>
  <c r="H21" i="40"/>
  <c r="G21" i="40"/>
  <c r="F21" i="40"/>
  <c r="E21" i="40"/>
  <c r="D21" i="40"/>
  <c r="N21" i="40" s="1"/>
  <c r="O21" i="40" s="1"/>
  <c r="N20" i="40"/>
  <c r="O20" i="40"/>
  <c r="N19" i="40"/>
  <c r="O19" i="40" s="1"/>
  <c r="N18" i="40"/>
  <c r="O18" i="40" s="1"/>
  <c r="N17" i="40"/>
  <c r="O17" i="40" s="1"/>
  <c r="N16" i="40"/>
  <c r="O16" i="40"/>
  <c r="M15" i="40"/>
  <c r="L15" i="40"/>
  <c r="K15" i="40"/>
  <c r="J15" i="40"/>
  <c r="I15" i="40"/>
  <c r="H15" i="40"/>
  <c r="G15" i="40"/>
  <c r="F15" i="40"/>
  <c r="E15" i="40"/>
  <c r="D15" i="40"/>
  <c r="N14" i="40"/>
  <c r="O14" i="40" s="1"/>
  <c r="N13" i="40"/>
  <c r="O13" i="40"/>
  <c r="N12" i="40"/>
  <c r="O12" i="40" s="1"/>
  <c r="N11" i="40"/>
  <c r="O11" i="40" s="1"/>
  <c r="N10" i="40"/>
  <c r="O10" i="40" s="1"/>
  <c r="N9" i="40"/>
  <c r="O9" i="40" s="1"/>
  <c r="N8" i="40"/>
  <c r="O8" i="40" s="1"/>
  <c r="N7" i="40"/>
  <c r="O7" i="40"/>
  <c r="N6" i="40"/>
  <c r="O6" i="40"/>
  <c r="M5" i="40"/>
  <c r="L5" i="40"/>
  <c r="K5" i="40"/>
  <c r="J5" i="40"/>
  <c r="I5" i="40"/>
  <c r="H5" i="40"/>
  <c r="G5" i="40"/>
  <c r="F5" i="40"/>
  <c r="E5" i="40"/>
  <c r="D5" i="40"/>
  <c r="N45" i="39"/>
  <c r="O45" i="39" s="1"/>
  <c r="M44" i="39"/>
  <c r="L44" i="39"/>
  <c r="K44" i="39"/>
  <c r="J44" i="39"/>
  <c r="I44" i="39"/>
  <c r="H44" i="39"/>
  <c r="G44" i="39"/>
  <c r="F44" i="39"/>
  <c r="E44" i="39"/>
  <c r="D44" i="39"/>
  <c r="N43" i="39"/>
  <c r="O43" i="39" s="1"/>
  <c r="N42" i="39"/>
  <c r="O42" i="39" s="1"/>
  <c r="N41" i="39"/>
  <c r="O41" i="39" s="1"/>
  <c r="N40" i="39"/>
  <c r="O40" i="39"/>
  <c r="N39" i="39"/>
  <c r="O39" i="39" s="1"/>
  <c r="M38" i="39"/>
  <c r="L38" i="39"/>
  <c r="K38" i="39"/>
  <c r="J38" i="39"/>
  <c r="I38" i="39"/>
  <c r="H38" i="39"/>
  <c r="G38" i="39"/>
  <c r="F38" i="39"/>
  <c r="E38" i="39"/>
  <c r="D38" i="39"/>
  <c r="N37" i="39"/>
  <c r="O37" i="39" s="1"/>
  <c r="M36" i="39"/>
  <c r="L36" i="39"/>
  <c r="K36" i="39"/>
  <c r="J36" i="39"/>
  <c r="I36" i="39"/>
  <c r="H36" i="39"/>
  <c r="G36" i="39"/>
  <c r="F36" i="39"/>
  <c r="E36" i="39"/>
  <c r="D36" i="39"/>
  <c r="N35" i="39"/>
  <c r="O35" i="39" s="1"/>
  <c r="N34" i="39"/>
  <c r="O34" i="39" s="1"/>
  <c r="N33" i="39"/>
  <c r="O33" i="39" s="1"/>
  <c r="N32" i="39"/>
  <c r="O32" i="39" s="1"/>
  <c r="N31" i="39"/>
  <c r="O31" i="39" s="1"/>
  <c r="N30" i="39"/>
  <c r="O30" i="39" s="1"/>
  <c r="M29" i="39"/>
  <c r="L29" i="39"/>
  <c r="K29" i="39"/>
  <c r="J29" i="39"/>
  <c r="I29" i="39"/>
  <c r="H29" i="39"/>
  <c r="G29" i="39"/>
  <c r="F29" i="39"/>
  <c r="E29" i="39"/>
  <c r="D29" i="39"/>
  <c r="N28" i="39"/>
  <c r="O28" i="39" s="1"/>
  <c r="N27" i="39"/>
  <c r="O27" i="39" s="1"/>
  <c r="N26" i="39"/>
  <c r="O26" i="39"/>
  <c r="N25" i="39"/>
  <c r="O25" i="39"/>
  <c r="N24" i="39"/>
  <c r="O24" i="39"/>
  <c r="N23" i="39"/>
  <c r="O23" i="39" s="1"/>
  <c r="N22" i="39"/>
  <c r="O22" i="39"/>
  <c r="M21" i="39"/>
  <c r="L21" i="39"/>
  <c r="K21" i="39"/>
  <c r="J21" i="39"/>
  <c r="I21" i="39"/>
  <c r="H21" i="39"/>
  <c r="G21" i="39"/>
  <c r="F21" i="39"/>
  <c r="E21" i="39"/>
  <c r="D21" i="39"/>
  <c r="N20" i="39"/>
  <c r="O20" i="39" s="1"/>
  <c r="N19" i="39"/>
  <c r="O19" i="39"/>
  <c r="N18" i="39"/>
  <c r="O18" i="39"/>
  <c r="N17" i="39"/>
  <c r="O17" i="39"/>
  <c r="N16" i="39"/>
  <c r="O16" i="39" s="1"/>
  <c r="M15" i="39"/>
  <c r="L15" i="39"/>
  <c r="K15" i="39"/>
  <c r="J15" i="39"/>
  <c r="I15" i="39"/>
  <c r="H15" i="39"/>
  <c r="G15" i="39"/>
  <c r="F15" i="39"/>
  <c r="F46" i="39" s="1"/>
  <c r="E15" i="39"/>
  <c r="E46" i="39" s="1"/>
  <c r="D15" i="39"/>
  <c r="N15" i="39" s="1"/>
  <c r="O15" i="39" s="1"/>
  <c r="N14" i="39"/>
  <c r="O14" i="39" s="1"/>
  <c r="N13" i="39"/>
  <c r="O13" i="39" s="1"/>
  <c r="N12" i="39"/>
  <c r="O12" i="39" s="1"/>
  <c r="N11" i="39"/>
  <c r="O11" i="39" s="1"/>
  <c r="N10" i="39"/>
  <c r="O10" i="39" s="1"/>
  <c r="N9" i="39"/>
  <c r="O9" i="39" s="1"/>
  <c r="N8" i="39"/>
  <c r="O8" i="39"/>
  <c r="N7" i="39"/>
  <c r="O7" i="39" s="1"/>
  <c r="N6" i="39"/>
  <c r="O6" i="39"/>
  <c r="M5" i="39"/>
  <c r="M46" i="39" s="1"/>
  <c r="L5" i="39"/>
  <c r="L46" i="39" s="1"/>
  <c r="K5" i="39"/>
  <c r="J5" i="39"/>
  <c r="I5" i="39"/>
  <c r="I46" i="39" s="1"/>
  <c r="H5" i="39"/>
  <c r="G5" i="39"/>
  <c r="F5" i="39"/>
  <c r="E5" i="39"/>
  <c r="D5" i="39"/>
  <c r="N53" i="38"/>
  <c r="O53" i="38" s="1"/>
  <c r="N52" i="38"/>
  <c r="O52" i="38" s="1"/>
  <c r="N51" i="38"/>
  <c r="O51" i="38"/>
  <c r="M50" i="38"/>
  <c r="L50" i="38"/>
  <c r="K50" i="38"/>
  <c r="J50" i="38"/>
  <c r="I50" i="38"/>
  <c r="H50" i="38"/>
  <c r="G50" i="38"/>
  <c r="F50" i="38"/>
  <c r="E50" i="38"/>
  <c r="D50" i="38"/>
  <c r="N49" i="38"/>
  <c r="O49" i="38" s="1"/>
  <c r="N48" i="38"/>
  <c r="O48" i="38" s="1"/>
  <c r="N47" i="38"/>
  <c r="O47" i="38" s="1"/>
  <c r="N46" i="38"/>
  <c r="O46" i="38" s="1"/>
  <c r="N45" i="38"/>
  <c r="O45" i="38" s="1"/>
  <c r="N44" i="38"/>
  <c r="O44" i="38" s="1"/>
  <c r="N43" i="38"/>
  <c r="O43" i="38"/>
  <c r="M42" i="38"/>
  <c r="L42" i="38"/>
  <c r="K42" i="38"/>
  <c r="J42" i="38"/>
  <c r="I42" i="38"/>
  <c r="H42" i="38"/>
  <c r="G42" i="38"/>
  <c r="F42" i="38"/>
  <c r="E42" i="38"/>
  <c r="D42" i="38"/>
  <c r="N41" i="38"/>
  <c r="O41" i="38"/>
  <c r="N40" i="38"/>
  <c r="O40" i="38" s="1"/>
  <c r="M39" i="38"/>
  <c r="L39" i="38"/>
  <c r="K39" i="38"/>
  <c r="J39" i="38"/>
  <c r="I39" i="38"/>
  <c r="H39" i="38"/>
  <c r="G39" i="38"/>
  <c r="F39" i="38"/>
  <c r="E39" i="38"/>
  <c r="D39" i="38"/>
  <c r="N38" i="38"/>
  <c r="O38" i="38"/>
  <c r="N37" i="38"/>
  <c r="O37" i="38"/>
  <c r="N36" i="38"/>
  <c r="O36" i="38" s="1"/>
  <c r="N35" i="38"/>
  <c r="O35" i="38" s="1"/>
  <c r="N34" i="38"/>
  <c r="O34" i="38"/>
  <c r="N33" i="38"/>
  <c r="O33" i="38" s="1"/>
  <c r="N32" i="38"/>
  <c r="O32" i="38" s="1"/>
  <c r="M31" i="38"/>
  <c r="L31" i="38"/>
  <c r="K31" i="38"/>
  <c r="J31" i="38"/>
  <c r="I31" i="38"/>
  <c r="H31" i="38"/>
  <c r="G31" i="38"/>
  <c r="F31" i="38"/>
  <c r="E31" i="38"/>
  <c r="D31" i="38"/>
  <c r="N31" i="38" s="1"/>
  <c r="O31" i="38" s="1"/>
  <c r="N30" i="38"/>
  <c r="O30" i="38"/>
  <c r="N29" i="38"/>
  <c r="O29" i="38" s="1"/>
  <c r="N28" i="38"/>
  <c r="O28" i="38"/>
  <c r="N27" i="38"/>
  <c r="O27" i="38" s="1"/>
  <c r="N26" i="38"/>
  <c r="O26" i="38"/>
  <c r="N25" i="38"/>
  <c r="O25" i="38" s="1"/>
  <c r="N24" i="38"/>
  <c r="O24" i="38" s="1"/>
  <c r="N23" i="38"/>
  <c r="O23" i="38"/>
  <c r="N22" i="38"/>
  <c r="O22" i="38"/>
  <c r="N21" i="38"/>
  <c r="O21" i="38" s="1"/>
  <c r="N20" i="38"/>
  <c r="O20" i="38"/>
  <c r="N19" i="38"/>
  <c r="O19" i="38" s="1"/>
  <c r="M18" i="38"/>
  <c r="L18" i="38"/>
  <c r="K18" i="38"/>
  <c r="K54" i="38" s="1"/>
  <c r="J18" i="38"/>
  <c r="I18" i="38"/>
  <c r="H18" i="38"/>
  <c r="G18" i="38"/>
  <c r="F18" i="38"/>
  <c r="E18" i="38"/>
  <c r="D18" i="38"/>
  <c r="N17" i="38"/>
  <c r="O17" i="38" s="1"/>
  <c r="N16" i="38"/>
  <c r="O16" i="38" s="1"/>
  <c r="N15" i="38"/>
  <c r="O15" i="38" s="1"/>
  <c r="N14" i="38"/>
  <c r="O14" i="38"/>
  <c r="M13" i="38"/>
  <c r="L13" i="38"/>
  <c r="K13" i="38"/>
  <c r="J13" i="38"/>
  <c r="I13" i="38"/>
  <c r="H13" i="38"/>
  <c r="G13" i="38"/>
  <c r="G54" i="38" s="1"/>
  <c r="F13" i="38"/>
  <c r="E13" i="38"/>
  <c r="D13" i="38"/>
  <c r="N12" i="38"/>
  <c r="O12" i="38" s="1"/>
  <c r="N11" i="38"/>
  <c r="O11" i="38"/>
  <c r="N10" i="38"/>
  <c r="O10" i="38"/>
  <c r="N9" i="38"/>
  <c r="O9" i="38" s="1"/>
  <c r="N8" i="38"/>
  <c r="O8" i="38" s="1"/>
  <c r="N7" i="38"/>
  <c r="O7" i="38"/>
  <c r="N6" i="38"/>
  <c r="O6" i="38" s="1"/>
  <c r="M5" i="38"/>
  <c r="M54" i="38" s="1"/>
  <c r="L5" i="38"/>
  <c r="K5" i="38"/>
  <c r="J5" i="38"/>
  <c r="J54" i="38" s="1"/>
  <c r="I5" i="38"/>
  <c r="H5" i="38"/>
  <c r="G5" i="38"/>
  <c r="F5" i="38"/>
  <c r="E5" i="38"/>
  <c r="D5" i="38"/>
  <c r="N47" i="37"/>
  <c r="O47" i="37" s="1"/>
  <c r="M46" i="37"/>
  <c r="L46" i="37"/>
  <c r="K46" i="37"/>
  <c r="J46" i="37"/>
  <c r="I46" i="37"/>
  <c r="H46" i="37"/>
  <c r="H48" i="37" s="1"/>
  <c r="G46" i="37"/>
  <c r="F46" i="37"/>
  <c r="E46" i="37"/>
  <c r="D46" i="37"/>
  <c r="N46" i="37" s="1"/>
  <c r="O46" i="37" s="1"/>
  <c r="N45" i="37"/>
  <c r="O45" i="37" s="1"/>
  <c r="N44" i="37"/>
  <c r="O44" i="37" s="1"/>
  <c r="N43" i="37"/>
  <c r="O43" i="37"/>
  <c r="N42" i="37"/>
  <c r="O42" i="37" s="1"/>
  <c r="N41" i="37"/>
  <c r="O41" i="37"/>
  <c r="M40" i="37"/>
  <c r="L40" i="37"/>
  <c r="K40" i="37"/>
  <c r="J40" i="37"/>
  <c r="I40" i="37"/>
  <c r="H40" i="37"/>
  <c r="G40" i="37"/>
  <c r="F40" i="37"/>
  <c r="E40" i="37"/>
  <c r="D40" i="37"/>
  <c r="N39" i="37"/>
  <c r="O39" i="37"/>
  <c r="M38" i="37"/>
  <c r="L38" i="37"/>
  <c r="K38" i="37"/>
  <c r="J38" i="37"/>
  <c r="I38" i="37"/>
  <c r="H38" i="37"/>
  <c r="G38" i="37"/>
  <c r="F38" i="37"/>
  <c r="E38" i="37"/>
  <c r="D38" i="37"/>
  <c r="N37" i="37"/>
  <c r="O37" i="37" s="1"/>
  <c r="N36" i="37"/>
  <c r="O36" i="37" s="1"/>
  <c r="N35" i="37"/>
  <c r="O35" i="37" s="1"/>
  <c r="N34" i="37"/>
  <c r="O34" i="37" s="1"/>
  <c r="N33" i="37"/>
  <c r="O33" i="37"/>
  <c r="N32" i="37"/>
  <c r="O32" i="37" s="1"/>
  <c r="M31" i="37"/>
  <c r="L31" i="37"/>
  <c r="K31" i="37"/>
  <c r="J31" i="37"/>
  <c r="I31" i="37"/>
  <c r="H31" i="37"/>
  <c r="G31" i="37"/>
  <c r="F31" i="37"/>
  <c r="E31" i="37"/>
  <c r="D31" i="37"/>
  <c r="N30" i="37"/>
  <c r="O30" i="37" s="1"/>
  <c r="N29" i="37"/>
  <c r="O29" i="37" s="1"/>
  <c r="N28" i="37"/>
  <c r="O28" i="37" s="1"/>
  <c r="N27" i="37"/>
  <c r="O27" i="37"/>
  <c r="N26" i="37"/>
  <c r="O26" i="37" s="1"/>
  <c r="N25" i="37"/>
  <c r="O25" i="37"/>
  <c r="N24" i="37"/>
  <c r="O24" i="37"/>
  <c r="N23" i="37"/>
  <c r="O23" i="37"/>
  <c r="N22" i="37"/>
  <c r="O22" i="37" s="1"/>
  <c r="M21" i="37"/>
  <c r="L21" i="37"/>
  <c r="K21" i="37"/>
  <c r="J21" i="37"/>
  <c r="I21" i="37"/>
  <c r="H21" i="37"/>
  <c r="G21" i="37"/>
  <c r="F21" i="37"/>
  <c r="E21" i="37"/>
  <c r="D21" i="37"/>
  <c r="N20" i="37"/>
  <c r="O20" i="37" s="1"/>
  <c r="N19" i="37"/>
  <c r="O19" i="37"/>
  <c r="N18" i="37"/>
  <c r="O18" i="37"/>
  <c r="N17" i="37"/>
  <c r="O17" i="37" s="1"/>
  <c r="N16" i="37"/>
  <c r="O16" i="37" s="1"/>
  <c r="M15" i="37"/>
  <c r="M48" i="37"/>
  <c r="L15" i="37"/>
  <c r="L48" i="37" s="1"/>
  <c r="K15" i="37"/>
  <c r="J15" i="37"/>
  <c r="I15" i="37"/>
  <c r="H15" i="37"/>
  <c r="G15" i="37"/>
  <c r="F15" i="37"/>
  <c r="N15" i="37" s="1"/>
  <c r="O15" i="37" s="1"/>
  <c r="E15" i="37"/>
  <c r="D15" i="37"/>
  <c r="N14" i="37"/>
  <c r="O14" i="37"/>
  <c r="N13" i="37"/>
  <c r="O13" i="37" s="1"/>
  <c r="N12" i="37"/>
  <c r="O12" i="37"/>
  <c r="N11" i="37"/>
  <c r="O11" i="37" s="1"/>
  <c r="N10" i="37"/>
  <c r="O10" i="37" s="1"/>
  <c r="N9" i="37"/>
  <c r="O9" i="37" s="1"/>
  <c r="N8" i="37"/>
  <c r="O8" i="37"/>
  <c r="N7" i="37"/>
  <c r="O7" i="37" s="1"/>
  <c r="N6" i="37"/>
  <c r="O6" i="37" s="1"/>
  <c r="M5" i="37"/>
  <c r="L5" i="37"/>
  <c r="K5" i="37"/>
  <c r="K48" i="37" s="1"/>
  <c r="J5" i="37"/>
  <c r="I5" i="37"/>
  <c r="H5" i="37"/>
  <c r="G5" i="37"/>
  <c r="F5" i="37"/>
  <c r="E5" i="37"/>
  <c r="D5" i="37"/>
  <c r="N47" i="36"/>
  <c r="O47" i="36" s="1"/>
  <c r="M46" i="36"/>
  <c r="L46" i="36"/>
  <c r="K46" i="36"/>
  <c r="J46" i="36"/>
  <c r="I46" i="36"/>
  <c r="H46" i="36"/>
  <c r="G46" i="36"/>
  <c r="F46" i="36"/>
  <c r="E46" i="36"/>
  <c r="D46" i="36"/>
  <c r="N45" i="36"/>
  <c r="O45" i="36" s="1"/>
  <c r="N44" i="36"/>
  <c r="O44" i="36" s="1"/>
  <c r="N43" i="36"/>
  <c r="O43" i="36"/>
  <c r="N42" i="36"/>
  <c r="O42" i="36" s="1"/>
  <c r="N41" i="36"/>
  <c r="O41" i="36" s="1"/>
  <c r="M40" i="36"/>
  <c r="L40" i="36"/>
  <c r="K40" i="36"/>
  <c r="J40" i="36"/>
  <c r="I40" i="36"/>
  <c r="H40" i="36"/>
  <c r="G40" i="36"/>
  <c r="F40" i="36"/>
  <c r="E40" i="36"/>
  <c r="E48" i="36" s="1"/>
  <c r="D40" i="36"/>
  <c r="N40" i="36" s="1"/>
  <c r="O40" i="36" s="1"/>
  <c r="N39" i="36"/>
  <c r="O39" i="36" s="1"/>
  <c r="N38" i="36"/>
  <c r="O38" i="36" s="1"/>
  <c r="M37" i="36"/>
  <c r="L37" i="36"/>
  <c r="K37" i="36"/>
  <c r="J37" i="36"/>
  <c r="I37" i="36"/>
  <c r="H37" i="36"/>
  <c r="G37" i="36"/>
  <c r="F37" i="36"/>
  <c r="E37" i="36"/>
  <c r="D37" i="36"/>
  <c r="N36" i="36"/>
  <c r="O36" i="36" s="1"/>
  <c r="N35" i="36"/>
  <c r="O35" i="36" s="1"/>
  <c r="N34" i="36"/>
  <c r="O34" i="36" s="1"/>
  <c r="N33" i="36"/>
  <c r="O33" i="36" s="1"/>
  <c r="N32" i="36"/>
  <c r="O32" i="36"/>
  <c r="N31" i="36"/>
  <c r="O31" i="36" s="1"/>
  <c r="M30" i="36"/>
  <c r="L30" i="36"/>
  <c r="K30" i="36"/>
  <c r="J30" i="36"/>
  <c r="I30" i="36"/>
  <c r="H30" i="36"/>
  <c r="G30" i="36"/>
  <c r="F30" i="36"/>
  <c r="E30" i="36"/>
  <c r="D30" i="36"/>
  <c r="N29" i="36"/>
  <c r="O29" i="36"/>
  <c r="N28" i="36"/>
  <c r="O28" i="36" s="1"/>
  <c r="N27" i="36"/>
  <c r="O27" i="36" s="1"/>
  <c r="N26" i="36"/>
  <c r="O26" i="36" s="1"/>
  <c r="N25" i="36"/>
  <c r="O25" i="36"/>
  <c r="N24" i="36"/>
  <c r="O24" i="36"/>
  <c r="N23" i="36"/>
  <c r="O23" i="36" s="1"/>
  <c r="N22" i="36"/>
  <c r="O22" i="36" s="1"/>
  <c r="M21" i="36"/>
  <c r="L21" i="36"/>
  <c r="K21" i="36"/>
  <c r="J21" i="36"/>
  <c r="I21" i="36"/>
  <c r="H21" i="36"/>
  <c r="G21" i="36"/>
  <c r="F21" i="36"/>
  <c r="E21" i="36"/>
  <c r="D21" i="36"/>
  <c r="N20" i="36"/>
  <c r="O20" i="36" s="1"/>
  <c r="N19" i="36"/>
  <c r="O19" i="36"/>
  <c r="N18" i="36"/>
  <c r="O18" i="36"/>
  <c r="N17" i="36"/>
  <c r="O17" i="36" s="1"/>
  <c r="N16" i="36"/>
  <c r="O16" i="36" s="1"/>
  <c r="M15" i="36"/>
  <c r="L15" i="36"/>
  <c r="K15" i="36"/>
  <c r="J15" i="36"/>
  <c r="I15" i="36"/>
  <c r="H15" i="36"/>
  <c r="G15" i="36"/>
  <c r="F15" i="36"/>
  <c r="E15" i="36"/>
  <c r="D15" i="36"/>
  <c r="N14" i="36"/>
  <c r="O14" i="36" s="1"/>
  <c r="N13" i="36"/>
  <c r="O13" i="36"/>
  <c r="N12" i="36"/>
  <c r="O12" i="36" s="1"/>
  <c r="N11" i="36"/>
  <c r="O11" i="36" s="1"/>
  <c r="N10" i="36"/>
  <c r="O10" i="36"/>
  <c r="N9" i="36"/>
  <c r="O9" i="36" s="1"/>
  <c r="N8" i="36"/>
  <c r="O8" i="36"/>
  <c r="N7" i="36"/>
  <c r="O7" i="36" s="1"/>
  <c r="N6" i="36"/>
  <c r="O6" i="36" s="1"/>
  <c r="M5" i="36"/>
  <c r="L5" i="36"/>
  <c r="K5" i="36"/>
  <c r="J5" i="36"/>
  <c r="I5" i="36"/>
  <c r="H5" i="36"/>
  <c r="G5" i="36"/>
  <c r="F5" i="36"/>
  <c r="E5" i="36"/>
  <c r="D5" i="36"/>
  <c r="N52" i="35"/>
  <c r="O52" i="35"/>
  <c r="N51" i="35"/>
  <c r="O51" i="35" s="1"/>
  <c r="N50" i="35"/>
  <c r="O50" i="35" s="1"/>
  <c r="N49" i="35"/>
  <c r="O49" i="35"/>
  <c r="M48" i="35"/>
  <c r="L48" i="35"/>
  <c r="K48" i="35"/>
  <c r="J48" i="35"/>
  <c r="I48" i="35"/>
  <c r="H48" i="35"/>
  <c r="G48" i="35"/>
  <c r="F48" i="35"/>
  <c r="E48" i="35"/>
  <c r="D48" i="35"/>
  <c r="N47" i="35"/>
  <c r="O47" i="35" s="1"/>
  <c r="N46" i="35"/>
  <c r="O46" i="35" s="1"/>
  <c r="N45" i="35"/>
  <c r="O45" i="35"/>
  <c r="N44" i="35"/>
  <c r="O44" i="35" s="1"/>
  <c r="N43" i="35"/>
  <c r="O43" i="35"/>
  <c r="M42" i="35"/>
  <c r="L42" i="35"/>
  <c r="K42" i="35"/>
  <c r="J42" i="35"/>
  <c r="I42" i="35"/>
  <c r="H42" i="35"/>
  <c r="G42" i="35"/>
  <c r="F42" i="35"/>
  <c r="E42" i="35"/>
  <c r="D42" i="35"/>
  <c r="N41" i="35"/>
  <c r="O41" i="35"/>
  <c r="N40" i="35"/>
  <c r="O40" i="35" s="1"/>
  <c r="M39" i="35"/>
  <c r="L39" i="35"/>
  <c r="K39" i="35"/>
  <c r="J39" i="35"/>
  <c r="I39" i="35"/>
  <c r="H39" i="35"/>
  <c r="G39" i="35"/>
  <c r="F39" i="35"/>
  <c r="E39" i="35"/>
  <c r="D39" i="35"/>
  <c r="N38" i="35"/>
  <c r="O38" i="35" s="1"/>
  <c r="N37" i="35"/>
  <c r="O37" i="35" s="1"/>
  <c r="N36" i="35"/>
  <c r="O36" i="35" s="1"/>
  <c r="N35" i="35"/>
  <c r="O35" i="35" s="1"/>
  <c r="N34" i="35"/>
  <c r="O34" i="35"/>
  <c r="N33" i="35"/>
  <c r="O33" i="35"/>
  <c r="N32" i="35"/>
  <c r="O32" i="35" s="1"/>
  <c r="M31" i="35"/>
  <c r="L31" i="35"/>
  <c r="K31" i="35"/>
  <c r="J31" i="35"/>
  <c r="I31" i="35"/>
  <c r="H31" i="35"/>
  <c r="G31" i="35"/>
  <c r="F31" i="35"/>
  <c r="E31" i="35"/>
  <c r="D31" i="35"/>
  <c r="N30" i="35"/>
  <c r="O30" i="35" s="1"/>
  <c r="N29" i="35"/>
  <c r="O29" i="35" s="1"/>
  <c r="N28" i="35"/>
  <c r="O28" i="35" s="1"/>
  <c r="N27" i="35"/>
  <c r="O27" i="35" s="1"/>
  <c r="N26" i="35"/>
  <c r="O26" i="35"/>
  <c r="N25" i="35"/>
  <c r="O25" i="35"/>
  <c r="N24" i="35"/>
  <c r="O24" i="35" s="1"/>
  <c r="N23" i="35"/>
  <c r="O23" i="35" s="1"/>
  <c r="M22" i="35"/>
  <c r="L22" i="35"/>
  <c r="K22" i="35"/>
  <c r="J22" i="35"/>
  <c r="I22" i="35"/>
  <c r="H22" i="35"/>
  <c r="G22" i="35"/>
  <c r="F22" i="35"/>
  <c r="E22" i="35"/>
  <c r="D22" i="35"/>
  <c r="D53" i="35" s="1"/>
  <c r="N21" i="35"/>
  <c r="O21" i="35"/>
  <c r="N20" i="35"/>
  <c r="O20" i="35"/>
  <c r="N19" i="35"/>
  <c r="O19" i="35"/>
  <c r="N18" i="35"/>
  <c r="O18" i="35" s="1"/>
  <c r="N17" i="35"/>
  <c r="O17" i="35" s="1"/>
  <c r="N16" i="35"/>
  <c r="O16" i="35" s="1"/>
  <c r="M15" i="35"/>
  <c r="L15" i="35"/>
  <c r="K15" i="35"/>
  <c r="J15" i="35"/>
  <c r="J53" i="35" s="1"/>
  <c r="I15" i="35"/>
  <c r="H15" i="35"/>
  <c r="G15" i="35"/>
  <c r="F15" i="35"/>
  <c r="E15" i="35"/>
  <c r="E53" i="35" s="1"/>
  <c r="D15" i="35"/>
  <c r="N14" i="35"/>
  <c r="O14" i="35" s="1"/>
  <c r="N13" i="35"/>
  <c r="O13" i="35" s="1"/>
  <c r="N12" i="35"/>
  <c r="O12" i="35"/>
  <c r="N11" i="35"/>
  <c r="O11" i="35" s="1"/>
  <c r="N10" i="35"/>
  <c r="O10" i="35" s="1"/>
  <c r="N9" i="35"/>
  <c r="O9" i="35" s="1"/>
  <c r="N8" i="35"/>
  <c r="O8" i="35"/>
  <c r="N7" i="35"/>
  <c r="O7" i="35"/>
  <c r="N6" i="35"/>
  <c r="O6" i="35"/>
  <c r="M5" i="35"/>
  <c r="L5" i="35"/>
  <c r="K5" i="35"/>
  <c r="J5" i="35"/>
  <c r="I5" i="35"/>
  <c r="H5" i="35"/>
  <c r="G5" i="35"/>
  <c r="F5" i="35"/>
  <c r="E5" i="35"/>
  <c r="D5" i="35"/>
  <c r="N52" i="34"/>
  <c r="O52" i="34"/>
  <c r="N51" i="34"/>
  <c r="O51" i="34" s="1"/>
  <c r="N50" i="34"/>
  <c r="O50" i="34"/>
  <c r="N49" i="34"/>
  <c r="O49" i="34" s="1"/>
  <c r="M48" i="34"/>
  <c r="L48" i="34"/>
  <c r="K48" i="34"/>
  <c r="J48" i="34"/>
  <c r="I48" i="34"/>
  <c r="H48" i="34"/>
  <c r="G48" i="34"/>
  <c r="F48" i="34"/>
  <c r="E48" i="34"/>
  <c r="D48" i="34"/>
  <c r="N47" i="34"/>
  <c r="O47" i="34" s="1"/>
  <c r="N46" i="34"/>
  <c r="O46" i="34" s="1"/>
  <c r="N45" i="34"/>
  <c r="O45" i="34"/>
  <c r="N44" i="34"/>
  <c r="O44" i="34" s="1"/>
  <c r="M43" i="34"/>
  <c r="L43" i="34"/>
  <c r="K43" i="34"/>
  <c r="J43" i="34"/>
  <c r="I43" i="34"/>
  <c r="H43" i="34"/>
  <c r="G43" i="34"/>
  <c r="F43" i="34"/>
  <c r="E43" i="34"/>
  <c r="D43" i="34"/>
  <c r="N43" i="34" s="1"/>
  <c r="O43" i="34" s="1"/>
  <c r="N42" i="34"/>
  <c r="O42" i="34" s="1"/>
  <c r="N41" i="34"/>
  <c r="O41" i="34" s="1"/>
  <c r="M40" i="34"/>
  <c r="L40" i="34"/>
  <c r="K40" i="34"/>
  <c r="J40" i="34"/>
  <c r="I40" i="34"/>
  <c r="H40" i="34"/>
  <c r="G40" i="34"/>
  <c r="F40" i="34"/>
  <c r="E40" i="34"/>
  <c r="D40" i="34"/>
  <c r="N39" i="34"/>
  <c r="O39" i="34"/>
  <c r="N38" i="34"/>
  <c r="O38" i="34" s="1"/>
  <c r="N37" i="34"/>
  <c r="O37" i="34" s="1"/>
  <c r="N36" i="34"/>
  <c r="O36" i="34" s="1"/>
  <c r="N35" i="34"/>
  <c r="O35" i="34"/>
  <c r="N34" i="34"/>
  <c r="O34" i="34" s="1"/>
  <c r="N33" i="34"/>
  <c r="O33" i="34" s="1"/>
  <c r="M32" i="34"/>
  <c r="L32" i="34"/>
  <c r="K32" i="34"/>
  <c r="J32" i="34"/>
  <c r="I32" i="34"/>
  <c r="H32" i="34"/>
  <c r="G32" i="34"/>
  <c r="F32" i="34"/>
  <c r="E32" i="34"/>
  <c r="D32" i="34"/>
  <c r="N31" i="34"/>
  <c r="O31" i="34" s="1"/>
  <c r="N30" i="34"/>
  <c r="O30" i="34" s="1"/>
  <c r="N29" i="34"/>
  <c r="O29" i="34" s="1"/>
  <c r="N28" i="34"/>
  <c r="O28" i="34" s="1"/>
  <c r="N27" i="34"/>
  <c r="O27" i="34" s="1"/>
  <c r="N26" i="34"/>
  <c r="O26" i="34"/>
  <c r="N25" i="34"/>
  <c r="O25" i="34"/>
  <c r="M24" i="34"/>
  <c r="L24" i="34"/>
  <c r="K24" i="34"/>
  <c r="J24" i="34"/>
  <c r="I24" i="34"/>
  <c r="H24" i="34"/>
  <c r="G24" i="34"/>
  <c r="F24" i="34"/>
  <c r="E24" i="34"/>
  <c r="N24" i="34" s="1"/>
  <c r="O24" i="34" s="1"/>
  <c r="D24" i="34"/>
  <c r="N23" i="34"/>
  <c r="O23" i="34"/>
  <c r="N22" i="34"/>
  <c r="O22" i="34" s="1"/>
  <c r="N21" i="34"/>
  <c r="O21" i="34" s="1"/>
  <c r="N20" i="34"/>
  <c r="O20" i="34" s="1"/>
  <c r="N19" i="34"/>
  <c r="O19" i="34" s="1"/>
  <c r="N18" i="34"/>
  <c r="O18" i="34"/>
  <c r="N17" i="34"/>
  <c r="O17" i="34"/>
  <c r="N16" i="34"/>
  <c r="O16" i="34" s="1"/>
  <c r="M15" i="34"/>
  <c r="L15" i="34"/>
  <c r="K15" i="34"/>
  <c r="J15" i="34"/>
  <c r="I15" i="34"/>
  <c r="H15" i="34"/>
  <c r="G15" i="34"/>
  <c r="F15" i="34"/>
  <c r="E15" i="34"/>
  <c r="D15" i="34"/>
  <c r="D53" i="34" s="1"/>
  <c r="N14" i="34"/>
  <c r="O14" i="34" s="1"/>
  <c r="N13" i="34"/>
  <c r="O13" i="34" s="1"/>
  <c r="N12" i="34"/>
  <c r="O12" i="34" s="1"/>
  <c r="N11" i="34"/>
  <c r="O11" i="34" s="1"/>
  <c r="N10" i="34"/>
  <c r="O10" i="34" s="1"/>
  <c r="N9" i="34"/>
  <c r="O9" i="34"/>
  <c r="N8" i="34"/>
  <c r="O8" i="34" s="1"/>
  <c r="N7" i="34"/>
  <c r="O7" i="34"/>
  <c r="N6" i="34"/>
  <c r="O6" i="34"/>
  <c r="M5" i="34"/>
  <c r="M53" i="34" s="1"/>
  <c r="L5" i="34"/>
  <c r="L53" i="34" s="1"/>
  <c r="K5" i="34"/>
  <c r="J5" i="34"/>
  <c r="I5" i="34"/>
  <c r="H5" i="34"/>
  <c r="H53" i="34" s="1"/>
  <c r="G5" i="34"/>
  <c r="F5" i="34"/>
  <c r="E5" i="34"/>
  <c r="N5" i="34" s="1"/>
  <c r="O5" i="34" s="1"/>
  <c r="D5" i="34"/>
  <c r="N36" i="33"/>
  <c r="O36" i="33"/>
  <c r="N37" i="33"/>
  <c r="O37" i="33" s="1"/>
  <c r="N38" i="33"/>
  <c r="O38" i="33"/>
  <c r="N39" i="33"/>
  <c r="O39" i="33"/>
  <c r="N40" i="33"/>
  <c r="O40" i="33" s="1"/>
  <c r="N41" i="33"/>
  <c r="O41" i="33" s="1"/>
  <c r="N42" i="33"/>
  <c r="O42" i="33" s="1"/>
  <c r="N25" i="33"/>
  <c r="O25" i="33" s="1"/>
  <c r="N26" i="33"/>
  <c r="O26" i="33"/>
  <c r="N27" i="33"/>
  <c r="O27" i="33"/>
  <c r="N28" i="33"/>
  <c r="O28" i="33" s="1"/>
  <c r="N29" i="33"/>
  <c r="O29" i="33" s="1"/>
  <c r="N30" i="33"/>
  <c r="O30" i="33"/>
  <c r="N31" i="33"/>
  <c r="O31" i="33" s="1"/>
  <c r="N32" i="33"/>
  <c r="O32" i="33"/>
  <c r="N33" i="33"/>
  <c r="O33" i="33"/>
  <c r="N34" i="33"/>
  <c r="O34" i="33" s="1"/>
  <c r="E35" i="33"/>
  <c r="F35" i="33"/>
  <c r="G35" i="33"/>
  <c r="H35" i="33"/>
  <c r="I35" i="33"/>
  <c r="J35" i="33"/>
  <c r="K35" i="33"/>
  <c r="L35" i="33"/>
  <c r="M35" i="33"/>
  <c r="D35" i="33"/>
  <c r="E24" i="33"/>
  <c r="F24" i="33"/>
  <c r="G24" i="33"/>
  <c r="H24" i="33"/>
  <c r="I24" i="33"/>
  <c r="J24" i="33"/>
  <c r="K24" i="33"/>
  <c r="L24" i="33"/>
  <c r="M24" i="33"/>
  <c r="D24" i="33"/>
  <c r="E15" i="33"/>
  <c r="F15" i="33"/>
  <c r="G15" i="33"/>
  <c r="H15" i="33"/>
  <c r="I15" i="33"/>
  <c r="J15" i="33"/>
  <c r="K15" i="33"/>
  <c r="L15" i="33"/>
  <c r="M15" i="33"/>
  <c r="D15" i="33"/>
  <c r="E5" i="33"/>
  <c r="F5" i="33"/>
  <c r="G5" i="33"/>
  <c r="H5" i="33"/>
  <c r="I5" i="33"/>
  <c r="J5" i="33"/>
  <c r="K5" i="33"/>
  <c r="L5" i="33"/>
  <c r="M5" i="33"/>
  <c r="D5" i="33"/>
  <c r="E52" i="33"/>
  <c r="F52" i="33"/>
  <c r="G52" i="33"/>
  <c r="H52" i="33"/>
  <c r="I52" i="33"/>
  <c r="J52" i="33"/>
  <c r="K52" i="33"/>
  <c r="L52" i="33"/>
  <c r="M52" i="33"/>
  <c r="D52" i="33"/>
  <c r="N53" i="33"/>
  <c r="O53" i="33"/>
  <c r="N49" i="33"/>
  <c r="O49" i="33" s="1"/>
  <c r="N50" i="33"/>
  <c r="O50" i="33"/>
  <c r="N51" i="33"/>
  <c r="O51" i="33"/>
  <c r="N48" i="33"/>
  <c r="O48" i="33"/>
  <c r="E47" i="33"/>
  <c r="F47" i="33"/>
  <c r="G47" i="33"/>
  <c r="H47" i="33"/>
  <c r="I47" i="33"/>
  <c r="J47" i="33"/>
  <c r="K47" i="33"/>
  <c r="L47" i="33"/>
  <c r="M47" i="33"/>
  <c r="D47" i="33"/>
  <c r="E43" i="33"/>
  <c r="F43" i="33"/>
  <c r="G43" i="33"/>
  <c r="H43" i="33"/>
  <c r="I43" i="33"/>
  <c r="J43" i="33"/>
  <c r="K43" i="33"/>
  <c r="L43" i="33"/>
  <c r="M43" i="33"/>
  <c r="D43" i="33"/>
  <c r="N43" i="33" s="1"/>
  <c r="O43" i="33" s="1"/>
  <c r="N45" i="33"/>
  <c r="O45" i="33" s="1"/>
  <c r="N46" i="33"/>
  <c r="O46" i="33"/>
  <c r="N44" i="33"/>
  <c r="O44" i="33" s="1"/>
  <c r="N17" i="33"/>
  <c r="O17" i="33" s="1"/>
  <c r="N18" i="33"/>
  <c r="O18" i="33"/>
  <c r="N19" i="33"/>
  <c r="O19" i="33"/>
  <c r="N20" i="33"/>
  <c r="O20" i="33" s="1"/>
  <c r="N21" i="33"/>
  <c r="O21" i="33"/>
  <c r="N22" i="33"/>
  <c r="O22" i="33" s="1"/>
  <c r="N23" i="33"/>
  <c r="O23" i="33"/>
  <c r="N7" i="33"/>
  <c r="O7" i="33"/>
  <c r="N8" i="33"/>
  <c r="O8" i="33"/>
  <c r="N9" i="33"/>
  <c r="O9" i="33" s="1"/>
  <c r="N10" i="33"/>
  <c r="O10" i="33"/>
  <c r="N11" i="33"/>
  <c r="O11" i="33" s="1"/>
  <c r="N12" i="33"/>
  <c r="O12" i="33" s="1"/>
  <c r="N13" i="33"/>
  <c r="O13" i="33"/>
  <c r="N14" i="33"/>
  <c r="O14" i="33"/>
  <c r="N6" i="33"/>
  <c r="O6" i="33" s="1"/>
  <c r="N16" i="33"/>
  <c r="O16" i="33"/>
  <c r="H45" i="40"/>
  <c r="E45" i="40"/>
  <c r="F45" i="40"/>
  <c r="M51" i="43"/>
  <c r="K51" i="43"/>
  <c r="H51" i="43"/>
  <c r="I53" i="45"/>
  <c r="O33" i="46"/>
  <c r="P33" i="46" s="1"/>
  <c r="I53" i="46"/>
  <c r="J53" i="46"/>
  <c r="G53" i="46"/>
  <c r="N53" i="46"/>
  <c r="O50" i="48" l="1"/>
  <c r="P50" i="48" s="1"/>
  <c r="N38" i="37"/>
  <c r="O38" i="37" s="1"/>
  <c r="N24" i="42"/>
  <c r="O24" i="42" s="1"/>
  <c r="F53" i="46"/>
  <c r="N40" i="34"/>
  <c r="O40" i="34" s="1"/>
  <c r="H46" i="39"/>
  <c r="I45" i="41"/>
  <c r="E45" i="41"/>
  <c r="M55" i="42"/>
  <c r="K53" i="46"/>
  <c r="I55" i="42"/>
  <c r="N5" i="33"/>
  <c r="O5" i="33" s="1"/>
  <c r="J45" i="41"/>
  <c r="N24" i="41"/>
  <c r="O24" i="41" s="1"/>
  <c r="N41" i="43"/>
  <c r="O41" i="43" s="1"/>
  <c r="E53" i="46"/>
  <c r="E54" i="38"/>
  <c r="K45" i="40"/>
  <c r="G51" i="43"/>
  <c r="H54" i="33"/>
  <c r="J48" i="36"/>
  <c r="E48" i="37"/>
  <c r="N23" i="45"/>
  <c r="O23" i="45" s="1"/>
  <c r="K48" i="36"/>
  <c r="F48" i="37"/>
  <c r="L54" i="38"/>
  <c r="N38" i="39"/>
  <c r="O38" i="39" s="1"/>
  <c r="K45" i="41"/>
  <c r="N37" i="41"/>
  <c r="O37" i="41" s="1"/>
  <c r="N50" i="44"/>
  <c r="O50" i="44" s="1"/>
  <c r="E54" i="33"/>
  <c r="N35" i="33"/>
  <c r="O35" i="33" s="1"/>
  <c r="I54" i="33"/>
  <c r="M45" i="41"/>
  <c r="O23" i="46"/>
  <c r="P23" i="46" s="1"/>
  <c r="L48" i="36"/>
  <c r="N5" i="37"/>
  <c r="O5" i="37" s="1"/>
  <c r="N5" i="42"/>
  <c r="O5" i="42" s="1"/>
  <c r="N14" i="45"/>
  <c r="O14" i="45" s="1"/>
  <c r="N41" i="45"/>
  <c r="O41" i="45" s="1"/>
  <c r="O51" i="46"/>
  <c r="P51" i="46" s="1"/>
  <c r="N24" i="33"/>
  <c r="O24" i="33" s="1"/>
  <c r="F53" i="34"/>
  <c r="G53" i="35"/>
  <c r="M48" i="36"/>
  <c r="N53" i="42"/>
  <c r="O53" i="42" s="1"/>
  <c r="N51" i="45"/>
  <c r="O51" i="45" s="1"/>
  <c r="L55" i="42"/>
  <c r="K53" i="35"/>
  <c r="L53" i="45"/>
  <c r="G54" i="33"/>
  <c r="G48" i="36"/>
  <c r="J51" i="43"/>
  <c r="M54" i="33"/>
  <c r="N48" i="34"/>
  <c r="O48" i="34" s="1"/>
  <c r="I53" i="35"/>
  <c r="N31" i="37"/>
  <c r="O31" i="37" s="1"/>
  <c r="N46" i="42"/>
  <c r="O46" i="42" s="1"/>
  <c r="F54" i="33"/>
  <c r="K53" i="34"/>
  <c r="N39" i="38"/>
  <c r="O39" i="38" s="1"/>
  <c r="L45" i="41"/>
  <c r="I48" i="36"/>
  <c r="N52" i="33"/>
  <c r="O52" i="33" s="1"/>
  <c r="G45" i="40"/>
  <c r="I48" i="37"/>
  <c r="L53" i="46"/>
  <c r="J53" i="34"/>
  <c r="L53" i="35"/>
  <c r="N5" i="44"/>
  <c r="O5" i="44" s="1"/>
  <c r="K53" i="45"/>
  <c r="K54" i="33"/>
  <c r="N5" i="41"/>
  <c r="O5" i="41" s="1"/>
  <c r="N42" i="38"/>
  <c r="O42" i="38" s="1"/>
  <c r="D52" i="44"/>
  <c r="O41" i="46"/>
  <c r="P41" i="46" s="1"/>
  <c r="O47" i="47"/>
  <c r="P47" i="47" s="1"/>
  <c r="N47" i="33"/>
  <c r="O47" i="33" s="1"/>
  <c r="N21" i="36"/>
  <c r="O21" i="36" s="1"/>
  <c r="I54" i="38"/>
  <c r="N50" i="38"/>
  <c r="O50" i="38" s="1"/>
  <c r="K46" i="39"/>
  <c r="N44" i="39"/>
  <c r="O44" i="39" s="1"/>
  <c r="N5" i="40"/>
  <c r="O5" i="40" s="1"/>
  <c r="N32" i="34"/>
  <c r="O32" i="34" s="1"/>
  <c r="N5" i="35"/>
  <c r="O5" i="35" s="1"/>
  <c r="F53" i="35"/>
  <c r="N40" i="37"/>
  <c r="O40" i="37" s="1"/>
  <c r="D46" i="39"/>
  <c r="N21" i="39"/>
  <c r="O21" i="39" s="1"/>
  <c r="G46" i="39"/>
  <c r="H53" i="46"/>
  <c r="O14" i="46"/>
  <c r="P14" i="46" s="1"/>
  <c r="L52" i="44"/>
  <c r="J54" i="33"/>
  <c r="H53" i="35"/>
  <c r="N53" i="35" s="1"/>
  <c r="O53" i="35" s="1"/>
  <c r="N15" i="35"/>
  <c r="O15" i="35" s="1"/>
  <c r="N39" i="35"/>
  <c r="O39" i="35" s="1"/>
  <c r="J48" i="37"/>
  <c r="N21" i="37"/>
  <c r="O21" i="37" s="1"/>
  <c r="D48" i="37"/>
  <c r="N13" i="38"/>
  <c r="O13" i="38" s="1"/>
  <c r="D54" i="38"/>
  <c r="N37" i="40"/>
  <c r="O37" i="40" s="1"/>
  <c r="G55" i="42"/>
  <c r="D54" i="33"/>
  <c r="N15" i="33"/>
  <c r="O15" i="33" s="1"/>
  <c r="N37" i="36"/>
  <c r="O37" i="36" s="1"/>
  <c r="D48" i="36"/>
  <c r="H54" i="38"/>
  <c r="N36" i="39"/>
  <c r="O36" i="39" s="1"/>
  <c r="N44" i="45"/>
  <c r="O44" i="45" s="1"/>
  <c r="N5" i="36"/>
  <c r="O5" i="36" s="1"/>
  <c r="N43" i="40"/>
  <c r="O43" i="40" s="1"/>
  <c r="J45" i="40"/>
  <c r="J55" i="42"/>
  <c r="E53" i="34"/>
  <c r="N15" i="34"/>
  <c r="O15" i="34" s="1"/>
  <c r="N31" i="35"/>
  <c r="O31" i="35" s="1"/>
  <c r="N42" i="35"/>
  <c r="O42" i="35" s="1"/>
  <c r="F48" i="36"/>
  <c r="N15" i="36"/>
  <c r="O15" i="36" s="1"/>
  <c r="N34" i="44"/>
  <c r="O34" i="44" s="1"/>
  <c r="E52" i="44"/>
  <c r="D53" i="45"/>
  <c r="N5" i="45"/>
  <c r="O5" i="45" s="1"/>
  <c r="N5" i="43"/>
  <c r="O5" i="43" s="1"/>
  <c r="N24" i="44"/>
  <c r="O24" i="44" s="1"/>
  <c r="F52" i="44"/>
  <c r="F53" i="45"/>
  <c r="N33" i="45"/>
  <c r="O33" i="45" s="1"/>
  <c r="L54" i="33"/>
  <c r="G53" i="34"/>
  <c r="N22" i="35"/>
  <c r="O22" i="35" s="1"/>
  <c r="H48" i="36"/>
  <c r="N15" i="40"/>
  <c r="O15" i="40" s="1"/>
  <c r="D45" i="40"/>
  <c r="L51" i="43"/>
  <c r="N15" i="43"/>
  <c r="O15" i="43" s="1"/>
  <c r="D55" i="42"/>
  <c r="N55" i="42" s="1"/>
  <c r="O55" i="42" s="1"/>
  <c r="G48" i="37"/>
  <c r="N15" i="44"/>
  <c r="O15" i="44" s="1"/>
  <c r="I53" i="34"/>
  <c r="M53" i="35"/>
  <c r="F54" i="38"/>
  <c r="N5" i="38"/>
  <c r="O5" i="38" s="1"/>
  <c r="N5" i="39"/>
  <c r="O5" i="39" s="1"/>
  <c r="J46" i="39"/>
  <c r="G53" i="45"/>
  <c r="N48" i="35"/>
  <c r="O48" i="35" s="1"/>
  <c r="N30" i="36"/>
  <c r="O30" i="36" s="1"/>
  <c r="N29" i="39"/>
  <c r="O29" i="39" s="1"/>
  <c r="F45" i="41"/>
  <c r="N15" i="41"/>
  <c r="O15" i="41" s="1"/>
  <c r="N35" i="42"/>
  <c r="O35" i="42" s="1"/>
  <c r="N24" i="43"/>
  <c r="O24" i="43" s="1"/>
  <c r="N46" i="36"/>
  <c r="O46" i="36" s="1"/>
  <c r="N18" i="38"/>
  <c r="O18" i="38" s="1"/>
  <c r="N28" i="40"/>
  <c r="O28" i="40" s="1"/>
  <c r="N39" i="41"/>
  <c r="O39" i="41" s="1"/>
  <c r="N43" i="44"/>
  <c r="O43" i="44" s="1"/>
  <c r="O53" i="46" l="1"/>
  <c r="P53" i="46" s="1"/>
  <c r="N48" i="36"/>
  <c r="O48" i="36" s="1"/>
  <c r="N45" i="41"/>
  <c r="O45" i="41" s="1"/>
  <c r="N51" i="43"/>
  <c r="O51" i="43" s="1"/>
  <c r="N52" i="44"/>
  <c r="O52" i="44" s="1"/>
  <c r="N45" i="40"/>
  <c r="O45" i="40" s="1"/>
  <c r="N53" i="34"/>
  <c r="O53" i="34" s="1"/>
  <c r="N54" i="33"/>
  <c r="O54" i="33" s="1"/>
  <c r="N54" i="38"/>
  <c r="O54" i="38" s="1"/>
  <c r="N48" i="37"/>
  <c r="O48" i="37" s="1"/>
  <c r="N46" i="39"/>
  <c r="O46" i="39" s="1"/>
  <c r="N53" i="45"/>
  <c r="O53" i="45" s="1"/>
</calcChain>
</file>

<file path=xl/sharedStrings.xml><?xml version="1.0" encoding="utf-8"?>
<sst xmlns="http://schemas.openxmlformats.org/spreadsheetml/2006/main" count="1066" uniqueCount="156">
  <si>
    <t>Building Permits</t>
  </si>
  <si>
    <t>Taxes</t>
  </si>
  <si>
    <t>Ad Valorem Taxes</t>
  </si>
  <si>
    <t>Miscellaneous Revenues</t>
  </si>
  <si>
    <t>General</t>
  </si>
  <si>
    <t>Permanent</t>
  </si>
  <si>
    <t>Enterprise</t>
  </si>
  <si>
    <t>Pension</t>
  </si>
  <si>
    <t>Trust</t>
  </si>
  <si>
    <t>Component Units</t>
  </si>
  <si>
    <t>County Ninth-Cent Voted Fuel Tax</t>
  </si>
  <si>
    <t>Second Local Option Fuel Tax (1 to 5 Cents)</t>
  </si>
  <si>
    <t>First Local Option Fuel Tax (1 to 6 Cents)</t>
  </si>
  <si>
    <t>Utility Service Tax - Electricity</t>
  </si>
  <si>
    <t>Utility Service Tax - Water</t>
  </si>
  <si>
    <t>Utility Service Tax - Gas</t>
  </si>
  <si>
    <t>Communications Services Taxes</t>
  </si>
  <si>
    <t>Local Business Tax</t>
  </si>
  <si>
    <t>Permits, Fees, and Special Assessments</t>
  </si>
  <si>
    <t>Franchise Fee - Electricity</t>
  </si>
  <si>
    <t>Franchise Fee - Solid Waste</t>
  </si>
  <si>
    <t>Impact Fees - Residential - Public Safety</t>
  </si>
  <si>
    <t>Impact Fees - Residential - Physical Environment</t>
  </si>
  <si>
    <t>Impact Fees - Residential - Culture / Recreation</t>
  </si>
  <si>
    <t>Impact Fees - Residential - Other</t>
  </si>
  <si>
    <t>Other Permits, Fees, and Special Assessments</t>
  </si>
  <si>
    <t>Federal Grant - Public Safety</t>
  </si>
  <si>
    <t>Intergovernmental Revenue</t>
  </si>
  <si>
    <t>Federal Grant - Culture / Recreation</t>
  </si>
  <si>
    <t>State Grant - Physical Environment - Sewer / Wastewater</t>
  </si>
  <si>
    <t>State Grant - Culture / Recreation</t>
  </si>
  <si>
    <t>State Shared Revenues - General Gov't - Revenue Sharing Proceeds</t>
  </si>
  <si>
    <t>State Shared Revenues - General Gov't - Mobile Home License Tax</t>
  </si>
  <si>
    <t>State Shared Revenues - General Gov't - Alcoholic Beverage License Tax</t>
  </si>
  <si>
    <t>State Shared Revenues - General Gov't - Local Gov't Half-Cent Sales Tax</t>
  </si>
  <si>
    <t>State Shared Revenues - Transportation - Other Transportation</t>
  </si>
  <si>
    <t>Grants from Other Local Units - Culture / Recreation</t>
  </si>
  <si>
    <t>Governmental Funds</t>
  </si>
  <si>
    <t>Proprietary Funds</t>
  </si>
  <si>
    <t>Account Total</t>
  </si>
  <si>
    <t>Fiduciary Funds</t>
  </si>
  <si>
    <t>Charges for Services</t>
  </si>
  <si>
    <t>Judgments, Fines, and Forfeits</t>
  </si>
  <si>
    <t>Other Sources</t>
  </si>
  <si>
    <t>General Gov't (Not Court-Related) - Other General Gov't Charges and Fees</t>
  </si>
  <si>
    <t>Physical Environment - Water Utility</t>
  </si>
  <si>
    <t>Physical Environment - Garbage / Solid Waste</t>
  </si>
  <si>
    <t>Physical Environment - Sewer / Wastewater Utility</t>
  </si>
  <si>
    <t>Physical Environment - Other Physical Environment Charges</t>
  </si>
  <si>
    <t>Transportation (User Fees) - Other Transportation Charges</t>
  </si>
  <si>
    <t>Culture / Recreation - Libraries</t>
  </si>
  <si>
    <t>Total - All Account Codes</t>
  </si>
  <si>
    <t>Local Fiscal Year Ended September 30, 2009</t>
  </si>
  <si>
    <t>Court-Ordered Judgments and Fines - As Decided by County Court Criminal</t>
  </si>
  <si>
    <t>Fines - Local Ordinance Violations</t>
  </si>
  <si>
    <t>Other Judgments, Fines, and Forfeits</t>
  </si>
  <si>
    <t>Interest and Other Earnings - Interest</t>
  </si>
  <si>
    <t>Rents and Royalties</t>
  </si>
  <si>
    <t>Contributions and Donations from Private Sources</t>
  </si>
  <si>
    <t>Other Miscellaneous Revenues - Other</t>
  </si>
  <si>
    <t>Non-Operating - Inter-Fund Group Transfers In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</si>
  <si>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</si>
  <si>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</si>
  <si>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</si>
  <si>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</si>
  <si>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</si>
  <si>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</si>
  <si>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2009 Municipal Population:</t>
  </si>
  <si>
    <t>Polk City Revenues Reported by Account Code and Fund Type</t>
  </si>
  <si>
    <t>Local Fiscal Year Ended September 30, 2010</t>
  </si>
  <si>
    <t>Impact Fees - Commercial - Physical Environment</t>
  </si>
  <si>
    <t>Contributions from Enterprise Operations</t>
  </si>
  <si>
    <t>Proprietary Non-Operating Sources - Interest</t>
  </si>
  <si>
    <t>Proprietary Non-Operating Sources - Other Non-Operating Sources</t>
  </si>
  <si>
    <t>2010 Municipal Census Population:</t>
  </si>
  <si>
    <t>Compiled from data obtained from the Florida Department of Financial Services, Division of Accounting and Auditing, Bureau of Local Government.</t>
  </si>
  <si>
    <t>Local Fiscal Year Ended September 30, 2011</t>
  </si>
  <si>
    <t>Impact Fees - Commercial - Public Safety</t>
  </si>
  <si>
    <t>Federal Grant - Physical Environment - Other Physical Environment</t>
  </si>
  <si>
    <t>Disposition of Fixed Assets</t>
  </si>
  <si>
    <t>Proceeds - Debt Proceeds</t>
  </si>
  <si>
    <t>2011 Municipal Population:</t>
  </si>
  <si>
    <t>Local Fiscal Year Ended September 30, 2012</t>
  </si>
  <si>
    <t>Licenses</t>
  </si>
  <si>
    <t>Federal Grant - Physical Environment - Water Supply System</t>
  </si>
  <si>
    <t>State Shared Revenues - General Gov't - Sales and Uses Taxes to Counties</t>
  </si>
  <si>
    <t>Physical Environment - Water / Sewer Combination Utility</t>
  </si>
  <si>
    <t>Sale of Surplus Materials and Scrap</t>
  </si>
  <si>
    <t>2012 Municipal Population:</t>
  </si>
  <si>
    <t>Local Fiscal Year Ended September 30, 2013</t>
  </si>
  <si>
    <t>Communications Services Taxes (Chapter 202, F.S.)</t>
  </si>
  <si>
    <t>Local Business Tax (Chapter 205, F.S.)</t>
  </si>
  <si>
    <t>Franchise Fee - Water</t>
  </si>
  <si>
    <t>State Grant - Economic Environment</t>
  </si>
  <si>
    <t>State Shared Revenues - General Government - Revenue Sharing Proceeds</t>
  </si>
  <si>
    <t>State Shared Revenues - General Government - Mobile Home License Tax</t>
  </si>
  <si>
    <t>State Shared Revenues - General Government - Alcoholic Beverage License Tax</t>
  </si>
  <si>
    <t>State Shared Revenues - General Government - Local Government Half-Cent Sales Tax</t>
  </si>
  <si>
    <t>General Government - Other General Government Charges and Fees</t>
  </si>
  <si>
    <t>Transportation - Other Transportation Charges</t>
  </si>
  <si>
    <t>Sales - Sale of Surplus Materials and Scrap</t>
  </si>
  <si>
    <t>2013 Municipal Population:</t>
  </si>
  <si>
    <t>Local Fiscal Year Ended September 30, 2008</t>
  </si>
  <si>
    <t>Local Option Taxes</t>
  </si>
  <si>
    <t>Permits and Franchise Fees</t>
  </si>
  <si>
    <t>Other Permits and Fees</t>
  </si>
  <si>
    <t>Federal Grant - General Government</t>
  </si>
  <si>
    <t>Federal Grant - Physical Environment - Sewer / Wastewater</t>
  </si>
  <si>
    <t>State Grant - General Government</t>
  </si>
  <si>
    <t>Grants from Other Local Units - Other</t>
  </si>
  <si>
    <t>Public Safety - Other Public Safety Charges and Fees</t>
  </si>
  <si>
    <t>Impact Fees - Public Safety</t>
  </si>
  <si>
    <t>Impact Fees - Culture / Recreation</t>
  </si>
  <si>
    <t>Impact Fees - Other</t>
  </si>
  <si>
    <t>Proprietary Non-Operating Sources - Capital Contributions from Other Public Source</t>
  </si>
  <si>
    <t>Proprietary Non-Operating Sources - Capital Contributions from Private Source</t>
  </si>
  <si>
    <t>2008 Municipal Population:</t>
  </si>
  <si>
    <t>Local Fiscal Year Ended September 30, 2014</t>
  </si>
  <si>
    <t>2014 Municipal Population:</t>
  </si>
  <si>
    <t>Local Fiscal Year Ended September 30, 2015</t>
  </si>
  <si>
    <t>Shared Revenue from Other Local Units</t>
  </si>
  <si>
    <t>2015 Municipal Population:</t>
  </si>
  <si>
    <t>Local Fiscal Year Ended September 30, 2016</t>
  </si>
  <si>
    <t>2016 Municipal Population:</t>
  </si>
  <si>
    <t>Local Fiscal Year Ended September 30, 2017</t>
  </si>
  <si>
    <t>State Shared Revenues - General Government - Sales and Uses Taxes to Counties</t>
  </si>
  <si>
    <t>Sales - Disposition of Fixed Assets</t>
  </si>
  <si>
    <t>Other Miscellaneous Revenues - Settlements</t>
  </si>
  <si>
    <t>2017 Municipal Population:</t>
  </si>
  <si>
    <t>Local Fiscal Year Ended September 30, 2018</t>
  </si>
  <si>
    <t>2018 Municipal Population:</t>
  </si>
  <si>
    <t>Local Fiscal Year Ended September 30, 2019</t>
  </si>
  <si>
    <t>2019 Municipal Population:</t>
  </si>
  <si>
    <t>Local Fiscal Year Ended September 30, 2020</t>
  </si>
  <si>
    <t>Other Financial Assistance - Federal Source</t>
  </si>
  <si>
    <t>2020 Municipal Population:</t>
  </si>
  <si>
    <t>Local Fiscal Year Ended September 30, 2021</t>
  </si>
  <si>
    <t>Per Capita Account</t>
  </si>
  <si>
    <t>Custodial</t>
  </si>
  <si>
    <t>Total Account</t>
  </si>
  <si>
    <t>General Government Taxes</t>
  </si>
  <si>
    <t>First Local Option Fuel Tax (1 to 6 Cents Local Option Fuel Tax)</t>
  </si>
  <si>
    <t>Second Local Option Fuel Tax (1 to 5 Cents Local Option Fuel Tax) - Municipal Proceeds</t>
  </si>
  <si>
    <t>State Communications Services Taxes</t>
  </si>
  <si>
    <t>Building Permits (Buildling Permit Fees)</t>
  </si>
  <si>
    <t>Permits - Other</t>
  </si>
  <si>
    <t>Intergovernmental Revenues</t>
  </si>
  <si>
    <t>State Shared Revenues - General Government - Municipal Revenue Sharing Program</t>
  </si>
  <si>
    <t>State Shared Revenues - General Government - Local Government Half-Cent Sales Tax Program</t>
  </si>
  <si>
    <t>2021 Municipal Population:</t>
  </si>
  <si>
    <t>Local Fiscal Year Ended September 30, 2022</t>
  </si>
  <si>
    <t>2022 Municipal Population:</t>
  </si>
  <si>
    <t>Local Fiscal Year Ended September 30, 2023</t>
  </si>
  <si>
    <t>Public Safety - Law Enforcement Services</t>
  </si>
  <si>
    <t>Proceeds - Leases - Financial Agreements</t>
  </si>
  <si>
    <t>2023 Municipal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</si>
</sst>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"/>
  </numFmts>
  <fonts count="11">
    <font>
      <sz val="12"/>
      <name val="Arial MT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2">
    <xf numFmtId="0" fontId="0" fillId="0" borderId="0" xfId="0"/>
    <xf numFmtId="0" fontId="2" fillId="0" borderId="0" xfId="0" applyFont="1" applyAlignment="1" applyProtection="1">
      <alignment horizontal="center"/>
    </xf>
    <xf numFmtId="0" fontId="2" fillId="0" borderId="0" xfId="0" applyFont="1" applyProtection="1"/>
    <xf numFmtId="0" fontId="3" fillId="0" borderId="0" xfId="0" applyFont="1" applyProtection="1"/>
    <xf numFmtId="37" fontId="3" fillId="0" borderId="0" xfId="0" applyNumberFormat="1" applyFont="1" applyProtection="1"/>
    <xf numFmtId="0" fontId="1" fillId="0" borderId="0" xfId="0" applyFont="1" applyProtection="1"/>
    <xf numFmtId="44" fontId="6" fillId="0" borderId="0" xfId="0" applyNumberFormat="1" applyFont="1" applyProtection="1"/>
    <xf numFmtId="0" fontId="5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right"/>
    </xf>
    <xf numFmtId="43" fontId="3" fillId="0" borderId="0" xfId="0" applyNumberFormat="1" applyFont="1" applyProtection="1"/>
    <xf numFmtId="43" fontId="6" fillId="0" borderId="0" xfId="0" applyNumberFormat="1" applyFont="1" applyProtection="1"/>
    <xf numFmtId="0" fontId="1" fillId="0" borderId="0" xfId="0" applyFont="1" applyAlignment="1" applyProtection="1"/>
    <xf numFmtId="0" fontId="3" fillId="0" borderId="1" xfId="0" applyFont="1" applyBorder="1" applyAlignment="1" applyProtection="1">
      <alignment vertical="center"/>
    </xf>
    <xf numFmtId="0" fontId="7" fillId="0" borderId="1" xfId="0" applyFont="1" applyBorder="1" applyAlignment="1" applyProtection="1">
      <alignment vertical="center"/>
    </xf>
    <xf numFmtId="0" fontId="1" fillId="2" borderId="2" xfId="0" applyFont="1" applyFill="1" applyBorder="1" applyAlignment="1" applyProtection="1">
      <alignment vertical="center"/>
    </xf>
    <xf numFmtId="42" fontId="1" fillId="2" borderId="3" xfId="0" applyNumberFormat="1" applyFont="1" applyFill="1" applyBorder="1" applyAlignment="1" applyProtection="1">
      <alignment vertical="center"/>
    </xf>
    <xf numFmtId="0" fontId="3" fillId="0" borderId="4" xfId="0" applyFont="1" applyBorder="1" applyAlignment="1" applyProtection="1">
      <alignment vertical="center"/>
    </xf>
    <xf numFmtId="37" fontId="3" fillId="0" borderId="0" xfId="0" applyNumberFormat="1" applyFont="1" applyBorder="1" applyAlignment="1" applyProtection="1">
      <alignment vertical="center"/>
    </xf>
    <xf numFmtId="0" fontId="3" fillId="0" borderId="0" xfId="0" applyFont="1" applyBorder="1" applyAlignment="1" applyProtection="1">
      <alignment vertical="center"/>
    </xf>
    <xf numFmtId="0" fontId="3" fillId="0" borderId="5" xfId="0" applyFont="1" applyBorder="1" applyAlignment="1" applyProtection="1">
      <alignment vertical="center"/>
    </xf>
    <xf numFmtId="0" fontId="3" fillId="0" borderId="6" xfId="0" applyFont="1" applyBorder="1" applyAlignment="1" applyProtection="1">
      <alignment vertical="center"/>
    </xf>
    <xf numFmtId="0" fontId="7" fillId="0" borderId="6" xfId="0" applyFont="1" applyBorder="1" applyAlignment="1" applyProtection="1">
      <alignment vertical="center"/>
    </xf>
    <xf numFmtId="0" fontId="1" fillId="2" borderId="7" xfId="0" applyFont="1" applyFill="1" applyBorder="1" applyAlignment="1" applyProtection="1">
      <alignment vertical="center"/>
    </xf>
    <xf numFmtId="0" fontId="1" fillId="2" borderId="3" xfId="0" applyFont="1" applyFill="1" applyBorder="1" applyAlignment="1" applyProtection="1">
      <alignment vertical="center"/>
    </xf>
    <xf numFmtId="0" fontId="1" fillId="2" borderId="4" xfId="0" applyFont="1" applyFill="1" applyBorder="1" applyAlignment="1" applyProtection="1">
      <alignment vertical="center"/>
    </xf>
    <xf numFmtId="164" fontId="3" fillId="0" borderId="8" xfId="0" applyNumberFormat="1" applyFont="1" applyBorder="1" applyAlignment="1" applyProtection="1">
      <alignment horizontal="center" vertical="center"/>
    </xf>
    <xf numFmtId="0" fontId="1" fillId="2" borderId="9" xfId="0" applyFont="1" applyFill="1" applyBorder="1" applyAlignment="1" applyProtection="1">
      <alignment vertical="center"/>
    </xf>
    <xf numFmtId="42" fontId="1" fillId="2" borderId="10" xfId="0" applyNumberFormat="1" applyFont="1" applyFill="1" applyBorder="1" applyAlignment="1" applyProtection="1">
      <alignment vertical="center"/>
    </xf>
    <xf numFmtId="42" fontId="1" fillId="2" borderId="11" xfId="0" applyNumberFormat="1" applyFont="1" applyFill="1" applyBorder="1" applyAlignment="1" applyProtection="1">
      <alignment vertical="center"/>
    </xf>
    <xf numFmtId="0" fontId="1" fillId="2" borderId="1" xfId="0" applyFont="1" applyFill="1" applyBorder="1" applyAlignment="1" applyProtection="1">
      <alignment vertical="center"/>
    </xf>
    <xf numFmtId="0" fontId="1" fillId="2" borderId="12" xfId="0" applyFont="1" applyFill="1" applyBorder="1" applyAlignment="1" applyProtection="1">
      <alignment vertical="center"/>
    </xf>
    <xf numFmtId="0" fontId="1" fillId="2" borderId="6" xfId="0" applyFont="1" applyFill="1" applyBorder="1" applyAlignment="1" applyProtection="1">
      <alignment vertical="center"/>
    </xf>
    <xf numFmtId="42" fontId="1" fillId="2" borderId="12" xfId="0" applyNumberFormat="1" applyFont="1" applyFill="1" applyBorder="1" applyAlignment="1" applyProtection="1">
      <alignment vertical="center"/>
    </xf>
    <xf numFmtId="44" fontId="1" fillId="2" borderId="5" xfId="0" applyNumberFormat="1" applyFont="1" applyFill="1" applyBorder="1" applyAlignment="1" applyProtection="1">
      <alignment vertical="center"/>
    </xf>
    <xf numFmtId="37" fontId="8" fillId="2" borderId="13" xfId="0" applyNumberFormat="1" applyFont="1" applyFill="1" applyBorder="1" applyAlignment="1" applyProtection="1">
      <alignment horizontal="center" vertical="center" wrapText="1"/>
    </xf>
    <xf numFmtId="37" fontId="8" fillId="2" borderId="14" xfId="0" applyNumberFormat="1" applyFont="1" applyFill="1" applyBorder="1" applyAlignment="1" applyProtection="1">
      <alignment horizontal="center" vertical="center" wrapText="1"/>
    </xf>
    <xf numFmtId="0" fontId="9" fillId="2" borderId="15" xfId="0" applyFont="1" applyFill="1" applyBorder="1" applyAlignment="1" applyProtection="1">
      <alignment horizontal="center" vertical="center"/>
    </xf>
    <xf numFmtId="0" fontId="9" fillId="2" borderId="16" xfId="0" applyFont="1" applyFill="1" applyBorder="1" applyAlignment="1" applyProtection="1">
      <alignment horizontal="center" vertical="center"/>
    </xf>
    <xf numFmtId="44" fontId="1" fillId="2" borderId="17" xfId="0" applyNumberFormat="1" applyFont="1" applyFill="1" applyBorder="1" applyAlignment="1" applyProtection="1">
      <alignment vertical="center"/>
    </xf>
    <xf numFmtId="164" fontId="7" fillId="0" borderId="8" xfId="0" applyNumberFormat="1" applyFont="1" applyBorder="1" applyAlignment="1" applyProtection="1">
      <alignment horizontal="center" vertical="center"/>
    </xf>
    <xf numFmtId="0" fontId="3" fillId="0" borderId="18" xfId="0" applyFont="1" applyBorder="1" applyAlignment="1" applyProtection="1">
      <alignment vertical="center"/>
    </xf>
    <xf numFmtId="0" fontId="3" fillId="0" borderId="19" xfId="0" applyFont="1" applyBorder="1" applyAlignment="1" applyProtection="1">
      <alignment vertical="center"/>
    </xf>
    <xf numFmtId="37" fontId="3" fillId="0" borderId="19" xfId="0" applyNumberFormat="1" applyFont="1" applyBorder="1" applyAlignment="1" applyProtection="1">
      <alignment vertical="center"/>
    </xf>
    <xf numFmtId="41" fontId="3" fillId="0" borderId="20" xfId="0" applyNumberFormat="1" applyFont="1" applyBorder="1" applyAlignment="1" applyProtection="1">
      <alignment vertical="center"/>
    </xf>
    <xf numFmtId="42" fontId="1" fillId="2" borderId="8" xfId="0" applyNumberFormat="1" applyFont="1" applyFill="1" applyBorder="1" applyAlignment="1" applyProtection="1">
      <alignment vertical="center"/>
    </xf>
    <xf numFmtId="44" fontId="1" fillId="2" borderId="21" xfId="0" applyNumberFormat="1" applyFont="1" applyFill="1" applyBorder="1" applyAlignment="1" applyProtection="1">
      <alignment vertical="center"/>
    </xf>
    <xf numFmtId="42" fontId="3" fillId="0" borderId="12" xfId="0" applyNumberFormat="1" applyFont="1" applyBorder="1" applyAlignment="1" applyProtection="1">
      <alignment vertical="center"/>
    </xf>
    <xf numFmtId="44" fontId="3" fillId="0" borderId="21" xfId="0" applyNumberFormat="1" applyFont="1" applyBorder="1" applyAlignment="1" applyProtection="1">
      <alignment vertical="center"/>
    </xf>
    <xf numFmtId="0" fontId="5" fillId="0" borderId="0" xfId="0" applyFont="1" applyAlignment="1">
      <alignment horizontal="center"/>
    </xf>
    <xf numFmtId="0" fontId="9" fillId="2" borderId="15" xfId="0" applyFont="1" applyFill="1" applyBorder="1" applyAlignment="1">
      <alignment horizontal="center" vertical="center"/>
    </xf>
    <xf numFmtId="0" fontId="9" fillId="2" borderId="16" xfId="0" applyFont="1" applyFill="1" applyBorder="1" applyAlignment="1">
      <alignment horizontal="center" vertical="center"/>
    </xf>
    <xf numFmtId="0" fontId="1" fillId="0" borderId="0" xfId="0" applyFont="1"/>
    <xf numFmtId="37" fontId="8" fillId="2" borderId="13" xfId="0" applyNumberFormat="1" applyFont="1" applyFill="1" applyBorder="1" applyAlignment="1">
      <alignment horizontal="center" vertical="center" wrapText="1"/>
    </xf>
    <xf numFmtId="37" fontId="8" fillId="2" borderId="14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" fillId="2" borderId="4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42" fontId="1" fillId="2" borderId="10" xfId="0" applyNumberFormat="1" applyFont="1" applyFill="1" applyBorder="1" applyAlignment="1">
      <alignment vertical="center"/>
    </xf>
    <xf numFmtId="42" fontId="1" fillId="2" borderId="11" xfId="0" applyNumberFormat="1" applyFont="1" applyFill="1" applyBorder="1" applyAlignment="1">
      <alignment vertical="center"/>
    </xf>
    <xf numFmtId="44" fontId="1" fillId="2" borderId="5" xfId="0" applyNumberFormat="1" applyFont="1" applyFill="1" applyBorder="1" applyAlignment="1">
      <alignment vertical="center"/>
    </xf>
    <xf numFmtId="44" fontId="6" fillId="0" borderId="0" xfId="0" applyNumberFormat="1" applyFont="1"/>
    <xf numFmtId="0" fontId="3" fillId="0" borderId="0" xfId="0" applyFont="1"/>
    <xf numFmtId="0" fontId="3" fillId="0" borderId="1" xfId="0" applyFont="1" applyBorder="1" applyAlignment="1">
      <alignment vertical="center"/>
    </xf>
    <xf numFmtId="164" fontId="3" fillId="0" borderId="8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42" fontId="3" fillId="0" borderId="12" xfId="0" applyNumberFormat="1" applyFont="1" applyBorder="1" applyAlignment="1">
      <alignment vertical="center"/>
    </xf>
    <xf numFmtId="44" fontId="3" fillId="0" borderId="21" xfId="0" applyNumberFormat="1" applyFont="1" applyBorder="1" applyAlignment="1">
      <alignment vertical="center"/>
    </xf>
    <xf numFmtId="43" fontId="3" fillId="0" borderId="0" xfId="0" applyNumberFormat="1" applyFont="1"/>
    <xf numFmtId="0" fontId="1" fillId="2" borderId="1" xfId="0" applyFont="1" applyFill="1" applyBorder="1" applyAlignment="1">
      <alignment vertical="center"/>
    </xf>
    <xf numFmtId="0" fontId="1" fillId="2" borderId="12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42" fontId="1" fillId="2" borderId="12" xfId="0" applyNumberFormat="1" applyFont="1" applyFill="1" applyBorder="1" applyAlignment="1">
      <alignment vertical="center"/>
    </xf>
    <xf numFmtId="42" fontId="1" fillId="2" borderId="8" xfId="0" applyNumberFormat="1" applyFont="1" applyFill="1" applyBorder="1" applyAlignment="1">
      <alignment vertical="center"/>
    </xf>
    <xf numFmtId="44" fontId="1" fillId="2" borderId="21" xfId="0" applyNumberFormat="1" applyFont="1" applyFill="1" applyBorder="1" applyAlignment="1">
      <alignment vertical="center"/>
    </xf>
    <xf numFmtId="43" fontId="6" fillId="0" borderId="0" xfId="0" applyNumberFormat="1" applyFont="1"/>
    <xf numFmtId="0" fontId="7" fillId="0" borderId="1" xfId="0" applyFont="1" applyBorder="1" applyAlignment="1">
      <alignment vertical="center"/>
    </xf>
    <xf numFmtId="164" fontId="7" fillId="0" borderId="8" xfId="0" applyNumberFormat="1" applyFont="1" applyBorder="1" applyAlignment="1">
      <alignment horizontal="center" vertical="center"/>
    </xf>
    <xf numFmtId="0" fontId="7" fillId="0" borderId="6" xfId="0" applyFont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2" borderId="7" xfId="0" applyFont="1" applyFill="1" applyBorder="1" applyAlignment="1">
      <alignment vertical="center"/>
    </xf>
    <xf numFmtId="42" fontId="1" fillId="2" borderId="3" xfId="0" applyNumberFormat="1" applyFont="1" applyFill="1" applyBorder="1" applyAlignment="1">
      <alignment vertical="center"/>
    </xf>
    <xf numFmtId="44" fontId="1" fillId="2" borderId="17" xfId="0" applyNumberFormat="1" applyFont="1" applyFill="1" applyBorder="1" applyAlignment="1">
      <alignment vertical="center"/>
    </xf>
    <xf numFmtId="0" fontId="2" fillId="0" borderId="0" xfId="0" applyFont="1"/>
    <xf numFmtId="0" fontId="3" fillId="0" borderId="4" xfId="0" applyFont="1" applyBorder="1" applyAlignment="1">
      <alignment vertical="center"/>
    </xf>
    <xf numFmtId="0" fontId="3" fillId="0" borderId="0" xfId="0" applyFont="1" applyAlignment="1">
      <alignment vertical="center"/>
    </xf>
    <xf numFmtId="37" fontId="3" fillId="0" borderId="0" xfId="0" applyNumberFormat="1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37" fontId="3" fillId="0" borderId="19" xfId="0" applyNumberFormat="1" applyFont="1" applyBorder="1" applyAlignment="1">
      <alignment vertical="center"/>
    </xf>
    <xf numFmtId="41" fontId="3" fillId="0" borderId="20" xfId="0" applyNumberFormat="1" applyFont="1" applyBorder="1" applyAlignment="1">
      <alignment vertical="center"/>
    </xf>
    <xf numFmtId="37" fontId="3" fillId="0" borderId="0" xfId="0" applyNumberFormat="1" applyFont="1"/>
    <xf numFmtId="37" fontId="3" fillId="0" borderId="19" xfId="0" applyNumberFormat="1" applyFont="1" applyBorder="1" applyAlignment="1">
      <alignment horizontal="right" vertical="center"/>
    </xf>
    <xf numFmtId="0" fontId="3" fillId="0" borderId="22" xfId="0" applyFont="1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3" fillId="0" borderId="25" xfId="0" applyFont="1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10" fillId="0" borderId="28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29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8" fillId="2" borderId="28" xfId="0" applyFont="1" applyFill="1" applyBorder="1" applyAlignment="1">
      <alignment horizontal="left" vertical="center" wrapText="1"/>
    </xf>
    <xf numFmtId="0" fontId="0" fillId="0" borderId="15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9" fillId="2" borderId="31" xfId="0" applyFont="1" applyFill="1" applyBorder="1" applyAlignment="1">
      <alignment horizontal="center" vertical="center"/>
    </xf>
    <xf numFmtId="0" fontId="9" fillId="2" borderId="9" xfId="0" applyFont="1" applyFill="1" applyBorder="1" applyAlignment="1">
      <alignment horizontal="center" vertical="center"/>
    </xf>
    <xf numFmtId="0" fontId="9" fillId="2" borderId="32" xfId="0" applyFont="1" applyFill="1" applyBorder="1" applyAlignment="1">
      <alignment horizontal="center" vertical="center"/>
    </xf>
    <xf numFmtId="37" fontId="8" fillId="2" borderId="33" xfId="0" applyNumberFormat="1" applyFont="1" applyFill="1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37" fontId="3" fillId="0" borderId="19" xfId="0" applyNumberFormat="1" applyFont="1" applyBorder="1" applyAlignment="1" applyProtection="1">
      <alignment horizontal="right" vertical="center"/>
    </xf>
    <xf numFmtId="0" fontId="3" fillId="0" borderId="22" xfId="0" applyFont="1" applyBorder="1" applyAlignment="1" applyProtection="1">
      <alignment vertical="center" wrapText="1"/>
    </xf>
    <xf numFmtId="0" fontId="3" fillId="0" borderId="25" xfId="0" applyFont="1" applyBorder="1" applyAlignment="1" applyProtection="1">
      <alignment horizontal="left" vertical="center" wrapText="1"/>
    </xf>
    <xf numFmtId="0" fontId="10" fillId="0" borderId="28" xfId="0" applyFont="1" applyBorder="1" applyAlignment="1" applyProtection="1">
      <alignment horizontal="center" vertical="center"/>
    </xf>
    <xf numFmtId="0" fontId="10" fillId="0" borderId="15" xfId="0" applyFont="1" applyBorder="1" applyAlignment="1" applyProtection="1">
      <alignment horizontal="center" vertical="center"/>
    </xf>
    <xf numFmtId="0" fontId="10" fillId="0" borderId="29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/>
    </xf>
    <xf numFmtId="0" fontId="8" fillId="2" borderId="28" xfId="0" applyFont="1" applyFill="1" applyBorder="1" applyAlignment="1" applyProtection="1">
      <alignment horizontal="left" vertical="center" wrapText="1"/>
    </xf>
    <xf numFmtId="0" fontId="9" fillId="2" borderId="31" xfId="0" applyFont="1" applyFill="1" applyBorder="1" applyAlignment="1" applyProtection="1">
      <alignment horizontal="center" vertical="center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32" xfId="0" applyFont="1" applyFill="1" applyBorder="1" applyAlignment="1" applyProtection="1">
      <alignment horizontal="center" vertical="center"/>
    </xf>
    <xf numFmtId="37" fontId="8" fillId="2" borderId="33" xfId="0" applyNumberFormat="1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microsoft.com/office/2017/10/relationships/person" Target="persons/perso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BE9241-E6AD-475F-8852-19538FFA6C57}">
  <sheetPr>
    <pageSetUpPr fitToPage="1"/>
  </sheetPr>
  <dimension ref="A1:ED54"/>
  <sheetViews>
    <sheetView tabSelected="1" workbookViewId="0">
      <selection sqref="A1:P1"/>
    </sheetView>
  </sheetViews>
  <sheetFormatPr defaultColWidth="9.77734375" defaultRowHeight="15"/>
  <cols>
    <col min="1" max="1" width="1.77734375" style="62" customWidth="1"/>
    <col min="2" max="2" width="6.77734375" style="62" customWidth="1"/>
    <col min="3" max="3" width="65.77734375" style="62" bestFit="1" customWidth="1"/>
    <col min="4" max="5" width="16.77734375" style="93" customWidth="1"/>
    <col min="6" max="7" width="15.77734375" style="93" customWidth="1"/>
    <col min="8" max="8" width="13.77734375" style="93" customWidth="1"/>
    <col min="9" max="10" width="15.77734375" style="93" customWidth="1"/>
    <col min="11" max="14" width="13.77734375" style="93" customWidth="1"/>
    <col min="15" max="15" width="16.77734375" style="93" customWidth="1"/>
    <col min="16" max="16" width="13.77734375" style="62" customWidth="1"/>
    <col min="17" max="18" width="9.77734375" style="62"/>
  </cols>
  <sheetData>
    <row r="1" spans="1:134" ht="27.75">
      <c r="A1" s="101" t="s">
        <v>68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3"/>
      <c r="Q1" s="48"/>
      <c r="R1"/>
    </row>
    <row r="2" spans="1:134" ht="24" thickBot="1">
      <c r="A2" s="104" t="s">
        <v>152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6"/>
      <c r="Q2" s="48"/>
      <c r="R2"/>
    </row>
    <row r="3" spans="1:134" ht="18" customHeight="1">
      <c r="A3" s="107" t="s">
        <v>61</v>
      </c>
      <c r="B3" s="108"/>
      <c r="C3" s="109"/>
      <c r="D3" s="113" t="s">
        <v>37</v>
      </c>
      <c r="E3" s="114"/>
      <c r="F3" s="114"/>
      <c r="G3" s="114"/>
      <c r="H3" s="115"/>
      <c r="I3" s="113" t="s">
        <v>38</v>
      </c>
      <c r="J3" s="115"/>
      <c r="K3" s="113" t="s">
        <v>40</v>
      </c>
      <c r="L3" s="114"/>
      <c r="M3" s="115"/>
      <c r="N3" s="49"/>
      <c r="O3" s="50"/>
      <c r="P3" s="116" t="s">
        <v>137</v>
      </c>
      <c r="Q3" s="51"/>
      <c r="R3"/>
    </row>
    <row r="4" spans="1:134" ht="32.25" customHeight="1" thickBot="1">
      <c r="A4" s="110"/>
      <c r="B4" s="111"/>
      <c r="C4" s="112"/>
      <c r="D4" s="52" t="s">
        <v>4</v>
      </c>
      <c r="E4" s="52" t="s">
        <v>62</v>
      </c>
      <c r="F4" s="52" t="s">
        <v>63</v>
      </c>
      <c r="G4" s="52" t="s">
        <v>64</v>
      </c>
      <c r="H4" s="52" t="s">
        <v>5</v>
      </c>
      <c r="I4" s="52" t="s">
        <v>6</v>
      </c>
      <c r="J4" s="53" t="s">
        <v>65</v>
      </c>
      <c r="K4" s="53" t="s">
        <v>7</v>
      </c>
      <c r="L4" s="53" t="s">
        <v>8</v>
      </c>
      <c r="M4" s="53" t="s">
        <v>138</v>
      </c>
      <c r="N4" s="53" t="s">
        <v>9</v>
      </c>
      <c r="O4" s="53" t="s">
        <v>139</v>
      </c>
      <c r="P4" s="117"/>
      <c r="Q4" s="54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55"/>
      <c r="AH4" s="55"/>
      <c r="AI4" s="55"/>
      <c r="AJ4" s="55"/>
      <c r="AK4" s="55"/>
      <c r="AL4" s="55"/>
      <c r="AM4" s="55"/>
      <c r="AN4" s="55"/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55"/>
      <c r="BL4" s="55"/>
      <c r="BM4" s="55"/>
      <c r="BN4" s="55"/>
      <c r="BO4" s="55"/>
      <c r="BP4" s="55"/>
      <c r="BQ4" s="55"/>
      <c r="BR4" s="55"/>
      <c r="BS4" s="55"/>
      <c r="BT4" s="55"/>
      <c r="BU4" s="55"/>
      <c r="BV4" s="55"/>
      <c r="BW4" s="55"/>
      <c r="BX4" s="55"/>
      <c r="BY4" s="55"/>
      <c r="BZ4" s="55"/>
      <c r="CA4" s="55"/>
      <c r="CB4" s="55"/>
      <c r="CC4" s="55"/>
      <c r="CD4" s="55"/>
      <c r="CE4" s="55"/>
      <c r="CF4" s="55"/>
      <c r="CG4" s="55"/>
      <c r="CH4" s="55"/>
      <c r="CI4" s="55"/>
      <c r="CJ4" s="55"/>
      <c r="CK4" s="55"/>
      <c r="CL4" s="55"/>
      <c r="CM4" s="55"/>
      <c r="CN4" s="55"/>
      <c r="CO4" s="55"/>
      <c r="CP4" s="55"/>
      <c r="CQ4" s="55"/>
      <c r="CR4" s="55"/>
      <c r="CS4" s="55"/>
      <c r="CT4" s="55"/>
      <c r="CU4" s="55"/>
      <c r="CV4" s="55"/>
      <c r="CW4" s="55"/>
      <c r="CX4" s="55"/>
      <c r="CY4" s="55"/>
      <c r="CZ4" s="55"/>
      <c r="DA4" s="55"/>
      <c r="DB4" s="55"/>
      <c r="DC4" s="55"/>
      <c r="DD4" s="55"/>
      <c r="DE4" s="55"/>
      <c r="DF4" s="55"/>
      <c r="DG4" s="55"/>
      <c r="DH4" s="55"/>
      <c r="DI4" s="55"/>
      <c r="DJ4" s="55"/>
      <c r="DK4" s="55"/>
      <c r="DL4" s="55"/>
      <c r="DM4" s="55"/>
      <c r="DN4" s="55"/>
      <c r="DO4" s="55"/>
      <c r="DP4" s="55"/>
      <c r="DQ4" s="55"/>
      <c r="DR4" s="55"/>
      <c r="DS4" s="55"/>
      <c r="DT4" s="55"/>
      <c r="DU4" s="55"/>
      <c r="DV4" s="55"/>
      <c r="DW4" s="55"/>
      <c r="DX4" s="55"/>
      <c r="DY4" s="55"/>
      <c r="DZ4" s="55"/>
      <c r="EA4" s="55"/>
      <c r="EB4" s="55"/>
      <c r="EC4" s="55"/>
      <c r="ED4" s="55"/>
    </row>
    <row r="5" spans="1:134" ht="15.75">
      <c r="A5" s="56" t="s">
        <v>140</v>
      </c>
      <c r="B5" s="57"/>
      <c r="C5" s="57"/>
      <c r="D5" s="58">
        <f>SUM(D6:D12)</f>
        <v>1809115</v>
      </c>
      <c r="E5" s="58">
        <f>SUM(E6:E12)</f>
        <v>0</v>
      </c>
      <c r="F5" s="58">
        <f>SUM(F6:F12)</f>
        <v>0</v>
      </c>
      <c r="G5" s="58">
        <f>SUM(G6:G12)</f>
        <v>0</v>
      </c>
      <c r="H5" s="58">
        <f>SUM(H6:H12)</f>
        <v>0</v>
      </c>
      <c r="I5" s="58">
        <f>SUM(I6:I12)</f>
        <v>0</v>
      </c>
      <c r="J5" s="58">
        <f>SUM(J6:J12)</f>
        <v>0</v>
      </c>
      <c r="K5" s="58">
        <f>SUM(K6:K12)</f>
        <v>0</v>
      </c>
      <c r="L5" s="58">
        <f>SUM(L6:L12)</f>
        <v>0</v>
      </c>
      <c r="M5" s="58">
        <f>SUM(M6:M12)</f>
        <v>0</v>
      </c>
      <c r="N5" s="58">
        <f>SUM(N6:N12)</f>
        <v>0</v>
      </c>
      <c r="O5" s="59">
        <f>SUM(D5:N5)</f>
        <v>1809115</v>
      </c>
      <c r="P5" s="60">
        <f>(O5/P$52)</f>
        <v>608.51496804574504</v>
      </c>
      <c r="Q5" s="61"/>
    </row>
    <row r="6" spans="1:134">
      <c r="A6" s="63"/>
      <c r="B6" s="64">
        <v>311</v>
      </c>
      <c r="C6" s="65" t="s">
        <v>2</v>
      </c>
      <c r="D6" s="66">
        <v>1214386</v>
      </c>
      <c r="E6" s="66">
        <v>0</v>
      </c>
      <c r="F6" s="66">
        <v>0</v>
      </c>
      <c r="G6" s="66">
        <v>0</v>
      </c>
      <c r="H6" s="66">
        <v>0</v>
      </c>
      <c r="I6" s="66">
        <v>0</v>
      </c>
      <c r="J6" s="66">
        <v>0</v>
      </c>
      <c r="K6" s="66">
        <v>0</v>
      </c>
      <c r="L6" s="66">
        <v>0</v>
      </c>
      <c r="M6" s="66">
        <v>0</v>
      </c>
      <c r="N6" s="66">
        <v>0</v>
      </c>
      <c r="O6" s="66">
        <f>SUM(D6:N6)</f>
        <v>1214386</v>
      </c>
      <c r="P6" s="67">
        <f>(O6/P$52)</f>
        <v>408.47157753111333</v>
      </c>
      <c r="Q6" s="68"/>
    </row>
    <row r="7" spans="1:134">
      <c r="A7" s="63"/>
      <c r="B7" s="64">
        <v>312.41000000000003</v>
      </c>
      <c r="C7" s="65" t="s">
        <v>141</v>
      </c>
      <c r="D7" s="66">
        <v>105866</v>
      </c>
      <c r="E7" s="66">
        <v>0</v>
      </c>
      <c r="F7" s="66">
        <v>0</v>
      </c>
      <c r="G7" s="66">
        <v>0</v>
      </c>
      <c r="H7" s="66">
        <v>0</v>
      </c>
      <c r="I7" s="66">
        <v>0</v>
      </c>
      <c r="J7" s="66">
        <v>0</v>
      </c>
      <c r="K7" s="66">
        <v>0</v>
      </c>
      <c r="L7" s="66">
        <v>0</v>
      </c>
      <c r="M7" s="66">
        <v>0</v>
      </c>
      <c r="N7" s="66">
        <v>0</v>
      </c>
      <c r="O7" s="66">
        <f t="shared" ref="O7:O12" si="0">SUM(D7:N7)</f>
        <v>105866</v>
      </c>
      <c r="P7" s="67">
        <f>(O7/P$52)</f>
        <v>35.609149007736292</v>
      </c>
      <c r="Q7" s="68"/>
    </row>
    <row r="8" spans="1:134">
      <c r="A8" s="63"/>
      <c r="B8" s="64">
        <v>314.10000000000002</v>
      </c>
      <c r="C8" s="65" t="s">
        <v>13</v>
      </c>
      <c r="D8" s="66">
        <v>150360</v>
      </c>
      <c r="E8" s="66">
        <v>0</v>
      </c>
      <c r="F8" s="66">
        <v>0</v>
      </c>
      <c r="G8" s="66">
        <v>0</v>
      </c>
      <c r="H8" s="66">
        <v>0</v>
      </c>
      <c r="I8" s="66">
        <v>0</v>
      </c>
      <c r="J8" s="66">
        <v>0</v>
      </c>
      <c r="K8" s="66">
        <v>0</v>
      </c>
      <c r="L8" s="66">
        <v>0</v>
      </c>
      <c r="M8" s="66">
        <v>0</v>
      </c>
      <c r="N8" s="66">
        <v>0</v>
      </c>
      <c r="O8" s="66">
        <f t="shared" si="0"/>
        <v>150360</v>
      </c>
      <c r="P8" s="67">
        <f>(O8/P$52)</f>
        <v>50.57517658930373</v>
      </c>
      <c r="Q8" s="68"/>
    </row>
    <row r="9" spans="1:134">
      <c r="A9" s="63"/>
      <c r="B9" s="64">
        <v>314.3</v>
      </c>
      <c r="C9" s="65" t="s">
        <v>14</v>
      </c>
      <c r="D9" s="66">
        <v>67603</v>
      </c>
      <c r="E9" s="66">
        <v>0</v>
      </c>
      <c r="F9" s="66">
        <v>0</v>
      </c>
      <c r="G9" s="66">
        <v>0</v>
      </c>
      <c r="H9" s="66">
        <v>0</v>
      </c>
      <c r="I9" s="66">
        <v>0</v>
      </c>
      <c r="J9" s="66">
        <v>0</v>
      </c>
      <c r="K9" s="66">
        <v>0</v>
      </c>
      <c r="L9" s="66">
        <v>0</v>
      </c>
      <c r="M9" s="66">
        <v>0</v>
      </c>
      <c r="N9" s="66">
        <v>0</v>
      </c>
      <c r="O9" s="66">
        <f t="shared" si="0"/>
        <v>67603</v>
      </c>
      <c r="P9" s="67">
        <f>(O9/P$52)</f>
        <v>22.738984191052808</v>
      </c>
      <c r="Q9" s="68"/>
    </row>
    <row r="10" spans="1:134">
      <c r="A10" s="63"/>
      <c r="B10" s="64">
        <v>314.39999999999998</v>
      </c>
      <c r="C10" s="65" t="s">
        <v>15</v>
      </c>
      <c r="D10" s="66">
        <v>23933</v>
      </c>
      <c r="E10" s="66">
        <v>0</v>
      </c>
      <c r="F10" s="66">
        <v>0</v>
      </c>
      <c r="G10" s="66">
        <v>0</v>
      </c>
      <c r="H10" s="66">
        <v>0</v>
      </c>
      <c r="I10" s="66">
        <v>0</v>
      </c>
      <c r="J10" s="66">
        <v>0</v>
      </c>
      <c r="K10" s="66">
        <v>0</v>
      </c>
      <c r="L10" s="66">
        <v>0</v>
      </c>
      <c r="M10" s="66">
        <v>0</v>
      </c>
      <c r="N10" s="66">
        <v>0</v>
      </c>
      <c r="O10" s="66">
        <f t="shared" si="0"/>
        <v>23933</v>
      </c>
      <c r="P10" s="67">
        <f>(O10/P$52)</f>
        <v>8.0501177262024886</v>
      </c>
      <c r="Q10" s="68"/>
    </row>
    <row r="11" spans="1:134">
      <c r="A11" s="63"/>
      <c r="B11" s="64">
        <v>315.10000000000002</v>
      </c>
      <c r="C11" s="65" t="s">
        <v>143</v>
      </c>
      <c r="D11" s="66">
        <v>231406</v>
      </c>
      <c r="E11" s="66">
        <v>0</v>
      </c>
      <c r="F11" s="66">
        <v>0</v>
      </c>
      <c r="G11" s="66">
        <v>0</v>
      </c>
      <c r="H11" s="66">
        <v>0</v>
      </c>
      <c r="I11" s="66">
        <v>0</v>
      </c>
      <c r="J11" s="66">
        <v>0</v>
      </c>
      <c r="K11" s="66">
        <v>0</v>
      </c>
      <c r="L11" s="66">
        <v>0</v>
      </c>
      <c r="M11" s="66">
        <v>0</v>
      </c>
      <c r="N11" s="66">
        <v>0</v>
      </c>
      <c r="O11" s="66">
        <f t="shared" si="0"/>
        <v>231406</v>
      </c>
      <c r="P11" s="67">
        <f>(O11/P$52)</f>
        <v>77.835856037672386</v>
      </c>
      <c r="Q11" s="68"/>
    </row>
    <row r="12" spans="1:134">
      <c r="A12" s="63"/>
      <c r="B12" s="64">
        <v>316</v>
      </c>
      <c r="C12" s="65" t="s">
        <v>91</v>
      </c>
      <c r="D12" s="66">
        <v>15561</v>
      </c>
      <c r="E12" s="66">
        <v>0</v>
      </c>
      <c r="F12" s="66">
        <v>0</v>
      </c>
      <c r="G12" s="66">
        <v>0</v>
      </c>
      <c r="H12" s="66">
        <v>0</v>
      </c>
      <c r="I12" s="66">
        <v>0</v>
      </c>
      <c r="J12" s="66">
        <v>0</v>
      </c>
      <c r="K12" s="66">
        <v>0</v>
      </c>
      <c r="L12" s="66">
        <v>0</v>
      </c>
      <c r="M12" s="66">
        <v>0</v>
      </c>
      <c r="N12" s="66">
        <v>0</v>
      </c>
      <c r="O12" s="66">
        <f t="shared" si="0"/>
        <v>15561</v>
      </c>
      <c r="P12" s="67">
        <f>(O12/P$52)</f>
        <v>5.2341069626639758</v>
      </c>
      <c r="Q12" s="68"/>
    </row>
    <row r="13" spans="1:134" ht="15.75">
      <c r="A13" s="69" t="s">
        <v>18</v>
      </c>
      <c r="B13" s="70"/>
      <c r="C13" s="71"/>
      <c r="D13" s="72">
        <f>SUM(D14:D21)</f>
        <v>328023</v>
      </c>
      <c r="E13" s="72">
        <f>SUM(E14:E21)</f>
        <v>41561</v>
      </c>
      <c r="F13" s="72">
        <f>SUM(F14:F21)</f>
        <v>0</v>
      </c>
      <c r="G13" s="72">
        <f>SUM(G14:G21)</f>
        <v>0</v>
      </c>
      <c r="H13" s="72">
        <f>SUM(H14:H21)</f>
        <v>0</v>
      </c>
      <c r="I13" s="72">
        <f>SUM(I14:I21)</f>
        <v>118730</v>
      </c>
      <c r="J13" s="72">
        <f>SUM(J14:J21)</f>
        <v>0</v>
      </c>
      <c r="K13" s="72">
        <f>SUM(K14:K21)</f>
        <v>0</v>
      </c>
      <c r="L13" s="72">
        <f>SUM(L14:L21)</f>
        <v>0</v>
      </c>
      <c r="M13" s="72">
        <f>SUM(M14:M21)</f>
        <v>28771</v>
      </c>
      <c r="N13" s="72">
        <f>SUM(N14:N21)</f>
        <v>0</v>
      </c>
      <c r="O13" s="73">
        <f>SUM(D13:N13)</f>
        <v>517085</v>
      </c>
      <c r="P13" s="74">
        <f>(O13/P$52)</f>
        <v>173.92700975445678</v>
      </c>
      <c r="Q13" s="75"/>
    </row>
    <row r="14" spans="1:134">
      <c r="A14" s="63"/>
      <c r="B14" s="64">
        <v>322</v>
      </c>
      <c r="C14" s="65" t="s">
        <v>144</v>
      </c>
      <c r="D14" s="66">
        <v>135926</v>
      </c>
      <c r="E14" s="66">
        <v>0</v>
      </c>
      <c r="F14" s="66">
        <v>0</v>
      </c>
      <c r="G14" s="66">
        <v>0</v>
      </c>
      <c r="H14" s="66">
        <v>0</v>
      </c>
      <c r="I14" s="66">
        <v>0</v>
      </c>
      <c r="J14" s="66">
        <v>0</v>
      </c>
      <c r="K14" s="66">
        <v>0</v>
      </c>
      <c r="L14" s="66">
        <v>0</v>
      </c>
      <c r="M14" s="66">
        <v>0</v>
      </c>
      <c r="N14" s="66">
        <v>0</v>
      </c>
      <c r="O14" s="66">
        <f>SUM(D14:N14)</f>
        <v>135926</v>
      </c>
      <c r="P14" s="67">
        <f>(O14/P$52)</f>
        <v>45.720147998654561</v>
      </c>
      <c r="Q14" s="68"/>
    </row>
    <row r="15" spans="1:134">
      <c r="A15" s="63"/>
      <c r="B15" s="64">
        <v>322.89999999999998</v>
      </c>
      <c r="C15" s="65" t="s">
        <v>145</v>
      </c>
      <c r="D15" s="66">
        <v>7490</v>
      </c>
      <c r="E15" s="66">
        <v>0</v>
      </c>
      <c r="F15" s="66">
        <v>0</v>
      </c>
      <c r="G15" s="66">
        <v>0</v>
      </c>
      <c r="H15" s="66">
        <v>0</v>
      </c>
      <c r="I15" s="66">
        <v>0</v>
      </c>
      <c r="J15" s="66">
        <v>0</v>
      </c>
      <c r="K15" s="66">
        <v>0</v>
      </c>
      <c r="L15" s="66">
        <v>0</v>
      </c>
      <c r="M15" s="66">
        <v>28771</v>
      </c>
      <c r="N15" s="66">
        <v>0</v>
      </c>
      <c r="O15" s="66">
        <f t="shared" ref="O15:O21" si="1">SUM(D15:N15)</f>
        <v>36261</v>
      </c>
      <c r="P15" s="67">
        <f>(O15/P$52)</f>
        <v>12.196770938446015</v>
      </c>
      <c r="Q15" s="68"/>
    </row>
    <row r="16" spans="1:134">
      <c r="A16" s="63"/>
      <c r="B16" s="64">
        <v>323.10000000000002</v>
      </c>
      <c r="C16" s="65" t="s">
        <v>19</v>
      </c>
      <c r="D16" s="66">
        <v>113213</v>
      </c>
      <c r="E16" s="66">
        <v>0</v>
      </c>
      <c r="F16" s="66">
        <v>0</v>
      </c>
      <c r="G16" s="66">
        <v>0</v>
      </c>
      <c r="H16" s="66">
        <v>0</v>
      </c>
      <c r="I16" s="66">
        <v>0</v>
      </c>
      <c r="J16" s="66">
        <v>0</v>
      </c>
      <c r="K16" s="66">
        <v>0</v>
      </c>
      <c r="L16" s="66">
        <v>0</v>
      </c>
      <c r="M16" s="66">
        <v>0</v>
      </c>
      <c r="N16" s="66">
        <v>0</v>
      </c>
      <c r="O16" s="66">
        <f t="shared" si="1"/>
        <v>113213</v>
      </c>
      <c r="P16" s="67">
        <f>(O16/P$52)</f>
        <v>38.080390178271109</v>
      </c>
      <c r="Q16" s="68"/>
    </row>
    <row r="17" spans="1:17">
      <c r="A17" s="63"/>
      <c r="B17" s="64">
        <v>323.7</v>
      </c>
      <c r="C17" s="65" t="s">
        <v>20</v>
      </c>
      <c r="D17" s="66">
        <v>71394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f t="shared" si="1"/>
        <v>71394</v>
      </c>
      <c r="P17" s="67">
        <f>(O17/P$52)</f>
        <v>24.014127144298687</v>
      </c>
      <c r="Q17" s="68"/>
    </row>
    <row r="18" spans="1:17">
      <c r="A18" s="63"/>
      <c r="B18" s="64">
        <v>324.11</v>
      </c>
      <c r="C18" s="65" t="s">
        <v>21</v>
      </c>
      <c r="D18" s="66">
        <v>0</v>
      </c>
      <c r="E18" s="66">
        <v>10891</v>
      </c>
      <c r="F18" s="66">
        <v>0</v>
      </c>
      <c r="G18" s="66">
        <v>0</v>
      </c>
      <c r="H18" s="66">
        <v>0</v>
      </c>
      <c r="I18" s="66">
        <v>0</v>
      </c>
      <c r="J18" s="66">
        <v>0</v>
      </c>
      <c r="K18" s="66">
        <v>0</v>
      </c>
      <c r="L18" s="66">
        <v>0</v>
      </c>
      <c r="M18" s="66">
        <v>0</v>
      </c>
      <c r="N18" s="66">
        <v>0</v>
      </c>
      <c r="O18" s="66">
        <f t="shared" si="1"/>
        <v>10891</v>
      </c>
      <c r="P18" s="67">
        <f>(O18/P$52)</f>
        <v>3.6633030608812649</v>
      </c>
      <c r="Q18" s="68"/>
    </row>
    <row r="19" spans="1:17">
      <c r="A19" s="63"/>
      <c r="B19" s="64">
        <v>324.20999999999998</v>
      </c>
      <c r="C19" s="65" t="s">
        <v>22</v>
      </c>
      <c r="D19" s="66">
        <v>0</v>
      </c>
      <c r="E19" s="66">
        <v>0</v>
      </c>
      <c r="F19" s="66">
        <v>0</v>
      </c>
      <c r="G19" s="66">
        <v>0</v>
      </c>
      <c r="H19" s="66">
        <v>0</v>
      </c>
      <c r="I19" s="66">
        <v>118730</v>
      </c>
      <c r="J19" s="66">
        <v>0</v>
      </c>
      <c r="K19" s="66">
        <v>0</v>
      </c>
      <c r="L19" s="66">
        <v>0</v>
      </c>
      <c r="M19" s="66">
        <v>0</v>
      </c>
      <c r="N19" s="66">
        <v>0</v>
      </c>
      <c r="O19" s="66">
        <f t="shared" si="1"/>
        <v>118730</v>
      </c>
      <c r="P19" s="67">
        <f>(O19/P$52)</f>
        <v>39.936091490077366</v>
      </c>
      <c r="Q19" s="68"/>
    </row>
    <row r="20" spans="1:17">
      <c r="A20" s="63"/>
      <c r="B20" s="64">
        <v>324.61</v>
      </c>
      <c r="C20" s="65" t="s">
        <v>23</v>
      </c>
      <c r="D20" s="66">
        <v>0</v>
      </c>
      <c r="E20" s="66">
        <v>11442</v>
      </c>
      <c r="F20" s="66">
        <v>0</v>
      </c>
      <c r="G20" s="66">
        <v>0</v>
      </c>
      <c r="H20" s="66">
        <v>0</v>
      </c>
      <c r="I20" s="66">
        <v>0</v>
      </c>
      <c r="J20" s="66">
        <v>0</v>
      </c>
      <c r="K20" s="66">
        <v>0</v>
      </c>
      <c r="L20" s="66">
        <v>0</v>
      </c>
      <c r="M20" s="66">
        <v>0</v>
      </c>
      <c r="N20" s="66">
        <v>0</v>
      </c>
      <c r="O20" s="66">
        <f t="shared" si="1"/>
        <v>11442</v>
      </c>
      <c r="P20" s="67">
        <f>(O20/P$52)</f>
        <v>3.8486377396569122</v>
      </c>
      <c r="Q20" s="68"/>
    </row>
    <row r="21" spans="1:17">
      <c r="A21" s="63"/>
      <c r="B21" s="64">
        <v>324.91000000000003</v>
      </c>
      <c r="C21" s="65" t="s">
        <v>24</v>
      </c>
      <c r="D21" s="66">
        <v>0</v>
      </c>
      <c r="E21" s="66">
        <v>19228</v>
      </c>
      <c r="F21" s="66">
        <v>0</v>
      </c>
      <c r="G21" s="66">
        <v>0</v>
      </c>
      <c r="H21" s="66">
        <v>0</v>
      </c>
      <c r="I21" s="66">
        <v>0</v>
      </c>
      <c r="J21" s="66">
        <v>0</v>
      </c>
      <c r="K21" s="66">
        <v>0</v>
      </c>
      <c r="L21" s="66">
        <v>0</v>
      </c>
      <c r="M21" s="66">
        <v>0</v>
      </c>
      <c r="N21" s="66">
        <v>0</v>
      </c>
      <c r="O21" s="66">
        <f t="shared" si="1"/>
        <v>19228</v>
      </c>
      <c r="P21" s="67">
        <f>(O21/P$52)</f>
        <v>6.4675412041708711</v>
      </c>
      <c r="Q21" s="68"/>
    </row>
    <row r="22" spans="1:17" ht="15.75">
      <c r="A22" s="69" t="s">
        <v>146</v>
      </c>
      <c r="B22" s="70"/>
      <c r="C22" s="71"/>
      <c r="D22" s="72">
        <f>SUM(D23:D30)</f>
        <v>522648</v>
      </c>
      <c r="E22" s="72">
        <f>SUM(E23:E30)</f>
        <v>0</v>
      </c>
      <c r="F22" s="72">
        <f>SUM(F23:F30)</f>
        <v>0</v>
      </c>
      <c r="G22" s="72">
        <f>SUM(G23:G30)</f>
        <v>0</v>
      </c>
      <c r="H22" s="72">
        <f>SUM(H23:H30)</f>
        <v>0</v>
      </c>
      <c r="I22" s="72">
        <f>SUM(I23:I30)</f>
        <v>0</v>
      </c>
      <c r="J22" s="72">
        <f>SUM(J23:J30)</f>
        <v>0</v>
      </c>
      <c r="K22" s="72">
        <f>SUM(K23:K30)</f>
        <v>0</v>
      </c>
      <c r="L22" s="72">
        <f>SUM(L23:L30)</f>
        <v>0</v>
      </c>
      <c r="M22" s="72">
        <f>SUM(M23:M30)</f>
        <v>0</v>
      </c>
      <c r="N22" s="72">
        <f>SUM(N23:N30)</f>
        <v>0</v>
      </c>
      <c r="O22" s="73">
        <f>SUM(D22:N22)</f>
        <v>522648</v>
      </c>
      <c r="P22" s="74">
        <f>(O22/P$52)</f>
        <v>175.79818365287588</v>
      </c>
      <c r="Q22" s="75"/>
    </row>
    <row r="23" spans="1:17">
      <c r="A23" s="63"/>
      <c r="B23" s="64">
        <v>331.1</v>
      </c>
      <c r="C23" s="65" t="s">
        <v>106</v>
      </c>
      <c r="D23" s="66">
        <v>5791</v>
      </c>
      <c r="E23" s="66">
        <v>0</v>
      </c>
      <c r="F23" s="66">
        <v>0</v>
      </c>
      <c r="G23" s="66">
        <v>0</v>
      </c>
      <c r="H23" s="66">
        <v>0</v>
      </c>
      <c r="I23" s="66">
        <v>0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66">
        <f>SUM(D23:N23)</f>
        <v>5791</v>
      </c>
      <c r="P23" s="67">
        <f>(O23/P$52)</f>
        <v>1.9478641103262697</v>
      </c>
      <c r="Q23" s="68"/>
    </row>
    <row r="24" spans="1:17">
      <c r="A24" s="63"/>
      <c r="B24" s="64">
        <v>334.1</v>
      </c>
      <c r="C24" s="65" t="s">
        <v>108</v>
      </c>
      <c r="D24" s="66">
        <v>965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f t="shared" ref="O24:O28" si="2">SUM(D24:N24)</f>
        <v>965</v>
      </c>
      <c r="P24" s="67">
        <f>(O24/P$52)</f>
        <v>0.32458795829128828</v>
      </c>
      <c r="Q24" s="68"/>
    </row>
    <row r="25" spans="1:17">
      <c r="A25" s="63"/>
      <c r="B25" s="64">
        <v>335.125</v>
      </c>
      <c r="C25" s="65" t="s">
        <v>147</v>
      </c>
      <c r="D25" s="66">
        <v>148309</v>
      </c>
      <c r="E25" s="66">
        <v>0</v>
      </c>
      <c r="F25" s="66">
        <v>0</v>
      </c>
      <c r="G25" s="66">
        <v>0</v>
      </c>
      <c r="H25" s="66">
        <v>0</v>
      </c>
      <c r="I25" s="66">
        <v>0</v>
      </c>
      <c r="J25" s="66">
        <v>0</v>
      </c>
      <c r="K25" s="66">
        <v>0</v>
      </c>
      <c r="L25" s="66">
        <v>0</v>
      </c>
      <c r="M25" s="66">
        <v>0</v>
      </c>
      <c r="N25" s="66">
        <v>0</v>
      </c>
      <c r="O25" s="66">
        <f t="shared" si="2"/>
        <v>148309</v>
      </c>
      <c r="P25" s="67">
        <f>(O25/P$52)</f>
        <v>49.885301042717792</v>
      </c>
      <c r="Q25" s="68"/>
    </row>
    <row r="26" spans="1:17">
      <c r="A26" s="63"/>
      <c r="B26" s="64">
        <v>335.14</v>
      </c>
      <c r="C26" s="65" t="s">
        <v>95</v>
      </c>
      <c r="D26" s="66">
        <v>7168</v>
      </c>
      <c r="E26" s="66">
        <v>0</v>
      </c>
      <c r="F26" s="66">
        <v>0</v>
      </c>
      <c r="G26" s="66">
        <v>0</v>
      </c>
      <c r="H26" s="66">
        <v>0</v>
      </c>
      <c r="I26" s="66">
        <v>0</v>
      </c>
      <c r="J26" s="66">
        <v>0</v>
      </c>
      <c r="K26" s="66">
        <v>0</v>
      </c>
      <c r="L26" s="66">
        <v>0</v>
      </c>
      <c r="M26" s="66">
        <v>0</v>
      </c>
      <c r="N26" s="66">
        <v>0</v>
      </c>
      <c r="O26" s="66">
        <f t="shared" si="2"/>
        <v>7168</v>
      </c>
      <c r="P26" s="67">
        <f>(O26/P$52)</f>
        <v>2.4110326269761182</v>
      </c>
      <c r="Q26" s="68"/>
    </row>
    <row r="27" spans="1:17">
      <c r="A27" s="63"/>
      <c r="B27" s="64">
        <v>335.15</v>
      </c>
      <c r="C27" s="65" t="s">
        <v>96</v>
      </c>
      <c r="D27" s="66">
        <v>1126</v>
      </c>
      <c r="E27" s="66">
        <v>0</v>
      </c>
      <c r="F27" s="66">
        <v>0</v>
      </c>
      <c r="G27" s="66">
        <v>0</v>
      </c>
      <c r="H27" s="66">
        <v>0</v>
      </c>
      <c r="I27" s="66">
        <v>0</v>
      </c>
      <c r="J27" s="66">
        <v>0</v>
      </c>
      <c r="K27" s="66">
        <v>0</v>
      </c>
      <c r="L27" s="66">
        <v>0</v>
      </c>
      <c r="M27" s="66">
        <v>0</v>
      </c>
      <c r="N27" s="66">
        <v>0</v>
      </c>
      <c r="O27" s="66">
        <f t="shared" si="2"/>
        <v>1126</v>
      </c>
      <c r="P27" s="67">
        <f>(O27/P$52)</f>
        <v>0.37874201143625968</v>
      </c>
      <c r="Q27" s="68"/>
    </row>
    <row r="28" spans="1:17">
      <c r="A28" s="63"/>
      <c r="B28" s="64">
        <v>335.18</v>
      </c>
      <c r="C28" s="65" t="s">
        <v>148</v>
      </c>
      <c r="D28" s="66">
        <v>239860</v>
      </c>
      <c r="E28" s="66">
        <v>0</v>
      </c>
      <c r="F28" s="66">
        <v>0</v>
      </c>
      <c r="G28" s="66">
        <v>0</v>
      </c>
      <c r="H28" s="66">
        <v>0</v>
      </c>
      <c r="I28" s="66">
        <v>0</v>
      </c>
      <c r="J28" s="66">
        <v>0</v>
      </c>
      <c r="K28" s="66">
        <v>0</v>
      </c>
      <c r="L28" s="66">
        <v>0</v>
      </c>
      <c r="M28" s="66">
        <v>0</v>
      </c>
      <c r="N28" s="66">
        <v>0</v>
      </c>
      <c r="O28" s="66">
        <f t="shared" si="2"/>
        <v>239860</v>
      </c>
      <c r="P28" s="67">
        <f>(O28/P$52)</f>
        <v>80.679448368651194</v>
      </c>
      <c r="Q28" s="68"/>
    </row>
    <row r="29" spans="1:17">
      <c r="A29" s="63"/>
      <c r="B29" s="64">
        <v>337.7</v>
      </c>
      <c r="C29" s="65" t="s">
        <v>36</v>
      </c>
      <c r="D29" s="66">
        <v>47147</v>
      </c>
      <c r="E29" s="66">
        <v>0</v>
      </c>
      <c r="F29" s="66">
        <v>0</v>
      </c>
      <c r="G29" s="66">
        <v>0</v>
      </c>
      <c r="H29" s="66">
        <v>0</v>
      </c>
      <c r="I29" s="66">
        <v>0</v>
      </c>
      <c r="J29" s="66">
        <v>0</v>
      </c>
      <c r="K29" s="66">
        <v>0</v>
      </c>
      <c r="L29" s="66">
        <v>0</v>
      </c>
      <c r="M29" s="66">
        <v>0</v>
      </c>
      <c r="N29" s="66">
        <v>0</v>
      </c>
      <c r="O29" s="66">
        <f t="shared" ref="O29" si="3">SUM(D29:N29)</f>
        <v>47147</v>
      </c>
      <c r="P29" s="67">
        <f>(O29/P$52)</f>
        <v>15.858392196434577</v>
      </c>
      <c r="Q29" s="68"/>
    </row>
    <row r="30" spans="1:17">
      <c r="A30" s="63"/>
      <c r="B30" s="64">
        <v>338</v>
      </c>
      <c r="C30" s="65" t="s">
        <v>120</v>
      </c>
      <c r="D30" s="66">
        <v>72282</v>
      </c>
      <c r="E30" s="66">
        <v>0</v>
      </c>
      <c r="F30" s="66">
        <v>0</v>
      </c>
      <c r="G30" s="66">
        <v>0</v>
      </c>
      <c r="H30" s="66">
        <v>0</v>
      </c>
      <c r="I30" s="66">
        <v>0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f>SUM(D30:N30)</f>
        <v>72282</v>
      </c>
      <c r="P30" s="67">
        <f>(O30/P$52)</f>
        <v>24.31281533804238</v>
      </c>
      <c r="Q30" s="68"/>
    </row>
    <row r="31" spans="1:17" ht="15.75">
      <c r="A31" s="69" t="s">
        <v>41</v>
      </c>
      <c r="B31" s="70"/>
      <c r="C31" s="71"/>
      <c r="D31" s="72">
        <f>SUM(D32:D38)</f>
        <v>549883</v>
      </c>
      <c r="E31" s="72">
        <f>SUM(E32:E38)</f>
        <v>0</v>
      </c>
      <c r="F31" s="72">
        <f>SUM(F32:F38)</f>
        <v>0</v>
      </c>
      <c r="G31" s="72">
        <f>SUM(G32:G38)</f>
        <v>0</v>
      </c>
      <c r="H31" s="72">
        <f>SUM(H32:H38)</f>
        <v>0</v>
      </c>
      <c r="I31" s="72">
        <f>SUM(I32:I38)</f>
        <v>2747819</v>
      </c>
      <c r="J31" s="72">
        <f>SUM(J32:J38)</f>
        <v>0</v>
      </c>
      <c r="K31" s="72">
        <f>SUM(K32:K38)</f>
        <v>0</v>
      </c>
      <c r="L31" s="72">
        <f>SUM(L32:L38)</f>
        <v>0</v>
      </c>
      <c r="M31" s="72">
        <f>SUM(M32:M38)</f>
        <v>0</v>
      </c>
      <c r="N31" s="72">
        <f>SUM(N32:N38)</f>
        <v>0</v>
      </c>
      <c r="O31" s="72">
        <f>SUM(D31:N31)</f>
        <v>3297702</v>
      </c>
      <c r="P31" s="74">
        <f>(O31/P$52)</f>
        <v>1109.2169525731583</v>
      </c>
      <c r="Q31" s="75"/>
    </row>
    <row r="32" spans="1:17">
      <c r="A32" s="63"/>
      <c r="B32" s="64">
        <v>341.9</v>
      </c>
      <c r="C32" s="65" t="s">
        <v>98</v>
      </c>
      <c r="D32" s="66">
        <v>20</v>
      </c>
      <c r="E32" s="66">
        <v>0</v>
      </c>
      <c r="F32" s="66">
        <v>0</v>
      </c>
      <c r="G32" s="66">
        <v>0</v>
      </c>
      <c r="H32" s="66">
        <v>0</v>
      </c>
      <c r="I32" s="66">
        <v>0</v>
      </c>
      <c r="J32" s="66">
        <v>0</v>
      </c>
      <c r="K32" s="66">
        <v>0</v>
      </c>
      <c r="L32" s="66">
        <v>0</v>
      </c>
      <c r="M32" s="66">
        <v>0</v>
      </c>
      <c r="N32" s="66">
        <v>0</v>
      </c>
      <c r="O32" s="66">
        <f t="shared" ref="O32:O38" si="4">SUM(D32:N32)</f>
        <v>20</v>
      </c>
      <c r="P32" s="67">
        <f>(O32/P$52)</f>
        <v>6.7272115708039018E-3</v>
      </c>
      <c r="Q32" s="68"/>
    </row>
    <row r="33" spans="1:17">
      <c r="A33" s="63"/>
      <c r="B33" s="64">
        <v>342.1</v>
      </c>
      <c r="C33" s="65" t="s">
        <v>153</v>
      </c>
      <c r="D33" s="66">
        <v>2205</v>
      </c>
      <c r="E33" s="66">
        <v>0</v>
      </c>
      <c r="F33" s="66">
        <v>0</v>
      </c>
      <c r="G33" s="66">
        <v>0</v>
      </c>
      <c r="H33" s="66">
        <v>0</v>
      </c>
      <c r="I33" s="66">
        <v>0</v>
      </c>
      <c r="J33" s="66">
        <v>0</v>
      </c>
      <c r="K33" s="66">
        <v>0</v>
      </c>
      <c r="L33" s="66">
        <v>0</v>
      </c>
      <c r="M33" s="66">
        <v>0</v>
      </c>
      <c r="N33" s="66">
        <v>0</v>
      </c>
      <c r="O33" s="66">
        <f t="shared" si="4"/>
        <v>2205</v>
      </c>
      <c r="P33" s="67">
        <f>(O33/P$52)</f>
        <v>0.74167507568113022</v>
      </c>
      <c r="Q33" s="68"/>
    </row>
    <row r="34" spans="1:17">
      <c r="A34" s="63"/>
      <c r="B34" s="64">
        <v>343.4</v>
      </c>
      <c r="C34" s="65" t="s">
        <v>46</v>
      </c>
      <c r="D34" s="66">
        <v>487739</v>
      </c>
      <c r="E34" s="66">
        <v>0</v>
      </c>
      <c r="F34" s="66">
        <v>0</v>
      </c>
      <c r="G34" s="66">
        <v>0</v>
      </c>
      <c r="H34" s="66">
        <v>0</v>
      </c>
      <c r="I34" s="66">
        <v>0</v>
      </c>
      <c r="J34" s="66">
        <v>0</v>
      </c>
      <c r="K34" s="66">
        <v>0</v>
      </c>
      <c r="L34" s="66">
        <v>0</v>
      </c>
      <c r="M34" s="66">
        <v>0</v>
      </c>
      <c r="N34" s="66">
        <v>0</v>
      </c>
      <c r="O34" s="66">
        <f t="shared" si="4"/>
        <v>487739</v>
      </c>
      <c r="P34" s="67">
        <f>(O34/P$52)</f>
        <v>164.0561722166162</v>
      </c>
      <c r="Q34" s="68"/>
    </row>
    <row r="35" spans="1:17">
      <c r="A35" s="63"/>
      <c r="B35" s="64">
        <v>343.6</v>
      </c>
      <c r="C35" s="65" t="s">
        <v>86</v>
      </c>
      <c r="D35" s="66">
        <v>0</v>
      </c>
      <c r="E35" s="66">
        <v>0</v>
      </c>
      <c r="F35" s="66">
        <v>0</v>
      </c>
      <c r="G35" s="66">
        <v>0</v>
      </c>
      <c r="H35" s="66">
        <v>0</v>
      </c>
      <c r="I35" s="66">
        <v>2747819</v>
      </c>
      <c r="J35" s="66">
        <v>0</v>
      </c>
      <c r="K35" s="66">
        <v>0</v>
      </c>
      <c r="L35" s="66">
        <v>0</v>
      </c>
      <c r="M35" s="66">
        <v>0</v>
      </c>
      <c r="N35" s="66">
        <v>0</v>
      </c>
      <c r="O35" s="66">
        <f t="shared" si="4"/>
        <v>2747819</v>
      </c>
      <c r="P35" s="67">
        <f>(O35/P$52)</f>
        <v>924.25798856374035</v>
      </c>
      <c r="Q35" s="68"/>
    </row>
    <row r="36" spans="1:17">
      <c r="A36" s="63"/>
      <c r="B36" s="64">
        <v>343.9</v>
      </c>
      <c r="C36" s="65" t="s">
        <v>48</v>
      </c>
      <c r="D36" s="66">
        <v>36298</v>
      </c>
      <c r="E36" s="66">
        <v>0</v>
      </c>
      <c r="F36" s="66">
        <v>0</v>
      </c>
      <c r="G36" s="66">
        <v>0</v>
      </c>
      <c r="H36" s="66">
        <v>0</v>
      </c>
      <c r="I36" s="66">
        <v>0</v>
      </c>
      <c r="J36" s="66">
        <v>0</v>
      </c>
      <c r="K36" s="66">
        <v>0</v>
      </c>
      <c r="L36" s="66">
        <v>0</v>
      </c>
      <c r="M36" s="66">
        <v>0</v>
      </c>
      <c r="N36" s="66">
        <v>0</v>
      </c>
      <c r="O36" s="66">
        <f t="shared" si="4"/>
        <v>36298</v>
      </c>
      <c r="P36" s="67">
        <f>(O36/P$52)</f>
        <v>12.209216279852001</v>
      </c>
      <c r="Q36" s="68"/>
    </row>
    <row r="37" spans="1:17">
      <c r="A37" s="63"/>
      <c r="B37" s="64">
        <v>344.9</v>
      </c>
      <c r="C37" s="65" t="s">
        <v>99</v>
      </c>
      <c r="D37" s="66">
        <v>13486</v>
      </c>
      <c r="E37" s="66">
        <v>0</v>
      </c>
      <c r="F37" s="66">
        <v>0</v>
      </c>
      <c r="G37" s="66">
        <v>0</v>
      </c>
      <c r="H37" s="66">
        <v>0</v>
      </c>
      <c r="I37" s="66">
        <v>0</v>
      </c>
      <c r="J37" s="66">
        <v>0</v>
      </c>
      <c r="K37" s="66">
        <v>0</v>
      </c>
      <c r="L37" s="66">
        <v>0</v>
      </c>
      <c r="M37" s="66">
        <v>0</v>
      </c>
      <c r="N37" s="66">
        <v>0</v>
      </c>
      <c r="O37" s="66">
        <f t="shared" si="4"/>
        <v>13486</v>
      </c>
      <c r="P37" s="67">
        <f>(O37/P$52)</f>
        <v>4.5361587621930708</v>
      </c>
      <c r="Q37" s="68"/>
    </row>
    <row r="38" spans="1:17">
      <c r="A38" s="63"/>
      <c r="B38" s="64">
        <v>347.1</v>
      </c>
      <c r="C38" s="65" t="s">
        <v>50</v>
      </c>
      <c r="D38" s="66">
        <v>10135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f t="shared" si="4"/>
        <v>10135</v>
      </c>
      <c r="P38" s="67">
        <f>(O38/P$52)</f>
        <v>3.4090144635048771</v>
      </c>
      <c r="Q38" s="68"/>
    </row>
    <row r="39" spans="1:17" ht="15.75">
      <c r="A39" s="69" t="s">
        <v>42</v>
      </c>
      <c r="B39" s="70"/>
      <c r="C39" s="71"/>
      <c r="D39" s="72">
        <f>SUM(D40:D40)</f>
        <v>9793</v>
      </c>
      <c r="E39" s="72">
        <f>SUM(E40:E40)</f>
        <v>0</v>
      </c>
      <c r="F39" s="72">
        <f>SUM(F40:F40)</f>
        <v>0</v>
      </c>
      <c r="G39" s="72">
        <f>SUM(G40:G40)</f>
        <v>0</v>
      </c>
      <c r="H39" s="72">
        <f>SUM(H40:H40)</f>
        <v>0</v>
      </c>
      <c r="I39" s="72">
        <f>SUM(I40:I40)</f>
        <v>0</v>
      </c>
      <c r="J39" s="72">
        <f>SUM(J40:J40)</f>
        <v>0</v>
      </c>
      <c r="K39" s="72">
        <f>SUM(K40:K40)</f>
        <v>0</v>
      </c>
      <c r="L39" s="72">
        <f>SUM(L40:L40)</f>
        <v>0</v>
      </c>
      <c r="M39" s="72">
        <f>SUM(M40:M40)</f>
        <v>0</v>
      </c>
      <c r="N39" s="72">
        <f>SUM(N40:N40)</f>
        <v>0</v>
      </c>
      <c r="O39" s="72">
        <f>SUM(D39:N39)</f>
        <v>9793</v>
      </c>
      <c r="P39" s="74">
        <f>(O39/P$52)</f>
        <v>3.2939791456441303</v>
      </c>
      <c r="Q39" s="75"/>
    </row>
    <row r="40" spans="1:17">
      <c r="A40" s="76"/>
      <c r="B40" s="77">
        <v>359</v>
      </c>
      <c r="C40" s="78" t="s">
        <v>55</v>
      </c>
      <c r="D40" s="66">
        <v>9793</v>
      </c>
      <c r="E40" s="66">
        <v>0</v>
      </c>
      <c r="F40" s="66">
        <v>0</v>
      </c>
      <c r="G40" s="66">
        <v>0</v>
      </c>
      <c r="H40" s="66">
        <v>0</v>
      </c>
      <c r="I40" s="66">
        <v>0</v>
      </c>
      <c r="J40" s="66">
        <v>0</v>
      </c>
      <c r="K40" s="66">
        <v>0</v>
      </c>
      <c r="L40" s="66">
        <v>0</v>
      </c>
      <c r="M40" s="66">
        <v>0</v>
      </c>
      <c r="N40" s="66">
        <v>0</v>
      </c>
      <c r="O40" s="66">
        <f t="shared" ref="O40" si="5">SUM(D40:N40)</f>
        <v>9793</v>
      </c>
      <c r="P40" s="67">
        <f>(O40/P$52)</f>
        <v>3.2939791456441303</v>
      </c>
      <c r="Q40" s="68"/>
    </row>
    <row r="41" spans="1:17" ht="15.75">
      <c r="A41" s="69" t="s">
        <v>3</v>
      </c>
      <c r="B41" s="70"/>
      <c r="C41" s="71"/>
      <c r="D41" s="72">
        <f>SUM(D42:D46)</f>
        <v>88108</v>
      </c>
      <c r="E41" s="72">
        <f>SUM(E42:E46)</f>
        <v>57536</v>
      </c>
      <c r="F41" s="72">
        <f>SUM(F42:F46)</f>
        <v>0</v>
      </c>
      <c r="G41" s="72">
        <f>SUM(G42:G46)</f>
        <v>0</v>
      </c>
      <c r="H41" s="72">
        <f>SUM(H42:H46)</f>
        <v>0</v>
      </c>
      <c r="I41" s="72">
        <f>SUM(I42:I46)</f>
        <v>147850</v>
      </c>
      <c r="J41" s="72">
        <f>SUM(J42:J46)</f>
        <v>0</v>
      </c>
      <c r="K41" s="72">
        <f>SUM(K42:K46)</f>
        <v>0</v>
      </c>
      <c r="L41" s="72">
        <f>SUM(L42:L46)</f>
        <v>0</v>
      </c>
      <c r="M41" s="72">
        <f>SUM(M42:M46)</f>
        <v>0</v>
      </c>
      <c r="N41" s="72">
        <f>SUM(N42:N46)</f>
        <v>0</v>
      </c>
      <c r="O41" s="72">
        <f>SUM(D41:N41)</f>
        <v>293494</v>
      </c>
      <c r="P41" s="74">
        <f>(O41/P$52)</f>
        <v>98.719811638076024</v>
      </c>
      <c r="Q41" s="75"/>
    </row>
    <row r="42" spans="1:17">
      <c r="A42" s="63"/>
      <c r="B42" s="64">
        <v>361.1</v>
      </c>
      <c r="C42" s="65" t="s">
        <v>56</v>
      </c>
      <c r="D42" s="66">
        <v>58606</v>
      </c>
      <c r="E42" s="66">
        <v>57536</v>
      </c>
      <c r="F42" s="66">
        <v>0</v>
      </c>
      <c r="G42" s="66">
        <v>0</v>
      </c>
      <c r="H42" s="66">
        <v>0</v>
      </c>
      <c r="I42" s="66">
        <v>125875</v>
      </c>
      <c r="J42" s="66">
        <v>0</v>
      </c>
      <c r="K42" s="66">
        <v>0</v>
      </c>
      <c r="L42" s="66">
        <v>0</v>
      </c>
      <c r="M42" s="66">
        <v>0</v>
      </c>
      <c r="N42" s="66">
        <v>0</v>
      </c>
      <c r="O42" s="66">
        <f>SUM(D42:N42)</f>
        <v>242017</v>
      </c>
      <c r="P42" s="67">
        <f>(O42/P$52)</f>
        <v>81.404978136562391</v>
      </c>
      <c r="Q42" s="68"/>
    </row>
    <row r="43" spans="1:17">
      <c r="A43" s="63"/>
      <c r="B43" s="64">
        <v>362</v>
      </c>
      <c r="C43" s="65" t="s">
        <v>57</v>
      </c>
      <c r="D43" s="66">
        <v>14149</v>
      </c>
      <c r="E43" s="66">
        <v>0</v>
      </c>
      <c r="F43" s="66">
        <v>0</v>
      </c>
      <c r="G43" s="66">
        <v>0</v>
      </c>
      <c r="H43" s="66">
        <v>0</v>
      </c>
      <c r="I43" s="66">
        <v>0</v>
      </c>
      <c r="J43" s="66">
        <v>0</v>
      </c>
      <c r="K43" s="66">
        <v>0</v>
      </c>
      <c r="L43" s="66">
        <v>0</v>
      </c>
      <c r="M43" s="66">
        <v>0</v>
      </c>
      <c r="N43" s="66">
        <v>0</v>
      </c>
      <c r="O43" s="66">
        <f t="shared" ref="O43:O49" si="6">SUM(D43:N43)</f>
        <v>14149</v>
      </c>
      <c r="P43" s="67">
        <f>(O43/P$52)</f>
        <v>4.7591658257652201</v>
      </c>
      <c r="Q43" s="68"/>
    </row>
    <row r="44" spans="1:17">
      <c r="A44" s="63"/>
      <c r="B44" s="64">
        <v>366</v>
      </c>
      <c r="C44" s="65" t="s">
        <v>58</v>
      </c>
      <c r="D44" s="66">
        <v>4381</v>
      </c>
      <c r="E44" s="66">
        <v>0</v>
      </c>
      <c r="F44" s="66">
        <v>0</v>
      </c>
      <c r="G44" s="66">
        <v>0</v>
      </c>
      <c r="H44" s="66">
        <v>0</v>
      </c>
      <c r="I44" s="66">
        <v>0</v>
      </c>
      <c r="J44" s="66">
        <v>0</v>
      </c>
      <c r="K44" s="66">
        <v>0</v>
      </c>
      <c r="L44" s="66">
        <v>0</v>
      </c>
      <c r="M44" s="66">
        <v>0</v>
      </c>
      <c r="N44" s="66">
        <v>0</v>
      </c>
      <c r="O44" s="66">
        <f t="shared" si="6"/>
        <v>4381</v>
      </c>
      <c r="P44" s="67">
        <f>(O44/P$52)</f>
        <v>1.4735956945845947</v>
      </c>
      <c r="Q44" s="68"/>
    </row>
    <row r="45" spans="1:17">
      <c r="A45" s="63"/>
      <c r="B45" s="64">
        <v>369.3</v>
      </c>
      <c r="C45" s="65" t="s">
        <v>127</v>
      </c>
      <c r="D45" s="66">
        <v>4795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f>SUM(D45:N45)</f>
        <v>4795</v>
      </c>
      <c r="P45" s="67">
        <f>(O45/P$52)</f>
        <v>1.6128489741002354</v>
      </c>
      <c r="Q45" s="68"/>
    </row>
    <row r="46" spans="1:17">
      <c r="A46" s="63"/>
      <c r="B46" s="64">
        <v>369.9</v>
      </c>
      <c r="C46" s="65" t="s">
        <v>59</v>
      </c>
      <c r="D46" s="66">
        <v>6177</v>
      </c>
      <c r="E46" s="66">
        <v>0</v>
      </c>
      <c r="F46" s="66">
        <v>0</v>
      </c>
      <c r="G46" s="66">
        <v>0</v>
      </c>
      <c r="H46" s="66">
        <v>0</v>
      </c>
      <c r="I46" s="66">
        <v>21975</v>
      </c>
      <c r="J46" s="66">
        <v>0</v>
      </c>
      <c r="K46" s="66">
        <v>0</v>
      </c>
      <c r="L46" s="66">
        <v>0</v>
      </c>
      <c r="M46" s="66">
        <v>0</v>
      </c>
      <c r="N46" s="66">
        <v>0</v>
      </c>
      <c r="O46" s="66">
        <f t="shared" si="6"/>
        <v>28152</v>
      </c>
      <c r="P46" s="67">
        <f>(O46/P$52)</f>
        <v>9.4692230070635723</v>
      </c>
      <c r="Q46" s="68"/>
    </row>
    <row r="47" spans="1:17" ht="15.75">
      <c r="A47" s="69" t="s">
        <v>43</v>
      </c>
      <c r="B47" s="70"/>
      <c r="C47" s="71"/>
      <c r="D47" s="72">
        <f>SUM(D48:D49)</f>
        <v>123987</v>
      </c>
      <c r="E47" s="72">
        <f>SUM(E48:E49)</f>
        <v>0</v>
      </c>
      <c r="F47" s="72">
        <f>SUM(F48:F49)</f>
        <v>0</v>
      </c>
      <c r="G47" s="72">
        <f>SUM(G48:G49)</f>
        <v>0</v>
      </c>
      <c r="H47" s="72">
        <f>SUM(H48:H49)</f>
        <v>0</v>
      </c>
      <c r="I47" s="72">
        <f>SUM(I48:I49)</f>
        <v>0</v>
      </c>
      <c r="J47" s="72">
        <f>SUM(J48:J49)</f>
        <v>0</v>
      </c>
      <c r="K47" s="72">
        <f>SUM(K48:K49)</f>
        <v>0</v>
      </c>
      <c r="L47" s="72">
        <f>SUM(L48:L49)</f>
        <v>0</v>
      </c>
      <c r="M47" s="72">
        <f>SUM(M48:M49)</f>
        <v>0</v>
      </c>
      <c r="N47" s="72">
        <f>SUM(N48:N49)</f>
        <v>0</v>
      </c>
      <c r="O47" s="72">
        <f t="shared" si="6"/>
        <v>123987</v>
      </c>
      <c r="P47" s="74">
        <f>(O47/P$52)</f>
        <v>41.704339051463165</v>
      </c>
      <c r="Q47" s="68"/>
    </row>
    <row r="48" spans="1:17">
      <c r="A48" s="63"/>
      <c r="B48" s="64">
        <v>381</v>
      </c>
      <c r="C48" s="65" t="s">
        <v>60</v>
      </c>
      <c r="D48" s="66">
        <v>100000</v>
      </c>
      <c r="E48" s="66">
        <v>0</v>
      </c>
      <c r="F48" s="66">
        <v>0</v>
      </c>
      <c r="G48" s="66">
        <v>0</v>
      </c>
      <c r="H48" s="66">
        <v>0</v>
      </c>
      <c r="I48" s="66">
        <v>0</v>
      </c>
      <c r="J48" s="66">
        <v>0</v>
      </c>
      <c r="K48" s="66">
        <v>0</v>
      </c>
      <c r="L48" s="66">
        <v>0</v>
      </c>
      <c r="M48" s="66">
        <v>0</v>
      </c>
      <c r="N48" s="66">
        <v>0</v>
      </c>
      <c r="O48" s="66">
        <f t="shared" si="6"/>
        <v>100000</v>
      </c>
      <c r="P48" s="67">
        <f>(O48/P$52)</f>
        <v>33.636057854019512</v>
      </c>
      <c r="Q48" s="68"/>
    </row>
    <row r="49" spans="1:120" ht="15.75" thickBot="1">
      <c r="A49" s="63"/>
      <c r="B49" s="64">
        <v>383.1</v>
      </c>
      <c r="C49" s="65" t="s">
        <v>154</v>
      </c>
      <c r="D49" s="66">
        <v>23987</v>
      </c>
      <c r="E49" s="66">
        <v>0</v>
      </c>
      <c r="F49" s="66">
        <v>0</v>
      </c>
      <c r="G49" s="66">
        <v>0</v>
      </c>
      <c r="H49" s="66">
        <v>0</v>
      </c>
      <c r="I49" s="66">
        <v>0</v>
      </c>
      <c r="J49" s="66">
        <v>0</v>
      </c>
      <c r="K49" s="66">
        <v>0</v>
      </c>
      <c r="L49" s="66">
        <v>0</v>
      </c>
      <c r="M49" s="66">
        <v>0</v>
      </c>
      <c r="N49" s="66">
        <v>0</v>
      </c>
      <c r="O49" s="66">
        <f t="shared" si="6"/>
        <v>23987</v>
      </c>
      <c r="P49" s="67">
        <f>(O49/P$52)</f>
        <v>8.0682811974436603</v>
      </c>
      <c r="Q49" s="68"/>
    </row>
    <row r="50" spans="1:120" ht="16.5" thickBot="1">
      <c r="A50" s="79" t="s">
        <v>51</v>
      </c>
      <c r="B50" s="80"/>
      <c r="C50" s="81"/>
      <c r="D50" s="82">
        <f>SUM(D5,D13,D22,D31,D39,D41,D47)</f>
        <v>3431557</v>
      </c>
      <c r="E50" s="82">
        <f>SUM(E5,E13,E22,E31,E39,E41,E47)</f>
        <v>99097</v>
      </c>
      <c r="F50" s="82">
        <f>SUM(F5,F13,F22,F31,F39,F41,F47)</f>
        <v>0</v>
      </c>
      <c r="G50" s="82">
        <f>SUM(G5,G13,G22,G31,G39,G41,G47)</f>
        <v>0</v>
      </c>
      <c r="H50" s="82">
        <f>SUM(H5,H13,H22,H31,H39,H41,H47)</f>
        <v>0</v>
      </c>
      <c r="I50" s="82">
        <f>SUM(I5,I13,I22,I31,I39,I41,I47)</f>
        <v>3014399</v>
      </c>
      <c r="J50" s="82">
        <f>SUM(J5,J13,J22,J31,J39,J41,J47)</f>
        <v>0</v>
      </c>
      <c r="K50" s="82">
        <f>SUM(K5,K13,K22,K31,K39,K41,K47)</f>
        <v>0</v>
      </c>
      <c r="L50" s="82">
        <f>SUM(L5,L13,L22,L31,L39,L41,L47)</f>
        <v>0</v>
      </c>
      <c r="M50" s="82">
        <f>SUM(M5,M13,M22,M31,M39,M41,M47)</f>
        <v>28771</v>
      </c>
      <c r="N50" s="82">
        <f>SUM(N5,N13,N22,N31,N39,N41,N47)</f>
        <v>0</v>
      </c>
      <c r="O50" s="82">
        <f>SUM(D50:N50)</f>
        <v>6573824</v>
      </c>
      <c r="P50" s="83">
        <f>(O50/P$52)</f>
        <v>2211.1752438614194</v>
      </c>
      <c r="Q50" s="61"/>
      <c r="R50" s="84"/>
      <c r="S50" s="51"/>
      <c r="T50" s="51"/>
      <c r="U50" s="51"/>
      <c r="V50" s="51"/>
      <c r="W50" s="51"/>
      <c r="X50" s="51"/>
      <c r="Y50" s="51"/>
      <c r="Z50" s="51"/>
      <c r="AA50" s="51"/>
      <c r="AB50" s="51"/>
      <c r="AC50" s="51"/>
      <c r="AD50" s="51"/>
      <c r="AE50" s="51"/>
      <c r="AF50" s="51"/>
      <c r="AG50" s="51"/>
      <c r="AH50" s="51"/>
      <c r="AI50" s="51"/>
      <c r="AJ50" s="51"/>
      <c r="AK50" s="51"/>
      <c r="AL50" s="51"/>
      <c r="AM50" s="51"/>
      <c r="AN50" s="51"/>
      <c r="AO50" s="51"/>
      <c r="AP50" s="51"/>
      <c r="AQ50" s="51"/>
      <c r="AR50" s="51"/>
      <c r="AS50" s="51"/>
      <c r="AT50" s="51"/>
      <c r="AU50" s="51"/>
      <c r="AV50" s="51"/>
      <c r="AW50" s="51"/>
      <c r="AX50" s="51"/>
      <c r="AY50" s="51"/>
      <c r="AZ50" s="51"/>
      <c r="BA50" s="51"/>
      <c r="BB50" s="51"/>
      <c r="BC50" s="51"/>
      <c r="BD50" s="51"/>
      <c r="BE50" s="51"/>
      <c r="BF50" s="51"/>
      <c r="BG50" s="51"/>
      <c r="BH50" s="51"/>
      <c r="BI50" s="51"/>
      <c r="BJ50" s="51"/>
      <c r="BK50" s="51"/>
      <c r="BL50" s="51"/>
      <c r="BM50" s="51"/>
      <c r="BN50" s="51"/>
      <c r="BO50" s="51"/>
      <c r="BP50" s="51"/>
      <c r="BQ50" s="51"/>
      <c r="BR50" s="51"/>
      <c r="BS50" s="51"/>
      <c r="BT50" s="51"/>
      <c r="BU50" s="51"/>
      <c r="BV50" s="51"/>
      <c r="BW50" s="51"/>
      <c r="BX50" s="51"/>
      <c r="BY50" s="51"/>
      <c r="BZ50" s="51"/>
      <c r="CA50" s="51"/>
      <c r="CB50" s="51"/>
      <c r="CC50" s="51"/>
      <c r="CD50" s="51"/>
      <c r="CE50" s="51"/>
      <c r="CF50" s="51"/>
      <c r="CG50" s="51"/>
      <c r="CH50" s="51"/>
      <c r="CI50" s="51"/>
      <c r="CJ50" s="51"/>
      <c r="CK50" s="51"/>
      <c r="CL50" s="51"/>
      <c r="CM50" s="51"/>
      <c r="CN50" s="51"/>
      <c r="CO50" s="51"/>
      <c r="CP50" s="51"/>
      <c r="CQ50" s="51"/>
      <c r="CR50" s="51"/>
      <c r="CS50" s="51"/>
      <c r="CT50" s="51"/>
      <c r="CU50" s="51"/>
      <c r="CV50" s="51"/>
      <c r="CW50" s="51"/>
      <c r="CX50" s="51"/>
      <c r="CY50" s="51"/>
      <c r="CZ50" s="51"/>
      <c r="DA50" s="51"/>
      <c r="DB50" s="51"/>
      <c r="DC50" s="51"/>
      <c r="DD50" s="51"/>
      <c r="DE50" s="51"/>
      <c r="DF50" s="51"/>
      <c r="DG50" s="51"/>
      <c r="DH50" s="51"/>
      <c r="DI50" s="51"/>
      <c r="DJ50" s="51"/>
      <c r="DK50" s="51"/>
      <c r="DL50" s="51"/>
      <c r="DM50" s="51"/>
      <c r="DN50" s="51"/>
      <c r="DO50" s="51"/>
      <c r="DP50" s="51"/>
    </row>
    <row r="51" spans="1:120">
      <c r="A51" s="85"/>
      <c r="B51" s="86"/>
      <c r="C51" s="86"/>
      <c r="D51" s="87"/>
      <c r="E51" s="87"/>
      <c r="F51" s="87"/>
      <c r="G51" s="87"/>
      <c r="H51" s="87"/>
      <c r="I51" s="87"/>
      <c r="J51" s="87"/>
      <c r="K51" s="87"/>
      <c r="L51" s="87"/>
      <c r="M51" s="87"/>
      <c r="N51" s="87"/>
      <c r="O51" s="87"/>
      <c r="P51" s="88"/>
    </row>
    <row r="52" spans="1:120">
      <c r="A52" s="89"/>
      <c r="B52" s="90"/>
      <c r="C52" s="90"/>
      <c r="D52" s="91"/>
      <c r="E52" s="91"/>
      <c r="F52" s="91"/>
      <c r="G52" s="91"/>
      <c r="H52" s="91"/>
      <c r="I52" s="91"/>
      <c r="J52" s="91"/>
      <c r="K52" s="91"/>
      <c r="L52" s="91"/>
      <c r="M52" s="94" t="s">
        <v>155</v>
      </c>
      <c r="N52" s="94"/>
      <c r="O52" s="94"/>
      <c r="P52" s="92">
        <v>2973</v>
      </c>
    </row>
    <row r="53" spans="1:120">
      <c r="A53" s="95"/>
      <c r="B53" s="96"/>
      <c r="C53" s="96"/>
      <c r="D53" s="96"/>
      <c r="E53" s="96"/>
      <c r="F53" s="96"/>
      <c r="G53" s="96"/>
      <c r="H53" s="96"/>
      <c r="I53" s="96"/>
      <c r="J53" s="96"/>
      <c r="K53" s="96"/>
      <c r="L53" s="96"/>
      <c r="M53" s="96"/>
      <c r="N53" s="96"/>
      <c r="O53" s="96"/>
      <c r="P53" s="97"/>
    </row>
    <row r="54" spans="1:120" ht="15.75" customHeight="1" thickBot="1">
      <c r="A54" s="98" t="s">
        <v>75</v>
      </c>
      <c r="B54" s="99"/>
      <c r="C54" s="99"/>
      <c r="D54" s="99"/>
      <c r="E54" s="99"/>
      <c r="F54" s="99"/>
      <c r="G54" s="99"/>
      <c r="H54" s="99"/>
      <c r="I54" s="99"/>
      <c r="J54" s="99"/>
      <c r="K54" s="99"/>
      <c r="L54" s="99"/>
      <c r="M54" s="99"/>
      <c r="N54" s="99"/>
      <c r="O54" s="99"/>
      <c r="P54" s="100"/>
    </row>
  </sheetData>
  <mergeCells count="10">
    <mergeCell ref="M52:O52"/>
    <mergeCell ref="A53:P53"/>
    <mergeCell ref="A54:P54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D51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1" t="s">
        <v>68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3"/>
      <c r="Q1" s="7"/>
      <c r="R1"/>
    </row>
    <row r="2" spans="1:134" ht="24" thickBot="1">
      <c r="A2" s="124" t="s">
        <v>150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6"/>
      <c r="Q2" s="7"/>
      <c r="R2"/>
    </row>
    <row r="3" spans="1:134" ht="18" customHeight="1">
      <c r="A3" s="127" t="s">
        <v>61</v>
      </c>
      <c r="B3" s="108"/>
      <c r="C3" s="109"/>
      <c r="D3" s="128" t="s">
        <v>37</v>
      </c>
      <c r="E3" s="129"/>
      <c r="F3" s="129"/>
      <c r="G3" s="129"/>
      <c r="H3" s="130"/>
      <c r="I3" s="128" t="s">
        <v>38</v>
      </c>
      <c r="J3" s="130"/>
      <c r="K3" s="128" t="s">
        <v>40</v>
      </c>
      <c r="L3" s="129"/>
      <c r="M3" s="130"/>
      <c r="N3" s="36"/>
      <c r="O3" s="37"/>
      <c r="P3" s="131" t="s">
        <v>137</v>
      </c>
      <c r="Q3" s="11"/>
      <c r="R3"/>
    </row>
    <row r="4" spans="1:134" ht="32.25" customHeight="1" thickBot="1">
      <c r="A4" s="110"/>
      <c r="B4" s="111"/>
      <c r="C4" s="112"/>
      <c r="D4" s="34" t="s">
        <v>4</v>
      </c>
      <c r="E4" s="34" t="s">
        <v>62</v>
      </c>
      <c r="F4" s="34" t="s">
        <v>63</v>
      </c>
      <c r="G4" s="34" t="s">
        <v>64</v>
      </c>
      <c r="H4" s="34" t="s">
        <v>5</v>
      </c>
      <c r="I4" s="34" t="s">
        <v>6</v>
      </c>
      <c r="J4" s="35" t="s">
        <v>65</v>
      </c>
      <c r="K4" s="35" t="s">
        <v>7</v>
      </c>
      <c r="L4" s="35" t="s">
        <v>8</v>
      </c>
      <c r="M4" s="35" t="s">
        <v>138</v>
      </c>
      <c r="N4" s="35" t="s">
        <v>9</v>
      </c>
      <c r="O4" s="35" t="s">
        <v>139</v>
      </c>
      <c r="P4" s="117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140</v>
      </c>
      <c r="B5" s="26"/>
      <c r="C5" s="26"/>
      <c r="D5" s="27">
        <f t="shared" ref="D5:N5" si="0">SUM(D6:D12)</f>
        <v>1644449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1644449</v>
      </c>
      <c r="P5" s="33">
        <f t="shared" ref="P5:P47" si="1">(O5/P$49)</f>
        <v>556.30886332882278</v>
      </c>
      <c r="Q5" s="6"/>
    </row>
    <row r="6" spans="1:134">
      <c r="A6" s="12"/>
      <c r="B6" s="25">
        <v>311</v>
      </c>
      <c r="C6" s="20" t="s">
        <v>2</v>
      </c>
      <c r="D6" s="46">
        <v>1089839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1089839</v>
      </c>
      <c r="P6" s="47">
        <f t="shared" si="1"/>
        <v>368.68707713125843</v>
      </c>
      <c r="Q6" s="9"/>
    </row>
    <row r="7" spans="1:134">
      <c r="A7" s="12"/>
      <c r="B7" s="25">
        <v>312.41000000000003</v>
      </c>
      <c r="C7" s="20" t="s">
        <v>141</v>
      </c>
      <c r="D7" s="46">
        <v>96903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2" si="2">SUM(D7:N7)</f>
        <v>96903</v>
      </c>
      <c r="P7" s="47">
        <f t="shared" si="1"/>
        <v>32.781799729364003</v>
      </c>
      <c r="Q7" s="9"/>
    </row>
    <row r="8" spans="1:134">
      <c r="A8" s="12"/>
      <c r="B8" s="25">
        <v>314.10000000000002</v>
      </c>
      <c r="C8" s="20" t="s">
        <v>13</v>
      </c>
      <c r="D8" s="46">
        <v>141319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141319</v>
      </c>
      <c r="P8" s="47">
        <f t="shared" si="1"/>
        <v>47.807510148849794</v>
      </c>
      <c r="Q8" s="9"/>
    </row>
    <row r="9" spans="1:134">
      <c r="A9" s="12"/>
      <c r="B9" s="25">
        <v>314.3</v>
      </c>
      <c r="C9" s="20" t="s">
        <v>14</v>
      </c>
      <c r="D9" s="46">
        <v>88844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88844</v>
      </c>
      <c r="P9" s="47">
        <f t="shared" si="1"/>
        <v>30.055480378890394</v>
      </c>
      <c r="Q9" s="9"/>
    </row>
    <row r="10" spans="1:134">
      <c r="A10" s="12"/>
      <c r="B10" s="25">
        <v>314.39999999999998</v>
      </c>
      <c r="C10" s="20" t="s">
        <v>15</v>
      </c>
      <c r="D10" s="46">
        <v>19771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19771</v>
      </c>
      <c r="P10" s="47">
        <f t="shared" si="1"/>
        <v>6.6884303112313939</v>
      </c>
      <c r="Q10" s="9"/>
    </row>
    <row r="11" spans="1:134">
      <c r="A11" s="12"/>
      <c r="B11" s="25">
        <v>315.10000000000002</v>
      </c>
      <c r="C11" s="20" t="s">
        <v>143</v>
      </c>
      <c r="D11" s="46">
        <v>194757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194757</v>
      </c>
      <c r="P11" s="47">
        <f t="shared" si="1"/>
        <v>65.88531799729364</v>
      </c>
      <c r="Q11" s="9"/>
    </row>
    <row r="12" spans="1:134">
      <c r="A12" s="12"/>
      <c r="B12" s="25">
        <v>316</v>
      </c>
      <c r="C12" s="20" t="s">
        <v>91</v>
      </c>
      <c r="D12" s="46">
        <v>13016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13016</v>
      </c>
      <c r="P12" s="47">
        <f t="shared" si="1"/>
        <v>4.4032476319350478</v>
      </c>
      <c r="Q12" s="9"/>
    </row>
    <row r="13" spans="1:134" ht="15.75">
      <c r="A13" s="29" t="s">
        <v>18</v>
      </c>
      <c r="B13" s="30"/>
      <c r="C13" s="31"/>
      <c r="D13" s="32">
        <f t="shared" ref="D13:N13" si="3">SUM(D14:D21)</f>
        <v>277721</v>
      </c>
      <c r="E13" s="32">
        <f t="shared" si="3"/>
        <v>56673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96750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76887</v>
      </c>
      <c r="N13" s="32">
        <f t="shared" si="3"/>
        <v>0</v>
      </c>
      <c r="O13" s="44">
        <f>SUM(D13:N13)</f>
        <v>508031</v>
      </c>
      <c r="P13" s="45">
        <f t="shared" si="1"/>
        <v>171.86434370771312</v>
      </c>
      <c r="Q13" s="10"/>
    </row>
    <row r="14" spans="1:134">
      <c r="A14" s="12"/>
      <c r="B14" s="25">
        <v>322</v>
      </c>
      <c r="C14" s="20" t="s">
        <v>144</v>
      </c>
      <c r="D14" s="46">
        <v>111925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>SUM(D14:N14)</f>
        <v>111925</v>
      </c>
      <c r="P14" s="47">
        <f t="shared" si="1"/>
        <v>37.863667117726656</v>
      </c>
      <c r="Q14" s="9"/>
    </row>
    <row r="15" spans="1:134">
      <c r="A15" s="12"/>
      <c r="B15" s="25">
        <v>322.89999999999998</v>
      </c>
      <c r="C15" s="20" t="s">
        <v>145</v>
      </c>
      <c r="D15" s="46">
        <v>13980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76887</v>
      </c>
      <c r="N15" s="46">
        <v>0</v>
      </c>
      <c r="O15" s="46">
        <f t="shared" ref="O15:O21" si="4">SUM(D15:N15)</f>
        <v>90867</v>
      </c>
      <c r="P15" s="47">
        <f t="shared" si="1"/>
        <v>30.739851150202977</v>
      </c>
      <c r="Q15" s="9"/>
    </row>
    <row r="16" spans="1:134">
      <c r="A16" s="12"/>
      <c r="B16" s="25">
        <v>323.10000000000002</v>
      </c>
      <c r="C16" s="20" t="s">
        <v>19</v>
      </c>
      <c r="D16" s="46">
        <v>99575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si="4"/>
        <v>99575</v>
      </c>
      <c r="P16" s="47">
        <f t="shared" si="1"/>
        <v>33.685723951285524</v>
      </c>
      <c r="Q16" s="9"/>
    </row>
    <row r="17" spans="1:17">
      <c r="A17" s="12"/>
      <c r="B17" s="25">
        <v>323.7</v>
      </c>
      <c r="C17" s="20" t="s">
        <v>20</v>
      </c>
      <c r="D17" s="46">
        <v>52241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si="4"/>
        <v>52241</v>
      </c>
      <c r="P17" s="47">
        <f t="shared" si="1"/>
        <v>17.672868741542626</v>
      </c>
      <c r="Q17" s="9"/>
    </row>
    <row r="18" spans="1:17">
      <c r="A18" s="12"/>
      <c r="B18" s="25">
        <v>324.11</v>
      </c>
      <c r="C18" s="20" t="s">
        <v>21</v>
      </c>
      <c r="D18" s="46">
        <v>0</v>
      </c>
      <c r="E18" s="46">
        <v>14851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4"/>
        <v>14851</v>
      </c>
      <c r="P18" s="47">
        <f t="shared" si="1"/>
        <v>5.0240189445196215</v>
      </c>
      <c r="Q18" s="9"/>
    </row>
    <row r="19" spans="1:17">
      <c r="A19" s="12"/>
      <c r="B19" s="25">
        <v>324.20999999999998</v>
      </c>
      <c r="C19" s="20" t="s">
        <v>22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96750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4"/>
        <v>96750</v>
      </c>
      <c r="P19" s="47">
        <f t="shared" si="1"/>
        <v>32.730040595399188</v>
      </c>
      <c r="Q19" s="9"/>
    </row>
    <row r="20" spans="1:17">
      <c r="A20" s="12"/>
      <c r="B20" s="25">
        <v>324.61</v>
      </c>
      <c r="C20" s="20" t="s">
        <v>23</v>
      </c>
      <c r="D20" s="46">
        <v>0</v>
      </c>
      <c r="E20" s="46">
        <v>15602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4"/>
        <v>15602</v>
      </c>
      <c r="P20" s="47">
        <f t="shared" si="1"/>
        <v>5.2780784844384305</v>
      </c>
      <c r="Q20" s="9"/>
    </row>
    <row r="21" spans="1:17">
      <c r="A21" s="12"/>
      <c r="B21" s="25">
        <v>324.91000000000003</v>
      </c>
      <c r="C21" s="20" t="s">
        <v>24</v>
      </c>
      <c r="D21" s="46">
        <v>0</v>
      </c>
      <c r="E21" s="46">
        <v>26220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4"/>
        <v>26220</v>
      </c>
      <c r="P21" s="47">
        <f t="shared" si="1"/>
        <v>8.8700947225981057</v>
      </c>
      <c r="Q21" s="9"/>
    </row>
    <row r="22" spans="1:17" ht="15.75">
      <c r="A22" s="29" t="s">
        <v>146</v>
      </c>
      <c r="B22" s="30"/>
      <c r="C22" s="31"/>
      <c r="D22" s="32">
        <f t="shared" ref="D22:N22" si="5">SUM(D23:D29)</f>
        <v>467605</v>
      </c>
      <c r="E22" s="32">
        <f t="shared" si="5"/>
        <v>0</v>
      </c>
      <c r="F22" s="32">
        <f t="shared" si="5"/>
        <v>0</v>
      </c>
      <c r="G22" s="32">
        <f t="shared" si="5"/>
        <v>0</v>
      </c>
      <c r="H22" s="32">
        <f t="shared" si="5"/>
        <v>0</v>
      </c>
      <c r="I22" s="32">
        <f t="shared" si="5"/>
        <v>31560</v>
      </c>
      <c r="J22" s="32">
        <f t="shared" si="5"/>
        <v>0</v>
      </c>
      <c r="K22" s="32">
        <f t="shared" si="5"/>
        <v>0</v>
      </c>
      <c r="L22" s="32">
        <f t="shared" si="5"/>
        <v>0</v>
      </c>
      <c r="M22" s="32">
        <f t="shared" si="5"/>
        <v>0</v>
      </c>
      <c r="N22" s="32">
        <f t="shared" si="5"/>
        <v>0</v>
      </c>
      <c r="O22" s="44">
        <f>SUM(D22:N22)</f>
        <v>499165</v>
      </c>
      <c r="P22" s="45">
        <f t="shared" si="1"/>
        <v>168.8650202976996</v>
      </c>
      <c r="Q22" s="10"/>
    </row>
    <row r="23" spans="1:17">
      <c r="A23" s="12"/>
      <c r="B23" s="25">
        <v>334.35</v>
      </c>
      <c r="C23" s="20" t="s">
        <v>29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31560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ref="O23:O27" si="6">SUM(D23:N23)</f>
        <v>31560</v>
      </c>
      <c r="P23" s="47">
        <f t="shared" si="1"/>
        <v>10.676589986468199</v>
      </c>
      <c r="Q23" s="9"/>
    </row>
    <row r="24" spans="1:17">
      <c r="A24" s="12"/>
      <c r="B24" s="25">
        <v>335.125</v>
      </c>
      <c r="C24" s="20" t="s">
        <v>147</v>
      </c>
      <c r="D24" s="46">
        <v>120120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6"/>
        <v>120120</v>
      </c>
      <c r="P24" s="47">
        <f t="shared" si="1"/>
        <v>40.635994587280109</v>
      </c>
      <c r="Q24" s="9"/>
    </row>
    <row r="25" spans="1:17">
      <c r="A25" s="12"/>
      <c r="B25" s="25">
        <v>335.14</v>
      </c>
      <c r="C25" s="20" t="s">
        <v>95</v>
      </c>
      <c r="D25" s="46">
        <v>7477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6"/>
        <v>7477</v>
      </c>
      <c r="P25" s="47">
        <f t="shared" si="1"/>
        <v>2.5294316644113666</v>
      </c>
      <c r="Q25" s="9"/>
    </row>
    <row r="26" spans="1:17">
      <c r="A26" s="12"/>
      <c r="B26" s="25">
        <v>335.15</v>
      </c>
      <c r="C26" s="20" t="s">
        <v>96</v>
      </c>
      <c r="D26" s="46">
        <v>1126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si="6"/>
        <v>1126</v>
      </c>
      <c r="P26" s="47">
        <f t="shared" si="1"/>
        <v>0.38092016238159676</v>
      </c>
      <c r="Q26" s="9"/>
    </row>
    <row r="27" spans="1:17">
      <c r="A27" s="12"/>
      <c r="B27" s="25">
        <v>335.18</v>
      </c>
      <c r="C27" s="20" t="s">
        <v>148</v>
      </c>
      <c r="D27" s="46">
        <v>209871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6"/>
        <v>209871</v>
      </c>
      <c r="P27" s="47">
        <f t="shared" si="1"/>
        <v>70.998308525033835</v>
      </c>
      <c r="Q27" s="9"/>
    </row>
    <row r="28" spans="1:17">
      <c r="A28" s="12"/>
      <c r="B28" s="25">
        <v>337.7</v>
      </c>
      <c r="C28" s="20" t="s">
        <v>36</v>
      </c>
      <c r="D28" s="46">
        <v>50567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ref="O28" si="7">SUM(D28:N28)</f>
        <v>50567</v>
      </c>
      <c r="P28" s="47">
        <f t="shared" si="1"/>
        <v>17.10656292286874</v>
      </c>
      <c r="Q28" s="9"/>
    </row>
    <row r="29" spans="1:17">
      <c r="A29" s="12"/>
      <c r="B29" s="25">
        <v>338</v>
      </c>
      <c r="C29" s="20" t="s">
        <v>120</v>
      </c>
      <c r="D29" s="46">
        <v>78444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>SUM(D29:N29)</f>
        <v>78444</v>
      </c>
      <c r="P29" s="47">
        <f t="shared" si="1"/>
        <v>26.537212449255751</v>
      </c>
      <c r="Q29" s="9"/>
    </row>
    <row r="30" spans="1:17" ht="15.75">
      <c r="A30" s="29" t="s">
        <v>41</v>
      </c>
      <c r="B30" s="30"/>
      <c r="C30" s="31"/>
      <c r="D30" s="32">
        <f t="shared" ref="D30:N30" si="8">SUM(D31:D36)</f>
        <v>486884</v>
      </c>
      <c r="E30" s="32">
        <f t="shared" si="8"/>
        <v>0</v>
      </c>
      <c r="F30" s="32">
        <f t="shared" si="8"/>
        <v>0</v>
      </c>
      <c r="G30" s="32">
        <f t="shared" si="8"/>
        <v>0</v>
      </c>
      <c r="H30" s="32">
        <f t="shared" si="8"/>
        <v>0</v>
      </c>
      <c r="I30" s="32">
        <f t="shared" si="8"/>
        <v>2721627</v>
      </c>
      <c r="J30" s="32">
        <f t="shared" si="8"/>
        <v>0</v>
      </c>
      <c r="K30" s="32">
        <f t="shared" si="8"/>
        <v>0</v>
      </c>
      <c r="L30" s="32">
        <f t="shared" si="8"/>
        <v>0</v>
      </c>
      <c r="M30" s="32">
        <f t="shared" si="8"/>
        <v>0</v>
      </c>
      <c r="N30" s="32">
        <f t="shared" si="8"/>
        <v>0</v>
      </c>
      <c r="O30" s="32">
        <f>SUM(D30:N30)</f>
        <v>3208511</v>
      </c>
      <c r="P30" s="45">
        <f t="shared" si="1"/>
        <v>1085.4232070365358</v>
      </c>
      <c r="Q30" s="10"/>
    </row>
    <row r="31" spans="1:17">
      <c r="A31" s="12"/>
      <c r="B31" s="25">
        <v>341.9</v>
      </c>
      <c r="C31" s="20" t="s">
        <v>98</v>
      </c>
      <c r="D31" s="46">
        <v>20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 t="shared" ref="O31:O36" si="9">SUM(D31:N31)</f>
        <v>20</v>
      </c>
      <c r="P31" s="47">
        <f t="shared" si="1"/>
        <v>6.7658998646820028E-3</v>
      </c>
      <c r="Q31" s="9"/>
    </row>
    <row r="32" spans="1:17">
      <c r="A32" s="12"/>
      <c r="B32" s="25">
        <v>343.4</v>
      </c>
      <c r="C32" s="20" t="s">
        <v>46</v>
      </c>
      <c r="D32" s="46">
        <v>427741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9"/>
        <v>427741</v>
      </c>
      <c r="P32" s="47">
        <f t="shared" si="1"/>
        <v>144.70263870094723</v>
      </c>
      <c r="Q32" s="9"/>
    </row>
    <row r="33" spans="1:120">
      <c r="A33" s="12"/>
      <c r="B33" s="25">
        <v>343.6</v>
      </c>
      <c r="C33" s="20" t="s">
        <v>86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2721627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si="9"/>
        <v>2721627</v>
      </c>
      <c r="P33" s="47">
        <f t="shared" si="1"/>
        <v>920.71278755074422</v>
      </c>
      <c r="Q33" s="9"/>
    </row>
    <row r="34" spans="1:120">
      <c r="A34" s="12"/>
      <c r="B34" s="25">
        <v>343.9</v>
      </c>
      <c r="C34" s="20" t="s">
        <v>48</v>
      </c>
      <c r="D34" s="46">
        <v>35646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 t="shared" si="9"/>
        <v>35646</v>
      </c>
      <c r="P34" s="47">
        <f t="shared" si="1"/>
        <v>12.058863328822733</v>
      </c>
      <c r="Q34" s="9"/>
    </row>
    <row r="35" spans="1:120">
      <c r="A35" s="12"/>
      <c r="B35" s="25">
        <v>344.9</v>
      </c>
      <c r="C35" s="20" t="s">
        <v>99</v>
      </c>
      <c r="D35" s="46">
        <v>17873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v>0</v>
      </c>
      <c r="O35" s="46">
        <f t="shared" si="9"/>
        <v>17873</v>
      </c>
      <c r="P35" s="47">
        <f t="shared" si="1"/>
        <v>6.0463464140730716</v>
      </c>
      <c r="Q35" s="9"/>
    </row>
    <row r="36" spans="1:120">
      <c r="A36" s="12"/>
      <c r="B36" s="25">
        <v>347.1</v>
      </c>
      <c r="C36" s="20" t="s">
        <v>50</v>
      </c>
      <c r="D36" s="46">
        <v>5604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v>0</v>
      </c>
      <c r="O36" s="46">
        <f t="shared" si="9"/>
        <v>5604</v>
      </c>
      <c r="P36" s="47">
        <f t="shared" si="1"/>
        <v>1.8958051420838971</v>
      </c>
      <c r="Q36" s="9"/>
    </row>
    <row r="37" spans="1:120" ht="15.75">
      <c r="A37" s="29" t="s">
        <v>42</v>
      </c>
      <c r="B37" s="30"/>
      <c r="C37" s="31"/>
      <c r="D37" s="32">
        <f t="shared" ref="D37:N37" si="10">SUM(D38:D38)</f>
        <v>12129</v>
      </c>
      <c r="E37" s="32">
        <f t="shared" si="10"/>
        <v>0</v>
      </c>
      <c r="F37" s="32">
        <f t="shared" si="10"/>
        <v>0</v>
      </c>
      <c r="G37" s="32">
        <f t="shared" si="10"/>
        <v>0</v>
      </c>
      <c r="H37" s="32">
        <f t="shared" si="10"/>
        <v>0</v>
      </c>
      <c r="I37" s="32">
        <f t="shared" si="10"/>
        <v>0</v>
      </c>
      <c r="J37" s="32">
        <f t="shared" si="10"/>
        <v>0</v>
      </c>
      <c r="K37" s="32">
        <f t="shared" si="10"/>
        <v>0</v>
      </c>
      <c r="L37" s="32">
        <f t="shared" si="10"/>
        <v>0</v>
      </c>
      <c r="M37" s="32">
        <f t="shared" si="10"/>
        <v>0</v>
      </c>
      <c r="N37" s="32">
        <f t="shared" si="10"/>
        <v>0</v>
      </c>
      <c r="O37" s="32">
        <f>SUM(D37:N37)</f>
        <v>12129</v>
      </c>
      <c r="P37" s="45">
        <f t="shared" si="1"/>
        <v>4.1031799729364007</v>
      </c>
      <c r="Q37" s="10"/>
    </row>
    <row r="38" spans="1:120">
      <c r="A38" s="13"/>
      <c r="B38" s="39">
        <v>359</v>
      </c>
      <c r="C38" s="21" t="s">
        <v>55</v>
      </c>
      <c r="D38" s="46">
        <v>12129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v>0</v>
      </c>
      <c r="O38" s="46">
        <f t="shared" ref="O38" si="11">SUM(D38:N38)</f>
        <v>12129</v>
      </c>
      <c r="P38" s="47">
        <f t="shared" si="1"/>
        <v>4.1031799729364007</v>
      </c>
      <c r="Q38" s="9"/>
    </row>
    <row r="39" spans="1:120" ht="15.75">
      <c r="A39" s="29" t="s">
        <v>3</v>
      </c>
      <c r="B39" s="30"/>
      <c r="C39" s="31"/>
      <c r="D39" s="32">
        <f t="shared" ref="D39:N39" si="12">SUM(D40:D44)</f>
        <v>48171</v>
      </c>
      <c r="E39" s="32">
        <f t="shared" si="12"/>
        <v>8636</v>
      </c>
      <c r="F39" s="32">
        <f t="shared" si="12"/>
        <v>0</v>
      </c>
      <c r="G39" s="32">
        <f t="shared" si="12"/>
        <v>0</v>
      </c>
      <c r="H39" s="32">
        <f t="shared" si="12"/>
        <v>0</v>
      </c>
      <c r="I39" s="32">
        <f t="shared" si="12"/>
        <v>22371</v>
      </c>
      <c r="J39" s="32">
        <f t="shared" si="12"/>
        <v>0</v>
      </c>
      <c r="K39" s="32">
        <f t="shared" si="12"/>
        <v>0</v>
      </c>
      <c r="L39" s="32">
        <f t="shared" si="12"/>
        <v>0</v>
      </c>
      <c r="M39" s="32">
        <f t="shared" si="12"/>
        <v>0</v>
      </c>
      <c r="N39" s="32">
        <f t="shared" si="12"/>
        <v>0</v>
      </c>
      <c r="O39" s="32">
        <f>SUM(D39:N39)</f>
        <v>79178</v>
      </c>
      <c r="P39" s="45">
        <f t="shared" si="1"/>
        <v>26.785520974289579</v>
      </c>
      <c r="Q39" s="10"/>
    </row>
    <row r="40" spans="1:120">
      <c r="A40" s="12"/>
      <c r="B40" s="25">
        <v>361.1</v>
      </c>
      <c r="C40" s="20" t="s">
        <v>56</v>
      </c>
      <c r="D40" s="46">
        <v>8482</v>
      </c>
      <c r="E40" s="46">
        <v>8636</v>
      </c>
      <c r="F40" s="46">
        <v>0</v>
      </c>
      <c r="G40" s="46">
        <v>0</v>
      </c>
      <c r="H40" s="46">
        <v>0</v>
      </c>
      <c r="I40" s="46">
        <v>18893</v>
      </c>
      <c r="J40" s="46">
        <v>0</v>
      </c>
      <c r="K40" s="46">
        <v>0</v>
      </c>
      <c r="L40" s="46">
        <v>0</v>
      </c>
      <c r="M40" s="46">
        <v>0</v>
      </c>
      <c r="N40" s="46">
        <v>0</v>
      </c>
      <c r="O40" s="46">
        <f>SUM(D40:N40)</f>
        <v>36011</v>
      </c>
      <c r="P40" s="47">
        <f t="shared" si="1"/>
        <v>12.18234100135318</v>
      </c>
      <c r="Q40" s="9"/>
    </row>
    <row r="41" spans="1:120">
      <c r="A41" s="12"/>
      <c r="B41" s="25">
        <v>362</v>
      </c>
      <c r="C41" s="20" t="s">
        <v>57</v>
      </c>
      <c r="D41" s="46">
        <v>12500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v>0</v>
      </c>
      <c r="O41" s="46">
        <f t="shared" ref="O41:O46" si="13">SUM(D41:N41)</f>
        <v>12500</v>
      </c>
      <c r="P41" s="47">
        <f t="shared" si="1"/>
        <v>4.2286874154262515</v>
      </c>
      <c r="Q41" s="9"/>
    </row>
    <row r="42" spans="1:120">
      <c r="A42" s="12"/>
      <c r="B42" s="25">
        <v>364</v>
      </c>
      <c r="C42" s="20" t="s">
        <v>126</v>
      </c>
      <c r="D42" s="46">
        <v>12217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v>0</v>
      </c>
      <c r="O42" s="46">
        <f t="shared" si="13"/>
        <v>12217</v>
      </c>
      <c r="P42" s="47">
        <f t="shared" si="1"/>
        <v>4.1329499323410017</v>
      </c>
      <c r="Q42" s="9"/>
    </row>
    <row r="43" spans="1:120">
      <c r="A43" s="12"/>
      <c r="B43" s="25">
        <v>366</v>
      </c>
      <c r="C43" s="20" t="s">
        <v>58</v>
      </c>
      <c r="D43" s="46">
        <v>4404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v>0</v>
      </c>
      <c r="O43" s="46">
        <f t="shared" si="13"/>
        <v>4404</v>
      </c>
      <c r="P43" s="47">
        <f t="shared" si="1"/>
        <v>1.489851150202977</v>
      </c>
      <c r="Q43" s="9"/>
    </row>
    <row r="44" spans="1:120">
      <c r="A44" s="12"/>
      <c r="B44" s="25">
        <v>369.9</v>
      </c>
      <c r="C44" s="20" t="s">
        <v>59</v>
      </c>
      <c r="D44" s="46">
        <v>10568</v>
      </c>
      <c r="E44" s="46">
        <v>0</v>
      </c>
      <c r="F44" s="46">
        <v>0</v>
      </c>
      <c r="G44" s="46">
        <v>0</v>
      </c>
      <c r="H44" s="46">
        <v>0</v>
      </c>
      <c r="I44" s="46">
        <v>3478</v>
      </c>
      <c r="J44" s="46">
        <v>0</v>
      </c>
      <c r="K44" s="46">
        <v>0</v>
      </c>
      <c r="L44" s="46">
        <v>0</v>
      </c>
      <c r="M44" s="46">
        <v>0</v>
      </c>
      <c r="N44" s="46">
        <v>0</v>
      </c>
      <c r="O44" s="46">
        <f t="shared" si="13"/>
        <v>14046</v>
      </c>
      <c r="P44" s="47">
        <f t="shared" si="1"/>
        <v>4.7516914749661705</v>
      </c>
      <c r="Q44" s="9"/>
    </row>
    <row r="45" spans="1:120" ht="15.75">
      <c r="A45" s="29" t="s">
        <v>43</v>
      </c>
      <c r="B45" s="30"/>
      <c r="C45" s="31"/>
      <c r="D45" s="32">
        <f t="shared" ref="D45:N45" si="14">SUM(D46:D46)</f>
        <v>100000</v>
      </c>
      <c r="E45" s="32">
        <f t="shared" si="14"/>
        <v>0</v>
      </c>
      <c r="F45" s="32">
        <f t="shared" si="14"/>
        <v>0</v>
      </c>
      <c r="G45" s="32">
        <f t="shared" si="14"/>
        <v>0</v>
      </c>
      <c r="H45" s="32">
        <f t="shared" si="14"/>
        <v>0</v>
      </c>
      <c r="I45" s="32">
        <f t="shared" si="14"/>
        <v>0</v>
      </c>
      <c r="J45" s="32">
        <f t="shared" si="14"/>
        <v>0</v>
      </c>
      <c r="K45" s="32">
        <f t="shared" si="14"/>
        <v>0</v>
      </c>
      <c r="L45" s="32">
        <f t="shared" si="14"/>
        <v>0</v>
      </c>
      <c r="M45" s="32">
        <f t="shared" si="14"/>
        <v>0</v>
      </c>
      <c r="N45" s="32">
        <f t="shared" si="14"/>
        <v>0</v>
      </c>
      <c r="O45" s="32">
        <f t="shared" si="13"/>
        <v>100000</v>
      </c>
      <c r="P45" s="45">
        <f t="shared" si="1"/>
        <v>33.829499323410012</v>
      </c>
      <c r="Q45" s="9"/>
    </row>
    <row r="46" spans="1:120" ht="15.75" thickBot="1">
      <c r="A46" s="12"/>
      <c r="B46" s="25">
        <v>381</v>
      </c>
      <c r="C46" s="20" t="s">
        <v>60</v>
      </c>
      <c r="D46" s="46">
        <v>100000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v>0</v>
      </c>
      <c r="O46" s="46">
        <f t="shared" si="13"/>
        <v>100000</v>
      </c>
      <c r="P46" s="47">
        <f t="shared" si="1"/>
        <v>33.829499323410012</v>
      </c>
      <c r="Q46" s="9"/>
    </row>
    <row r="47" spans="1:120" ht="16.5" thickBot="1">
      <c r="A47" s="14" t="s">
        <v>51</v>
      </c>
      <c r="B47" s="23"/>
      <c r="C47" s="22"/>
      <c r="D47" s="15">
        <f t="shared" ref="D47:N47" si="15">SUM(D5,D13,D22,D30,D37,D39,D45)</f>
        <v>3036959</v>
      </c>
      <c r="E47" s="15">
        <f t="shared" si="15"/>
        <v>65309</v>
      </c>
      <c r="F47" s="15">
        <f t="shared" si="15"/>
        <v>0</v>
      </c>
      <c r="G47" s="15">
        <f t="shared" si="15"/>
        <v>0</v>
      </c>
      <c r="H47" s="15">
        <f t="shared" si="15"/>
        <v>0</v>
      </c>
      <c r="I47" s="15">
        <f t="shared" si="15"/>
        <v>2872308</v>
      </c>
      <c r="J47" s="15">
        <f t="shared" si="15"/>
        <v>0</v>
      </c>
      <c r="K47" s="15">
        <f t="shared" si="15"/>
        <v>0</v>
      </c>
      <c r="L47" s="15">
        <f t="shared" si="15"/>
        <v>0</v>
      </c>
      <c r="M47" s="15">
        <f t="shared" si="15"/>
        <v>76887</v>
      </c>
      <c r="N47" s="15">
        <f t="shared" si="15"/>
        <v>0</v>
      </c>
      <c r="O47" s="15">
        <f>SUM(D47:N47)</f>
        <v>6051463</v>
      </c>
      <c r="P47" s="38">
        <f t="shared" si="1"/>
        <v>2047.1796346414073</v>
      </c>
      <c r="Q47" s="6"/>
      <c r="R47" s="2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  <c r="BU47" s="5"/>
      <c r="BV47" s="5"/>
      <c r="BW47" s="5"/>
      <c r="BX47" s="5"/>
      <c r="BY47" s="5"/>
      <c r="BZ47" s="5"/>
      <c r="CA47" s="5"/>
      <c r="CB47" s="5"/>
      <c r="CC47" s="5"/>
      <c r="CD47" s="5"/>
      <c r="CE47" s="5"/>
      <c r="CF47" s="5"/>
      <c r="CG47" s="5"/>
      <c r="CH47" s="5"/>
      <c r="CI47" s="5"/>
      <c r="CJ47" s="5"/>
      <c r="CK47" s="5"/>
      <c r="CL47" s="5"/>
      <c r="CM47" s="5"/>
      <c r="CN47" s="5"/>
      <c r="CO47" s="5"/>
      <c r="CP47" s="5"/>
      <c r="CQ47" s="5"/>
      <c r="CR47" s="5"/>
      <c r="CS47" s="5"/>
      <c r="CT47" s="5"/>
      <c r="CU47" s="5"/>
      <c r="CV47" s="5"/>
      <c r="CW47" s="5"/>
      <c r="CX47" s="5"/>
      <c r="CY47" s="5"/>
      <c r="CZ47" s="5"/>
      <c r="DA47" s="5"/>
      <c r="DB47" s="5"/>
      <c r="DC47" s="5"/>
      <c r="DD47" s="5"/>
      <c r="DE47" s="5"/>
      <c r="DF47" s="5"/>
      <c r="DG47" s="5"/>
      <c r="DH47" s="5"/>
      <c r="DI47" s="5"/>
      <c r="DJ47" s="5"/>
      <c r="DK47" s="5"/>
      <c r="DL47" s="5"/>
      <c r="DM47" s="5"/>
      <c r="DN47" s="5"/>
      <c r="DO47" s="5"/>
      <c r="DP47" s="5"/>
    </row>
    <row r="48" spans="1:120">
      <c r="A48" s="16"/>
      <c r="B48" s="18"/>
      <c r="C48" s="18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  <c r="O48" s="17"/>
      <c r="P48" s="19"/>
    </row>
    <row r="49" spans="1:16">
      <c r="A49" s="40"/>
      <c r="B49" s="41"/>
      <c r="C49" s="41"/>
      <c r="D49" s="42"/>
      <c r="E49" s="42"/>
      <c r="F49" s="42"/>
      <c r="G49" s="42"/>
      <c r="H49" s="42"/>
      <c r="I49" s="42"/>
      <c r="J49" s="42"/>
      <c r="K49" s="42"/>
      <c r="L49" s="42"/>
      <c r="M49" s="118" t="s">
        <v>151</v>
      </c>
      <c r="N49" s="118"/>
      <c r="O49" s="118"/>
      <c r="P49" s="43">
        <v>2956</v>
      </c>
    </row>
    <row r="50" spans="1:16">
      <c r="A50" s="119"/>
      <c r="B50" s="96"/>
      <c r="C50" s="96"/>
      <c r="D50" s="96"/>
      <c r="E50" s="96"/>
      <c r="F50" s="96"/>
      <c r="G50" s="96"/>
      <c r="H50" s="96"/>
      <c r="I50" s="96"/>
      <c r="J50" s="96"/>
      <c r="K50" s="96"/>
      <c r="L50" s="96"/>
      <c r="M50" s="96"/>
      <c r="N50" s="96"/>
      <c r="O50" s="96"/>
      <c r="P50" s="97"/>
    </row>
    <row r="51" spans="1:16" ht="15.75" customHeight="1" thickBot="1">
      <c r="A51" s="120" t="s">
        <v>75</v>
      </c>
      <c r="B51" s="99"/>
      <c r="C51" s="99"/>
      <c r="D51" s="99"/>
      <c r="E51" s="99"/>
      <c r="F51" s="99"/>
      <c r="G51" s="99"/>
      <c r="H51" s="99"/>
      <c r="I51" s="99"/>
      <c r="J51" s="99"/>
      <c r="K51" s="99"/>
      <c r="L51" s="99"/>
      <c r="M51" s="99"/>
      <c r="N51" s="99"/>
      <c r="O51" s="99"/>
      <c r="P51" s="100"/>
    </row>
  </sheetData>
  <mergeCells count="10">
    <mergeCell ref="M49:O49"/>
    <mergeCell ref="A50:P50"/>
    <mergeCell ref="A51:P51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D57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1" t="s">
        <v>68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3"/>
      <c r="Q1" s="7"/>
      <c r="R1"/>
    </row>
    <row r="2" spans="1:134" ht="24" thickBot="1">
      <c r="A2" s="124" t="s">
        <v>136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6"/>
      <c r="Q2" s="7"/>
      <c r="R2"/>
    </row>
    <row r="3" spans="1:134" ht="18" customHeight="1">
      <c r="A3" s="127" t="s">
        <v>61</v>
      </c>
      <c r="B3" s="108"/>
      <c r="C3" s="109"/>
      <c r="D3" s="128" t="s">
        <v>37</v>
      </c>
      <c r="E3" s="129"/>
      <c r="F3" s="129"/>
      <c r="G3" s="129"/>
      <c r="H3" s="130"/>
      <c r="I3" s="128" t="s">
        <v>38</v>
      </c>
      <c r="J3" s="130"/>
      <c r="K3" s="128" t="s">
        <v>40</v>
      </c>
      <c r="L3" s="129"/>
      <c r="M3" s="130"/>
      <c r="N3" s="36"/>
      <c r="O3" s="37"/>
      <c r="P3" s="131" t="s">
        <v>137</v>
      </c>
      <c r="Q3" s="11"/>
      <c r="R3"/>
    </row>
    <row r="4" spans="1:134" ht="32.25" customHeight="1" thickBot="1">
      <c r="A4" s="110"/>
      <c r="B4" s="111"/>
      <c r="C4" s="112"/>
      <c r="D4" s="34" t="s">
        <v>4</v>
      </c>
      <c r="E4" s="34" t="s">
        <v>62</v>
      </c>
      <c r="F4" s="34" t="s">
        <v>63</v>
      </c>
      <c r="G4" s="34" t="s">
        <v>64</v>
      </c>
      <c r="H4" s="34" t="s">
        <v>5</v>
      </c>
      <c r="I4" s="34" t="s">
        <v>6</v>
      </c>
      <c r="J4" s="35" t="s">
        <v>65</v>
      </c>
      <c r="K4" s="35" t="s">
        <v>7</v>
      </c>
      <c r="L4" s="35" t="s">
        <v>8</v>
      </c>
      <c r="M4" s="35" t="s">
        <v>138</v>
      </c>
      <c r="N4" s="35" t="s">
        <v>9</v>
      </c>
      <c r="O4" s="35" t="s">
        <v>139</v>
      </c>
      <c r="P4" s="117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140</v>
      </c>
      <c r="B5" s="26"/>
      <c r="C5" s="26"/>
      <c r="D5" s="27">
        <f t="shared" ref="D5:N5" si="0">SUM(D6:D13)</f>
        <v>1645364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1645364</v>
      </c>
      <c r="P5" s="33">
        <f t="shared" ref="P5:P36" si="1">(O5/P$55)</f>
        <v>566.97587870434188</v>
      </c>
      <c r="Q5" s="6"/>
    </row>
    <row r="6" spans="1:134">
      <c r="A6" s="12"/>
      <c r="B6" s="25">
        <v>311</v>
      </c>
      <c r="C6" s="20" t="s">
        <v>2</v>
      </c>
      <c r="D6" s="46">
        <v>1054782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1054782</v>
      </c>
      <c r="P6" s="47">
        <f t="shared" si="1"/>
        <v>363.46726395589246</v>
      </c>
      <c r="Q6" s="9"/>
    </row>
    <row r="7" spans="1:134">
      <c r="A7" s="12"/>
      <c r="B7" s="25">
        <v>312.41000000000003</v>
      </c>
      <c r="C7" s="20" t="s">
        <v>141</v>
      </c>
      <c r="D7" s="46">
        <v>96109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3" si="2">SUM(D7:N7)</f>
        <v>96109</v>
      </c>
      <c r="P7" s="47">
        <f t="shared" si="1"/>
        <v>33.118194348725019</v>
      </c>
      <c r="Q7" s="9"/>
    </row>
    <row r="8" spans="1:134">
      <c r="A8" s="12"/>
      <c r="B8" s="25">
        <v>312.43</v>
      </c>
      <c r="C8" s="20" t="s">
        <v>142</v>
      </c>
      <c r="D8" s="46">
        <v>60740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60740</v>
      </c>
      <c r="P8" s="47">
        <f t="shared" si="1"/>
        <v>20.930392832529289</v>
      </c>
      <c r="Q8" s="9"/>
    </row>
    <row r="9" spans="1:134">
      <c r="A9" s="12"/>
      <c r="B9" s="25">
        <v>314.10000000000002</v>
      </c>
      <c r="C9" s="20" t="s">
        <v>13</v>
      </c>
      <c r="D9" s="46">
        <v>134864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134864</v>
      </c>
      <c r="P9" s="47">
        <f t="shared" si="1"/>
        <v>46.472777394900071</v>
      </c>
      <c r="Q9" s="9"/>
    </row>
    <row r="10" spans="1:134">
      <c r="A10" s="12"/>
      <c r="B10" s="25">
        <v>314.3</v>
      </c>
      <c r="C10" s="20" t="s">
        <v>14</v>
      </c>
      <c r="D10" s="46">
        <v>71871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71871</v>
      </c>
      <c r="P10" s="47">
        <f t="shared" si="1"/>
        <v>24.766023432115784</v>
      </c>
      <c r="Q10" s="9"/>
    </row>
    <row r="11" spans="1:134">
      <c r="A11" s="12"/>
      <c r="B11" s="25">
        <v>314.39999999999998</v>
      </c>
      <c r="C11" s="20" t="s">
        <v>15</v>
      </c>
      <c r="D11" s="46">
        <v>10469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10469</v>
      </c>
      <c r="P11" s="47">
        <f t="shared" si="1"/>
        <v>3.6075120606478293</v>
      </c>
      <c r="Q11" s="9"/>
    </row>
    <row r="12" spans="1:134">
      <c r="A12" s="12"/>
      <c r="B12" s="25">
        <v>315.10000000000002</v>
      </c>
      <c r="C12" s="20" t="s">
        <v>143</v>
      </c>
      <c r="D12" s="46">
        <v>204467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204467</v>
      </c>
      <c r="P12" s="47">
        <f t="shared" si="1"/>
        <v>70.457270847691248</v>
      </c>
      <c r="Q12" s="9"/>
    </row>
    <row r="13" spans="1:134">
      <c r="A13" s="12"/>
      <c r="B13" s="25">
        <v>316</v>
      </c>
      <c r="C13" s="20" t="s">
        <v>91</v>
      </c>
      <c r="D13" s="46">
        <v>12062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si="2"/>
        <v>12062</v>
      </c>
      <c r="P13" s="47">
        <f t="shared" si="1"/>
        <v>4.15644383184011</v>
      </c>
      <c r="Q13" s="9"/>
    </row>
    <row r="14" spans="1:134" ht="15.75">
      <c r="A14" s="29" t="s">
        <v>18</v>
      </c>
      <c r="B14" s="30"/>
      <c r="C14" s="31"/>
      <c r="D14" s="32">
        <f t="shared" ref="D14:N14" si="3">SUM(D15:D22)</f>
        <v>300937</v>
      </c>
      <c r="E14" s="32">
        <f t="shared" si="3"/>
        <v>120587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219990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262023</v>
      </c>
      <c r="N14" s="32">
        <f t="shared" si="3"/>
        <v>0</v>
      </c>
      <c r="O14" s="44">
        <f>SUM(D14:N14)</f>
        <v>903537</v>
      </c>
      <c r="P14" s="45">
        <f t="shared" si="1"/>
        <v>311.34975878704341</v>
      </c>
      <c r="Q14" s="10"/>
    </row>
    <row r="15" spans="1:134">
      <c r="A15" s="12"/>
      <c r="B15" s="25">
        <v>322</v>
      </c>
      <c r="C15" s="20" t="s">
        <v>144</v>
      </c>
      <c r="D15" s="46">
        <v>170640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>SUM(D15:N15)</f>
        <v>170640</v>
      </c>
      <c r="P15" s="47">
        <f t="shared" si="1"/>
        <v>58.800827015851134</v>
      </c>
      <c r="Q15" s="9"/>
    </row>
    <row r="16" spans="1:134">
      <c r="A16" s="12"/>
      <c r="B16" s="25">
        <v>322.89999999999998</v>
      </c>
      <c r="C16" s="20" t="s">
        <v>145</v>
      </c>
      <c r="D16" s="46">
        <v>2720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262023</v>
      </c>
      <c r="N16" s="46">
        <v>0</v>
      </c>
      <c r="O16" s="46">
        <f t="shared" ref="O16:O22" si="4">SUM(D16:N16)</f>
        <v>264743</v>
      </c>
      <c r="P16" s="47">
        <f t="shared" si="1"/>
        <v>91.227773949000692</v>
      </c>
      <c r="Q16" s="9"/>
    </row>
    <row r="17" spans="1:17">
      <c r="A17" s="12"/>
      <c r="B17" s="25">
        <v>323.10000000000002</v>
      </c>
      <c r="C17" s="20" t="s">
        <v>19</v>
      </c>
      <c r="D17" s="46">
        <v>84382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si="4"/>
        <v>84382</v>
      </c>
      <c r="P17" s="47">
        <f t="shared" si="1"/>
        <v>29.077188146106135</v>
      </c>
      <c r="Q17" s="9"/>
    </row>
    <row r="18" spans="1:17">
      <c r="A18" s="12"/>
      <c r="B18" s="25">
        <v>323.7</v>
      </c>
      <c r="C18" s="20" t="s">
        <v>20</v>
      </c>
      <c r="D18" s="46">
        <v>43195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4"/>
        <v>43195</v>
      </c>
      <c r="P18" s="47">
        <f t="shared" si="1"/>
        <v>14.884562370778774</v>
      </c>
      <c r="Q18" s="9"/>
    </row>
    <row r="19" spans="1:17">
      <c r="A19" s="12"/>
      <c r="B19" s="25">
        <v>324.11</v>
      </c>
      <c r="C19" s="20" t="s">
        <v>21</v>
      </c>
      <c r="D19" s="46">
        <v>0</v>
      </c>
      <c r="E19" s="46">
        <v>32208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4"/>
        <v>32208</v>
      </c>
      <c r="P19" s="47">
        <f t="shared" si="1"/>
        <v>11.098552722260511</v>
      </c>
      <c r="Q19" s="9"/>
    </row>
    <row r="20" spans="1:17">
      <c r="A20" s="12"/>
      <c r="B20" s="25">
        <v>324.20999999999998</v>
      </c>
      <c r="C20" s="20" t="s">
        <v>22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219990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4"/>
        <v>219990</v>
      </c>
      <c r="P20" s="47">
        <f t="shared" si="1"/>
        <v>75.806340454858713</v>
      </c>
      <c r="Q20" s="9"/>
    </row>
    <row r="21" spans="1:17">
      <c r="A21" s="12"/>
      <c r="B21" s="25">
        <v>324.61</v>
      </c>
      <c r="C21" s="20" t="s">
        <v>23</v>
      </c>
      <c r="D21" s="46">
        <v>0</v>
      </c>
      <c r="E21" s="46">
        <v>33630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4"/>
        <v>33630</v>
      </c>
      <c r="P21" s="47">
        <f t="shared" si="1"/>
        <v>11.588559614059269</v>
      </c>
      <c r="Q21" s="9"/>
    </row>
    <row r="22" spans="1:17">
      <c r="A22" s="12"/>
      <c r="B22" s="25">
        <v>324.91000000000003</v>
      </c>
      <c r="C22" s="20" t="s">
        <v>24</v>
      </c>
      <c r="D22" s="46">
        <v>0</v>
      </c>
      <c r="E22" s="46">
        <v>54749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4"/>
        <v>54749</v>
      </c>
      <c r="P22" s="47">
        <f t="shared" si="1"/>
        <v>18.865954514128187</v>
      </c>
      <c r="Q22" s="9"/>
    </row>
    <row r="23" spans="1:17" ht="15.75">
      <c r="A23" s="29" t="s">
        <v>146</v>
      </c>
      <c r="B23" s="30"/>
      <c r="C23" s="31"/>
      <c r="D23" s="32">
        <f t="shared" ref="D23:N23" si="5">SUM(D24:D32)</f>
        <v>364204</v>
      </c>
      <c r="E23" s="32">
        <f t="shared" si="5"/>
        <v>0</v>
      </c>
      <c r="F23" s="32">
        <f t="shared" si="5"/>
        <v>0</v>
      </c>
      <c r="G23" s="32">
        <f t="shared" si="5"/>
        <v>0</v>
      </c>
      <c r="H23" s="32">
        <f t="shared" si="5"/>
        <v>0</v>
      </c>
      <c r="I23" s="32">
        <f t="shared" si="5"/>
        <v>1316160</v>
      </c>
      <c r="J23" s="32">
        <f t="shared" si="5"/>
        <v>0</v>
      </c>
      <c r="K23" s="32">
        <f t="shared" si="5"/>
        <v>0</v>
      </c>
      <c r="L23" s="32">
        <f t="shared" si="5"/>
        <v>0</v>
      </c>
      <c r="M23" s="32">
        <f t="shared" si="5"/>
        <v>0</v>
      </c>
      <c r="N23" s="32">
        <f t="shared" si="5"/>
        <v>0</v>
      </c>
      <c r="O23" s="44">
        <f>SUM(D23:N23)</f>
        <v>1680364</v>
      </c>
      <c r="P23" s="45">
        <f t="shared" si="1"/>
        <v>579.03652653342522</v>
      </c>
      <c r="Q23" s="10"/>
    </row>
    <row r="24" spans="1:17">
      <c r="A24" s="12"/>
      <c r="B24" s="25">
        <v>331.1</v>
      </c>
      <c r="C24" s="20" t="s">
        <v>106</v>
      </c>
      <c r="D24" s="46">
        <v>2421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>SUM(D24:N24)</f>
        <v>2421</v>
      </c>
      <c r="P24" s="47">
        <f t="shared" si="1"/>
        <v>0.83425223983459684</v>
      </c>
      <c r="Q24" s="9"/>
    </row>
    <row r="25" spans="1:17">
      <c r="A25" s="12"/>
      <c r="B25" s="25">
        <v>334.1</v>
      </c>
      <c r="C25" s="20" t="s">
        <v>108</v>
      </c>
      <c r="D25" s="46">
        <v>135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ref="O25:O30" si="6">SUM(D25:N25)</f>
        <v>135</v>
      </c>
      <c r="P25" s="47">
        <f t="shared" si="1"/>
        <v>4.6519641626464506E-2</v>
      </c>
      <c r="Q25" s="9"/>
    </row>
    <row r="26" spans="1:17">
      <c r="A26" s="12"/>
      <c r="B26" s="25">
        <v>334.35</v>
      </c>
      <c r="C26" s="20" t="s">
        <v>29</v>
      </c>
      <c r="D26" s="46">
        <v>0</v>
      </c>
      <c r="E26" s="46">
        <v>0</v>
      </c>
      <c r="F26" s="46">
        <v>0</v>
      </c>
      <c r="G26" s="46">
        <v>0</v>
      </c>
      <c r="H26" s="46">
        <v>0</v>
      </c>
      <c r="I26" s="46">
        <v>1316160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si="6"/>
        <v>1316160</v>
      </c>
      <c r="P26" s="47">
        <f t="shared" si="1"/>
        <v>453.53549276361133</v>
      </c>
      <c r="Q26" s="9"/>
    </row>
    <row r="27" spans="1:17">
      <c r="A27" s="12"/>
      <c r="B27" s="25">
        <v>335.125</v>
      </c>
      <c r="C27" s="20" t="s">
        <v>147</v>
      </c>
      <c r="D27" s="46">
        <v>101305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6"/>
        <v>101305</v>
      </c>
      <c r="P27" s="47">
        <f t="shared" si="1"/>
        <v>34.908683666436943</v>
      </c>
      <c r="Q27" s="9"/>
    </row>
    <row r="28" spans="1:17">
      <c r="A28" s="12"/>
      <c r="B28" s="25">
        <v>335.14</v>
      </c>
      <c r="C28" s="20" t="s">
        <v>95</v>
      </c>
      <c r="D28" s="46">
        <v>6349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si="6"/>
        <v>6349</v>
      </c>
      <c r="P28" s="47">
        <f t="shared" si="1"/>
        <v>2.1878015161957269</v>
      </c>
      <c r="Q28" s="9"/>
    </row>
    <row r="29" spans="1:17">
      <c r="A29" s="12"/>
      <c r="B29" s="25">
        <v>335.15</v>
      </c>
      <c r="C29" s="20" t="s">
        <v>96</v>
      </c>
      <c r="D29" s="46">
        <v>1224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6"/>
        <v>1224</v>
      </c>
      <c r="P29" s="47">
        <f t="shared" si="1"/>
        <v>0.42177808407994488</v>
      </c>
      <c r="Q29" s="9"/>
    </row>
    <row r="30" spans="1:17">
      <c r="A30" s="12"/>
      <c r="B30" s="25">
        <v>335.18</v>
      </c>
      <c r="C30" s="20" t="s">
        <v>148</v>
      </c>
      <c r="D30" s="46">
        <v>175815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6"/>
        <v>175815</v>
      </c>
      <c r="P30" s="47">
        <f t="shared" si="1"/>
        <v>60.584079944865607</v>
      </c>
      <c r="Q30" s="9"/>
    </row>
    <row r="31" spans="1:17">
      <c r="A31" s="12"/>
      <c r="B31" s="25">
        <v>337.7</v>
      </c>
      <c r="C31" s="20" t="s">
        <v>36</v>
      </c>
      <c r="D31" s="46">
        <v>61258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>SUM(D31:N31)</f>
        <v>61258</v>
      </c>
      <c r="P31" s="47">
        <f t="shared" si="1"/>
        <v>21.108890420399725</v>
      </c>
      <c r="Q31" s="9"/>
    </row>
    <row r="32" spans="1:17">
      <c r="A32" s="12"/>
      <c r="B32" s="25">
        <v>338</v>
      </c>
      <c r="C32" s="20" t="s">
        <v>120</v>
      </c>
      <c r="D32" s="46">
        <v>15697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>SUM(D32:N32)</f>
        <v>15697</v>
      </c>
      <c r="P32" s="47">
        <f t="shared" si="1"/>
        <v>5.4090282563749135</v>
      </c>
      <c r="Q32" s="9"/>
    </row>
    <row r="33" spans="1:17" ht="15.75">
      <c r="A33" s="29" t="s">
        <v>41</v>
      </c>
      <c r="B33" s="30"/>
      <c r="C33" s="31"/>
      <c r="D33" s="32">
        <f t="shared" ref="D33:N33" si="7">SUM(D34:D40)</f>
        <v>404770</v>
      </c>
      <c r="E33" s="32">
        <f t="shared" si="7"/>
        <v>0</v>
      </c>
      <c r="F33" s="32">
        <f t="shared" si="7"/>
        <v>0</v>
      </c>
      <c r="G33" s="32">
        <f t="shared" si="7"/>
        <v>0</v>
      </c>
      <c r="H33" s="32">
        <f t="shared" si="7"/>
        <v>0</v>
      </c>
      <c r="I33" s="32">
        <f t="shared" si="7"/>
        <v>2689448</v>
      </c>
      <c r="J33" s="32">
        <f t="shared" si="7"/>
        <v>0</v>
      </c>
      <c r="K33" s="32">
        <f t="shared" si="7"/>
        <v>0</v>
      </c>
      <c r="L33" s="32">
        <f t="shared" si="7"/>
        <v>0</v>
      </c>
      <c r="M33" s="32">
        <f t="shared" si="7"/>
        <v>0</v>
      </c>
      <c r="N33" s="32">
        <f t="shared" si="7"/>
        <v>0</v>
      </c>
      <c r="O33" s="32">
        <f>SUM(D33:N33)</f>
        <v>3094218</v>
      </c>
      <c r="P33" s="45">
        <f t="shared" si="1"/>
        <v>1066.2363886974501</v>
      </c>
      <c r="Q33" s="10"/>
    </row>
    <row r="34" spans="1:17">
      <c r="A34" s="12"/>
      <c r="B34" s="25">
        <v>341.9</v>
      </c>
      <c r="C34" s="20" t="s">
        <v>98</v>
      </c>
      <c r="D34" s="46">
        <v>275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 t="shared" ref="O34:O40" si="8">SUM(D34:N34)</f>
        <v>275</v>
      </c>
      <c r="P34" s="47">
        <f t="shared" si="1"/>
        <v>9.4762232942798064E-2</v>
      </c>
      <c r="Q34" s="9"/>
    </row>
    <row r="35" spans="1:17">
      <c r="A35" s="12"/>
      <c r="B35" s="25">
        <v>343.3</v>
      </c>
      <c r="C35" s="20" t="s">
        <v>45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2752</v>
      </c>
      <c r="J35" s="46">
        <v>0</v>
      </c>
      <c r="K35" s="46">
        <v>0</v>
      </c>
      <c r="L35" s="46">
        <v>0</v>
      </c>
      <c r="M35" s="46">
        <v>0</v>
      </c>
      <c r="N35" s="46">
        <v>0</v>
      </c>
      <c r="O35" s="46">
        <f t="shared" si="8"/>
        <v>2752</v>
      </c>
      <c r="P35" s="47">
        <f t="shared" si="1"/>
        <v>0.94831150930392838</v>
      </c>
      <c r="Q35" s="9"/>
    </row>
    <row r="36" spans="1:17">
      <c r="A36" s="12"/>
      <c r="B36" s="25">
        <v>343.4</v>
      </c>
      <c r="C36" s="20" t="s">
        <v>46</v>
      </c>
      <c r="D36" s="46">
        <v>346809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v>0</v>
      </c>
      <c r="O36" s="46">
        <f t="shared" si="8"/>
        <v>346809</v>
      </c>
      <c r="P36" s="47">
        <f t="shared" si="1"/>
        <v>119.50689179875948</v>
      </c>
      <c r="Q36" s="9"/>
    </row>
    <row r="37" spans="1:17">
      <c r="A37" s="12"/>
      <c r="B37" s="25">
        <v>343.6</v>
      </c>
      <c r="C37" s="20" t="s">
        <v>86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2686696</v>
      </c>
      <c r="J37" s="46">
        <v>0</v>
      </c>
      <c r="K37" s="46">
        <v>0</v>
      </c>
      <c r="L37" s="46">
        <v>0</v>
      </c>
      <c r="M37" s="46">
        <v>0</v>
      </c>
      <c r="N37" s="46">
        <v>0</v>
      </c>
      <c r="O37" s="46">
        <f t="shared" si="8"/>
        <v>2686696</v>
      </c>
      <c r="P37" s="47">
        <f t="shared" ref="P37:P53" si="9">(O37/P$55)</f>
        <v>925.80840799448652</v>
      </c>
      <c r="Q37" s="9"/>
    </row>
    <row r="38" spans="1:17">
      <c r="A38" s="12"/>
      <c r="B38" s="25">
        <v>343.9</v>
      </c>
      <c r="C38" s="20" t="s">
        <v>48</v>
      </c>
      <c r="D38" s="46">
        <v>34603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v>0</v>
      </c>
      <c r="O38" s="46">
        <f t="shared" si="8"/>
        <v>34603</v>
      </c>
      <c r="P38" s="47">
        <f t="shared" si="9"/>
        <v>11.923845623707788</v>
      </c>
      <c r="Q38" s="9"/>
    </row>
    <row r="39" spans="1:17">
      <c r="A39" s="12"/>
      <c r="B39" s="25">
        <v>344.9</v>
      </c>
      <c r="C39" s="20" t="s">
        <v>99</v>
      </c>
      <c r="D39" s="46">
        <v>17873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v>0</v>
      </c>
      <c r="O39" s="46">
        <f t="shared" si="8"/>
        <v>17873</v>
      </c>
      <c r="P39" s="47">
        <f t="shared" si="9"/>
        <v>6.1588559614059273</v>
      </c>
      <c r="Q39" s="9"/>
    </row>
    <row r="40" spans="1:17">
      <c r="A40" s="12"/>
      <c r="B40" s="25">
        <v>347.1</v>
      </c>
      <c r="C40" s="20" t="s">
        <v>50</v>
      </c>
      <c r="D40" s="46">
        <v>5210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v>0</v>
      </c>
      <c r="O40" s="46">
        <f t="shared" si="8"/>
        <v>5210</v>
      </c>
      <c r="P40" s="47">
        <f t="shared" si="9"/>
        <v>1.7953135768435562</v>
      </c>
      <c r="Q40" s="9"/>
    </row>
    <row r="41" spans="1:17" ht="15.75">
      <c r="A41" s="29" t="s">
        <v>42</v>
      </c>
      <c r="B41" s="30"/>
      <c r="C41" s="31"/>
      <c r="D41" s="32">
        <f t="shared" ref="D41:N41" si="10">SUM(D42:D43)</f>
        <v>23243</v>
      </c>
      <c r="E41" s="32">
        <f t="shared" si="10"/>
        <v>0</v>
      </c>
      <c r="F41" s="32">
        <f t="shared" si="10"/>
        <v>0</v>
      </c>
      <c r="G41" s="32">
        <f t="shared" si="10"/>
        <v>0</v>
      </c>
      <c r="H41" s="32">
        <f t="shared" si="10"/>
        <v>0</v>
      </c>
      <c r="I41" s="32">
        <f t="shared" si="10"/>
        <v>0</v>
      </c>
      <c r="J41" s="32">
        <f t="shared" si="10"/>
        <v>0</v>
      </c>
      <c r="K41" s="32">
        <f t="shared" si="10"/>
        <v>0</v>
      </c>
      <c r="L41" s="32">
        <f t="shared" si="10"/>
        <v>0</v>
      </c>
      <c r="M41" s="32">
        <f t="shared" si="10"/>
        <v>0</v>
      </c>
      <c r="N41" s="32">
        <f t="shared" si="10"/>
        <v>0</v>
      </c>
      <c r="O41" s="32">
        <f t="shared" ref="O41:O53" si="11">SUM(D41:N41)</f>
        <v>23243</v>
      </c>
      <c r="P41" s="45">
        <f t="shared" si="9"/>
        <v>8.0093039283252931</v>
      </c>
      <c r="Q41" s="10"/>
    </row>
    <row r="42" spans="1:17">
      <c r="A42" s="13"/>
      <c r="B42" s="39">
        <v>351.1</v>
      </c>
      <c r="C42" s="21" t="s">
        <v>53</v>
      </c>
      <c r="D42" s="46">
        <v>5496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v>0</v>
      </c>
      <c r="O42" s="46">
        <f t="shared" si="11"/>
        <v>5496</v>
      </c>
      <c r="P42" s="47">
        <f t="shared" si="9"/>
        <v>1.8938662991040662</v>
      </c>
      <c r="Q42" s="9"/>
    </row>
    <row r="43" spans="1:17">
      <c r="A43" s="13"/>
      <c r="B43" s="39">
        <v>359</v>
      </c>
      <c r="C43" s="21" t="s">
        <v>55</v>
      </c>
      <c r="D43" s="46">
        <v>17747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v>0</v>
      </c>
      <c r="O43" s="46">
        <f t="shared" si="11"/>
        <v>17747</v>
      </c>
      <c r="P43" s="47">
        <f t="shared" si="9"/>
        <v>6.1154376292212271</v>
      </c>
      <c r="Q43" s="9"/>
    </row>
    <row r="44" spans="1:17" ht="15.75">
      <c r="A44" s="29" t="s">
        <v>3</v>
      </c>
      <c r="B44" s="30"/>
      <c r="C44" s="31"/>
      <c r="D44" s="32">
        <f t="shared" ref="D44:N44" si="12">SUM(D45:D50)</f>
        <v>16869</v>
      </c>
      <c r="E44" s="32">
        <f t="shared" si="12"/>
        <v>210</v>
      </c>
      <c r="F44" s="32">
        <f t="shared" si="12"/>
        <v>0</v>
      </c>
      <c r="G44" s="32">
        <f t="shared" si="12"/>
        <v>0</v>
      </c>
      <c r="H44" s="32">
        <f t="shared" si="12"/>
        <v>0</v>
      </c>
      <c r="I44" s="32">
        <f t="shared" si="12"/>
        <v>497</v>
      </c>
      <c r="J44" s="32">
        <f t="shared" si="12"/>
        <v>0</v>
      </c>
      <c r="K44" s="32">
        <f t="shared" si="12"/>
        <v>0</v>
      </c>
      <c r="L44" s="32">
        <f t="shared" si="12"/>
        <v>0</v>
      </c>
      <c r="M44" s="32">
        <f t="shared" si="12"/>
        <v>0</v>
      </c>
      <c r="N44" s="32">
        <f t="shared" si="12"/>
        <v>0</v>
      </c>
      <c r="O44" s="32">
        <f t="shared" si="11"/>
        <v>17576</v>
      </c>
      <c r="P44" s="45">
        <f t="shared" si="9"/>
        <v>6.0565127498277054</v>
      </c>
      <c r="Q44" s="10"/>
    </row>
    <row r="45" spans="1:17">
      <c r="A45" s="12"/>
      <c r="B45" s="25">
        <v>361.1</v>
      </c>
      <c r="C45" s="20" t="s">
        <v>56</v>
      </c>
      <c r="D45" s="46">
        <v>277</v>
      </c>
      <c r="E45" s="46">
        <v>210</v>
      </c>
      <c r="F45" s="46">
        <v>0</v>
      </c>
      <c r="G45" s="46">
        <v>0</v>
      </c>
      <c r="H45" s="46">
        <v>0</v>
      </c>
      <c r="I45" s="46">
        <v>457</v>
      </c>
      <c r="J45" s="46">
        <v>0</v>
      </c>
      <c r="K45" s="46">
        <v>0</v>
      </c>
      <c r="L45" s="46">
        <v>0</v>
      </c>
      <c r="M45" s="46">
        <v>0</v>
      </c>
      <c r="N45" s="46">
        <v>0</v>
      </c>
      <c r="O45" s="46">
        <f t="shared" si="11"/>
        <v>944</v>
      </c>
      <c r="P45" s="47">
        <f t="shared" si="9"/>
        <v>0.32529290144727774</v>
      </c>
      <c r="Q45" s="9"/>
    </row>
    <row r="46" spans="1:17">
      <c r="A46" s="12"/>
      <c r="B46" s="25">
        <v>362</v>
      </c>
      <c r="C46" s="20" t="s">
        <v>57</v>
      </c>
      <c r="D46" s="46">
        <v>5549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v>0</v>
      </c>
      <c r="O46" s="46">
        <f t="shared" si="11"/>
        <v>5549</v>
      </c>
      <c r="P46" s="47">
        <f t="shared" si="9"/>
        <v>1.9121295658166781</v>
      </c>
      <c r="Q46" s="9"/>
    </row>
    <row r="47" spans="1:17">
      <c r="A47" s="12"/>
      <c r="B47" s="25">
        <v>364</v>
      </c>
      <c r="C47" s="20" t="s">
        <v>126</v>
      </c>
      <c r="D47" s="46">
        <v>15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v>0</v>
      </c>
      <c r="O47" s="46">
        <f t="shared" si="11"/>
        <v>15</v>
      </c>
      <c r="P47" s="47">
        <f t="shared" si="9"/>
        <v>5.1688490696071678E-3</v>
      </c>
      <c r="Q47" s="9"/>
    </row>
    <row r="48" spans="1:17">
      <c r="A48" s="12"/>
      <c r="B48" s="25">
        <v>366</v>
      </c>
      <c r="C48" s="20" t="s">
        <v>58</v>
      </c>
      <c r="D48" s="46">
        <v>2048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v>0</v>
      </c>
      <c r="O48" s="46">
        <f t="shared" si="11"/>
        <v>2048</v>
      </c>
      <c r="P48" s="47">
        <f t="shared" si="9"/>
        <v>0.70572019297036526</v>
      </c>
      <c r="Q48" s="9"/>
    </row>
    <row r="49" spans="1:120">
      <c r="A49" s="12"/>
      <c r="B49" s="25">
        <v>369.3</v>
      </c>
      <c r="C49" s="20" t="s">
        <v>127</v>
      </c>
      <c r="D49" s="46">
        <v>1451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v>0</v>
      </c>
      <c r="O49" s="46">
        <f t="shared" si="11"/>
        <v>1451</v>
      </c>
      <c r="P49" s="47">
        <f t="shared" si="9"/>
        <v>0.5</v>
      </c>
      <c r="Q49" s="9"/>
    </row>
    <row r="50" spans="1:120">
      <c r="A50" s="12"/>
      <c r="B50" s="25">
        <v>369.9</v>
      </c>
      <c r="C50" s="20" t="s">
        <v>59</v>
      </c>
      <c r="D50" s="46">
        <v>7529</v>
      </c>
      <c r="E50" s="46">
        <v>0</v>
      </c>
      <c r="F50" s="46">
        <v>0</v>
      </c>
      <c r="G50" s="46">
        <v>0</v>
      </c>
      <c r="H50" s="46">
        <v>0</v>
      </c>
      <c r="I50" s="46">
        <v>40</v>
      </c>
      <c r="J50" s="46">
        <v>0</v>
      </c>
      <c r="K50" s="46">
        <v>0</v>
      </c>
      <c r="L50" s="46">
        <v>0</v>
      </c>
      <c r="M50" s="46">
        <v>0</v>
      </c>
      <c r="N50" s="46">
        <v>0</v>
      </c>
      <c r="O50" s="46">
        <f t="shared" si="11"/>
        <v>7569</v>
      </c>
      <c r="P50" s="47">
        <f t="shared" si="9"/>
        <v>2.6082012405237767</v>
      </c>
      <c r="Q50" s="9"/>
    </row>
    <row r="51" spans="1:120" ht="15.75">
      <c r="A51" s="29" t="s">
        <v>43</v>
      </c>
      <c r="B51" s="30"/>
      <c r="C51" s="31"/>
      <c r="D51" s="32">
        <f t="shared" ref="D51:N51" si="13">SUM(D52:D52)</f>
        <v>155000</v>
      </c>
      <c r="E51" s="32">
        <f t="shared" si="13"/>
        <v>0</v>
      </c>
      <c r="F51" s="32">
        <f t="shared" si="13"/>
        <v>0</v>
      </c>
      <c r="G51" s="32">
        <f t="shared" si="13"/>
        <v>0</v>
      </c>
      <c r="H51" s="32">
        <f t="shared" si="13"/>
        <v>0</v>
      </c>
      <c r="I51" s="32">
        <f t="shared" si="13"/>
        <v>0</v>
      </c>
      <c r="J51" s="32">
        <f t="shared" si="13"/>
        <v>0</v>
      </c>
      <c r="K51" s="32">
        <f t="shared" si="13"/>
        <v>0</v>
      </c>
      <c r="L51" s="32">
        <f t="shared" si="13"/>
        <v>0</v>
      </c>
      <c r="M51" s="32">
        <f t="shared" si="13"/>
        <v>0</v>
      </c>
      <c r="N51" s="32">
        <f t="shared" si="13"/>
        <v>0</v>
      </c>
      <c r="O51" s="32">
        <f t="shared" si="11"/>
        <v>155000</v>
      </c>
      <c r="P51" s="45">
        <f t="shared" si="9"/>
        <v>53.411440385940729</v>
      </c>
      <c r="Q51" s="9"/>
    </row>
    <row r="52" spans="1:120" ht="15.75" thickBot="1">
      <c r="A52" s="12"/>
      <c r="B52" s="25">
        <v>381</v>
      </c>
      <c r="C52" s="20" t="s">
        <v>60</v>
      </c>
      <c r="D52" s="46">
        <v>155000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v>0</v>
      </c>
      <c r="O52" s="46">
        <f t="shared" si="11"/>
        <v>155000</v>
      </c>
      <c r="P52" s="47">
        <f t="shared" si="9"/>
        <v>53.411440385940729</v>
      </c>
      <c r="Q52" s="9"/>
    </row>
    <row r="53" spans="1:120" ht="16.5" thickBot="1">
      <c r="A53" s="14" t="s">
        <v>51</v>
      </c>
      <c r="B53" s="23"/>
      <c r="C53" s="22"/>
      <c r="D53" s="15">
        <f t="shared" ref="D53:N53" si="14">SUM(D5,D14,D23,D33,D41,D44,D51)</f>
        <v>2910387</v>
      </c>
      <c r="E53" s="15">
        <f t="shared" si="14"/>
        <v>120797</v>
      </c>
      <c r="F53" s="15">
        <f t="shared" si="14"/>
        <v>0</v>
      </c>
      <c r="G53" s="15">
        <f t="shared" si="14"/>
        <v>0</v>
      </c>
      <c r="H53" s="15">
        <f t="shared" si="14"/>
        <v>0</v>
      </c>
      <c r="I53" s="15">
        <f t="shared" si="14"/>
        <v>4226095</v>
      </c>
      <c r="J53" s="15">
        <f t="shared" si="14"/>
        <v>0</v>
      </c>
      <c r="K53" s="15">
        <f t="shared" si="14"/>
        <v>0</v>
      </c>
      <c r="L53" s="15">
        <f t="shared" si="14"/>
        <v>0</v>
      </c>
      <c r="M53" s="15">
        <f t="shared" si="14"/>
        <v>262023</v>
      </c>
      <c r="N53" s="15">
        <f t="shared" si="14"/>
        <v>0</v>
      </c>
      <c r="O53" s="15">
        <f t="shared" si="11"/>
        <v>7519302</v>
      </c>
      <c r="P53" s="38">
        <f t="shared" si="9"/>
        <v>2591.0758097863541</v>
      </c>
      <c r="Q53" s="6"/>
      <c r="R53" s="2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  <c r="BU53" s="5"/>
      <c r="BV53" s="5"/>
      <c r="BW53" s="5"/>
      <c r="BX53" s="5"/>
      <c r="BY53" s="5"/>
      <c r="BZ53" s="5"/>
      <c r="CA53" s="5"/>
      <c r="CB53" s="5"/>
      <c r="CC53" s="5"/>
      <c r="CD53" s="5"/>
      <c r="CE53" s="5"/>
      <c r="CF53" s="5"/>
      <c r="CG53" s="5"/>
      <c r="CH53" s="5"/>
      <c r="CI53" s="5"/>
      <c r="CJ53" s="5"/>
      <c r="CK53" s="5"/>
      <c r="CL53" s="5"/>
      <c r="CM53" s="5"/>
      <c r="CN53" s="5"/>
      <c r="CO53" s="5"/>
      <c r="CP53" s="5"/>
      <c r="CQ53" s="5"/>
      <c r="CR53" s="5"/>
      <c r="CS53" s="5"/>
      <c r="CT53" s="5"/>
      <c r="CU53" s="5"/>
      <c r="CV53" s="5"/>
      <c r="CW53" s="5"/>
      <c r="CX53" s="5"/>
      <c r="CY53" s="5"/>
      <c r="CZ53" s="5"/>
      <c r="DA53" s="5"/>
      <c r="DB53" s="5"/>
      <c r="DC53" s="5"/>
      <c r="DD53" s="5"/>
      <c r="DE53" s="5"/>
      <c r="DF53" s="5"/>
      <c r="DG53" s="5"/>
      <c r="DH53" s="5"/>
      <c r="DI53" s="5"/>
      <c r="DJ53" s="5"/>
      <c r="DK53" s="5"/>
      <c r="DL53" s="5"/>
      <c r="DM53" s="5"/>
      <c r="DN53" s="5"/>
      <c r="DO53" s="5"/>
      <c r="DP53" s="5"/>
    </row>
    <row r="54" spans="1:120">
      <c r="A54" s="16"/>
      <c r="B54" s="18"/>
      <c r="C54" s="18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7"/>
      <c r="P54" s="19"/>
    </row>
    <row r="55" spans="1:120">
      <c r="A55" s="40"/>
      <c r="B55" s="41"/>
      <c r="C55" s="41"/>
      <c r="D55" s="42"/>
      <c r="E55" s="42"/>
      <c r="F55" s="42"/>
      <c r="G55" s="42"/>
      <c r="H55" s="42"/>
      <c r="I55" s="42"/>
      <c r="J55" s="42"/>
      <c r="K55" s="42"/>
      <c r="L55" s="42"/>
      <c r="M55" s="118" t="s">
        <v>149</v>
      </c>
      <c r="N55" s="118"/>
      <c r="O55" s="118"/>
      <c r="P55" s="43">
        <v>2902</v>
      </c>
    </row>
    <row r="56" spans="1:120">
      <c r="A56" s="119"/>
      <c r="B56" s="96"/>
      <c r="C56" s="96"/>
      <c r="D56" s="96"/>
      <c r="E56" s="96"/>
      <c r="F56" s="96"/>
      <c r="G56" s="96"/>
      <c r="H56" s="96"/>
      <c r="I56" s="96"/>
      <c r="J56" s="96"/>
      <c r="K56" s="96"/>
      <c r="L56" s="96"/>
      <c r="M56" s="96"/>
      <c r="N56" s="96"/>
      <c r="O56" s="96"/>
      <c r="P56" s="97"/>
    </row>
    <row r="57" spans="1:120" ht="15.75" customHeight="1" thickBot="1">
      <c r="A57" s="120" t="s">
        <v>75</v>
      </c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100"/>
    </row>
  </sheetData>
  <mergeCells count="10">
    <mergeCell ref="M55:O55"/>
    <mergeCell ref="A56:P56"/>
    <mergeCell ref="A57:P57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C5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68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133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61</v>
      </c>
      <c r="B3" s="108"/>
      <c r="C3" s="109"/>
      <c r="D3" s="128" t="s">
        <v>37</v>
      </c>
      <c r="E3" s="129"/>
      <c r="F3" s="129"/>
      <c r="G3" s="129"/>
      <c r="H3" s="130"/>
      <c r="I3" s="128" t="s">
        <v>38</v>
      </c>
      <c r="J3" s="130"/>
      <c r="K3" s="128" t="s">
        <v>40</v>
      </c>
      <c r="L3" s="130"/>
      <c r="M3" s="36"/>
      <c r="N3" s="37"/>
      <c r="O3" s="131" t="s">
        <v>66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62</v>
      </c>
      <c r="F4" s="34" t="s">
        <v>63</v>
      </c>
      <c r="G4" s="34" t="s">
        <v>64</v>
      </c>
      <c r="H4" s="34" t="s">
        <v>5</v>
      </c>
      <c r="I4" s="34" t="s">
        <v>6</v>
      </c>
      <c r="J4" s="35" t="s">
        <v>65</v>
      </c>
      <c r="K4" s="35" t="s">
        <v>7</v>
      </c>
      <c r="L4" s="35" t="s">
        <v>8</v>
      </c>
      <c r="M4" s="35" t="s">
        <v>9</v>
      </c>
      <c r="N4" s="35" t="s">
        <v>39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SUM(D6:D13)</f>
        <v>1515167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1515167</v>
      </c>
      <c r="O5" s="33">
        <f t="shared" ref="O5:O36" si="1">(N5/O$55)</f>
        <v>608.50080321285145</v>
      </c>
      <c r="P5" s="6"/>
    </row>
    <row r="6" spans="1:133">
      <c r="A6" s="12"/>
      <c r="B6" s="25">
        <v>311</v>
      </c>
      <c r="C6" s="20" t="s">
        <v>2</v>
      </c>
      <c r="D6" s="46">
        <v>951733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951733</v>
      </c>
      <c r="O6" s="47">
        <f t="shared" si="1"/>
        <v>382.22208835341365</v>
      </c>
      <c r="P6" s="9"/>
    </row>
    <row r="7" spans="1:133">
      <c r="A7" s="12"/>
      <c r="B7" s="25">
        <v>312.41000000000003</v>
      </c>
      <c r="C7" s="20" t="s">
        <v>12</v>
      </c>
      <c r="D7" s="46">
        <v>85700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85700</v>
      </c>
      <c r="O7" s="47">
        <f t="shared" si="1"/>
        <v>34.417670682730922</v>
      </c>
      <c r="P7" s="9"/>
    </row>
    <row r="8" spans="1:133">
      <c r="A8" s="12"/>
      <c r="B8" s="25">
        <v>312.42</v>
      </c>
      <c r="C8" s="20" t="s">
        <v>11</v>
      </c>
      <c r="D8" s="46">
        <v>54230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54230</v>
      </c>
      <c r="O8" s="47">
        <f t="shared" si="1"/>
        <v>21.779116465863453</v>
      </c>
      <c r="P8" s="9"/>
    </row>
    <row r="9" spans="1:133">
      <c r="A9" s="12"/>
      <c r="B9" s="25">
        <v>314.10000000000002</v>
      </c>
      <c r="C9" s="20" t="s">
        <v>13</v>
      </c>
      <c r="D9" s="46">
        <v>126936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126936</v>
      </c>
      <c r="O9" s="47">
        <f t="shared" si="1"/>
        <v>50.978313253012047</v>
      </c>
      <c r="P9" s="9"/>
    </row>
    <row r="10" spans="1:133">
      <c r="A10" s="12"/>
      <c r="B10" s="25">
        <v>314.3</v>
      </c>
      <c r="C10" s="20" t="s">
        <v>14</v>
      </c>
      <c r="D10" s="46">
        <v>73942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73942</v>
      </c>
      <c r="O10" s="47">
        <f t="shared" si="1"/>
        <v>29.695582329317268</v>
      </c>
      <c r="P10" s="9"/>
    </row>
    <row r="11" spans="1:133">
      <c r="A11" s="12"/>
      <c r="B11" s="25">
        <v>314.39999999999998</v>
      </c>
      <c r="C11" s="20" t="s">
        <v>15</v>
      </c>
      <c r="D11" s="46">
        <v>7542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7542</v>
      </c>
      <c r="O11" s="47">
        <f t="shared" si="1"/>
        <v>3.0289156626506024</v>
      </c>
      <c r="P11" s="9"/>
    </row>
    <row r="12" spans="1:133">
      <c r="A12" s="12"/>
      <c r="B12" s="25">
        <v>315</v>
      </c>
      <c r="C12" s="20" t="s">
        <v>90</v>
      </c>
      <c r="D12" s="46">
        <v>200328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200328</v>
      </c>
      <c r="O12" s="47">
        <f t="shared" si="1"/>
        <v>80.453012048192775</v>
      </c>
      <c r="P12" s="9"/>
    </row>
    <row r="13" spans="1:133">
      <c r="A13" s="12"/>
      <c r="B13" s="25">
        <v>316</v>
      </c>
      <c r="C13" s="20" t="s">
        <v>91</v>
      </c>
      <c r="D13" s="46">
        <v>14756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14756</v>
      </c>
      <c r="O13" s="47">
        <f t="shared" si="1"/>
        <v>5.9261044176706825</v>
      </c>
      <c r="P13" s="9"/>
    </row>
    <row r="14" spans="1:133" ht="15.75">
      <c r="A14" s="29" t="s">
        <v>18</v>
      </c>
      <c r="B14" s="30"/>
      <c r="C14" s="31"/>
      <c r="D14" s="32">
        <f t="shared" ref="D14:M14" si="3">SUM(D15:D22)</f>
        <v>698683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501695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21" si="4">SUM(D14:M14)</f>
        <v>1200378</v>
      </c>
      <c r="O14" s="45">
        <f t="shared" si="1"/>
        <v>482.07951807228915</v>
      </c>
      <c r="P14" s="10"/>
    </row>
    <row r="15" spans="1:133">
      <c r="A15" s="12"/>
      <c r="B15" s="25">
        <v>322</v>
      </c>
      <c r="C15" s="20" t="s">
        <v>0</v>
      </c>
      <c r="D15" s="46">
        <v>257590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257590</v>
      </c>
      <c r="O15" s="47">
        <f t="shared" si="1"/>
        <v>103.44979919678715</v>
      </c>
      <c r="P15" s="9"/>
    </row>
    <row r="16" spans="1:133">
      <c r="A16" s="12"/>
      <c r="B16" s="25">
        <v>323.10000000000002</v>
      </c>
      <c r="C16" s="20" t="s">
        <v>19</v>
      </c>
      <c r="D16" s="46">
        <v>73775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73775</v>
      </c>
      <c r="O16" s="47">
        <f t="shared" si="1"/>
        <v>29.628514056224901</v>
      </c>
      <c r="P16" s="9"/>
    </row>
    <row r="17" spans="1:16">
      <c r="A17" s="12"/>
      <c r="B17" s="25">
        <v>323.7</v>
      </c>
      <c r="C17" s="20" t="s">
        <v>20</v>
      </c>
      <c r="D17" s="46">
        <v>45372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45372</v>
      </c>
      <c r="O17" s="47">
        <f t="shared" si="1"/>
        <v>18.221686746987952</v>
      </c>
      <c r="P17" s="9"/>
    </row>
    <row r="18" spans="1:16">
      <c r="A18" s="12"/>
      <c r="B18" s="25">
        <v>324.11</v>
      </c>
      <c r="C18" s="20" t="s">
        <v>21</v>
      </c>
      <c r="D18" s="46">
        <v>81212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81212</v>
      </c>
      <c r="O18" s="47">
        <f t="shared" si="1"/>
        <v>32.615261044176705</v>
      </c>
      <c r="P18" s="9"/>
    </row>
    <row r="19" spans="1:16">
      <c r="A19" s="12"/>
      <c r="B19" s="25">
        <v>324.20999999999998</v>
      </c>
      <c r="C19" s="20" t="s">
        <v>22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501695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501695</v>
      </c>
      <c r="O19" s="47">
        <f t="shared" si="1"/>
        <v>201.48393574297188</v>
      </c>
      <c r="P19" s="9"/>
    </row>
    <row r="20" spans="1:16">
      <c r="A20" s="12"/>
      <c r="B20" s="25">
        <v>324.61</v>
      </c>
      <c r="C20" s="20" t="s">
        <v>23</v>
      </c>
      <c r="D20" s="46">
        <v>83476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83476</v>
      </c>
      <c r="O20" s="47">
        <f t="shared" si="1"/>
        <v>33.52449799196787</v>
      </c>
      <c r="P20" s="9"/>
    </row>
    <row r="21" spans="1:16">
      <c r="A21" s="12"/>
      <c r="B21" s="25">
        <v>324.91000000000003</v>
      </c>
      <c r="C21" s="20" t="s">
        <v>24</v>
      </c>
      <c r="D21" s="46">
        <v>140295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140295</v>
      </c>
      <c r="O21" s="47">
        <f t="shared" si="1"/>
        <v>56.343373493975903</v>
      </c>
      <c r="P21" s="9"/>
    </row>
    <row r="22" spans="1:16">
      <c r="A22" s="12"/>
      <c r="B22" s="25">
        <v>329</v>
      </c>
      <c r="C22" s="20" t="s">
        <v>25</v>
      </c>
      <c r="D22" s="46">
        <v>16963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ref="N22:N33" si="5">SUM(D22:M22)</f>
        <v>16963</v>
      </c>
      <c r="O22" s="47">
        <f t="shared" si="1"/>
        <v>6.8124497991967869</v>
      </c>
      <c r="P22" s="9"/>
    </row>
    <row r="23" spans="1:16" ht="15.75">
      <c r="A23" s="29" t="s">
        <v>27</v>
      </c>
      <c r="B23" s="30"/>
      <c r="C23" s="31"/>
      <c r="D23" s="32">
        <f t="shared" ref="D23:M23" si="6">SUM(D24:D32)</f>
        <v>287963</v>
      </c>
      <c r="E23" s="32">
        <f t="shared" si="6"/>
        <v>0</v>
      </c>
      <c r="F23" s="32">
        <f t="shared" si="6"/>
        <v>0</v>
      </c>
      <c r="G23" s="32">
        <f t="shared" si="6"/>
        <v>0</v>
      </c>
      <c r="H23" s="32">
        <f t="shared" si="6"/>
        <v>0</v>
      </c>
      <c r="I23" s="32">
        <f t="shared" si="6"/>
        <v>0</v>
      </c>
      <c r="J23" s="32">
        <f t="shared" si="6"/>
        <v>0</v>
      </c>
      <c r="K23" s="32">
        <f t="shared" si="6"/>
        <v>0</v>
      </c>
      <c r="L23" s="32">
        <f t="shared" si="6"/>
        <v>0</v>
      </c>
      <c r="M23" s="32">
        <f t="shared" si="6"/>
        <v>0</v>
      </c>
      <c r="N23" s="44">
        <f t="shared" si="5"/>
        <v>287963</v>
      </c>
      <c r="O23" s="45">
        <f t="shared" si="1"/>
        <v>115.64779116465863</v>
      </c>
      <c r="P23" s="10"/>
    </row>
    <row r="24" spans="1:16">
      <c r="A24" s="12"/>
      <c r="B24" s="25">
        <v>332</v>
      </c>
      <c r="C24" s="20" t="s">
        <v>134</v>
      </c>
      <c r="D24" s="46">
        <v>8303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5"/>
        <v>8303</v>
      </c>
      <c r="O24" s="47">
        <f t="shared" si="1"/>
        <v>3.3345381526104418</v>
      </c>
      <c r="P24" s="9"/>
    </row>
    <row r="25" spans="1:16">
      <c r="A25" s="12"/>
      <c r="B25" s="25">
        <v>334.1</v>
      </c>
      <c r="C25" s="20" t="s">
        <v>108</v>
      </c>
      <c r="D25" s="46">
        <v>750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5"/>
        <v>750</v>
      </c>
      <c r="O25" s="47">
        <f t="shared" si="1"/>
        <v>0.30120481927710846</v>
      </c>
      <c r="P25" s="9"/>
    </row>
    <row r="26" spans="1:16">
      <c r="A26" s="12"/>
      <c r="B26" s="25">
        <v>335.12</v>
      </c>
      <c r="C26" s="20" t="s">
        <v>94</v>
      </c>
      <c r="D26" s="46">
        <v>59063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5"/>
        <v>59063</v>
      </c>
      <c r="O26" s="47">
        <f t="shared" si="1"/>
        <v>23.720080321285142</v>
      </c>
      <c r="P26" s="9"/>
    </row>
    <row r="27" spans="1:16">
      <c r="A27" s="12"/>
      <c r="B27" s="25">
        <v>335.14</v>
      </c>
      <c r="C27" s="20" t="s">
        <v>95</v>
      </c>
      <c r="D27" s="46">
        <v>6892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5"/>
        <v>6892</v>
      </c>
      <c r="O27" s="47">
        <f t="shared" si="1"/>
        <v>2.767871485943775</v>
      </c>
      <c r="P27" s="9"/>
    </row>
    <row r="28" spans="1:16">
      <c r="A28" s="12"/>
      <c r="B28" s="25">
        <v>335.15</v>
      </c>
      <c r="C28" s="20" t="s">
        <v>96</v>
      </c>
      <c r="D28" s="46">
        <v>979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5"/>
        <v>979</v>
      </c>
      <c r="O28" s="47">
        <f t="shared" si="1"/>
        <v>0.39317269076305222</v>
      </c>
      <c r="P28" s="9"/>
    </row>
    <row r="29" spans="1:16">
      <c r="A29" s="12"/>
      <c r="B29" s="25">
        <v>335.18</v>
      </c>
      <c r="C29" s="20" t="s">
        <v>97</v>
      </c>
      <c r="D29" s="46">
        <v>137349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5"/>
        <v>137349</v>
      </c>
      <c r="O29" s="47">
        <f t="shared" si="1"/>
        <v>55.160240963855422</v>
      </c>
      <c r="P29" s="9"/>
    </row>
    <row r="30" spans="1:16">
      <c r="A30" s="12"/>
      <c r="B30" s="25">
        <v>335.49</v>
      </c>
      <c r="C30" s="20" t="s">
        <v>35</v>
      </c>
      <c r="D30" s="46">
        <v>17284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5"/>
        <v>17284</v>
      </c>
      <c r="O30" s="47">
        <f t="shared" si="1"/>
        <v>6.9413654618473899</v>
      </c>
      <c r="P30" s="9"/>
    </row>
    <row r="31" spans="1:16">
      <c r="A31" s="12"/>
      <c r="B31" s="25">
        <v>337.7</v>
      </c>
      <c r="C31" s="20" t="s">
        <v>36</v>
      </c>
      <c r="D31" s="46">
        <v>43226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5"/>
        <v>43226</v>
      </c>
      <c r="O31" s="47">
        <f t="shared" si="1"/>
        <v>17.359839357429721</v>
      </c>
      <c r="P31" s="9"/>
    </row>
    <row r="32" spans="1:16">
      <c r="A32" s="12"/>
      <c r="B32" s="25">
        <v>338</v>
      </c>
      <c r="C32" s="20" t="s">
        <v>120</v>
      </c>
      <c r="D32" s="46">
        <v>14117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5"/>
        <v>14117</v>
      </c>
      <c r="O32" s="47">
        <f t="shared" si="1"/>
        <v>5.6694779116465863</v>
      </c>
      <c r="P32" s="9"/>
    </row>
    <row r="33" spans="1:16" ht="15.75">
      <c r="A33" s="29" t="s">
        <v>41</v>
      </c>
      <c r="B33" s="30"/>
      <c r="C33" s="31"/>
      <c r="D33" s="32">
        <f t="shared" ref="D33:M33" si="7">SUM(D34:D40)</f>
        <v>370649</v>
      </c>
      <c r="E33" s="32">
        <f t="shared" si="7"/>
        <v>0</v>
      </c>
      <c r="F33" s="32">
        <f t="shared" si="7"/>
        <v>0</v>
      </c>
      <c r="G33" s="32">
        <f t="shared" si="7"/>
        <v>0</v>
      </c>
      <c r="H33" s="32">
        <f t="shared" si="7"/>
        <v>0</v>
      </c>
      <c r="I33" s="32">
        <f t="shared" si="7"/>
        <v>2581207</v>
      </c>
      <c r="J33" s="32">
        <f t="shared" si="7"/>
        <v>0</v>
      </c>
      <c r="K33" s="32">
        <f t="shared" si="7"/>
        <v>0</v>
      </c>
      <c r="L33" s="32">
        <f t="shared" si="7"/>
        <v>0</v>
      </c>
      <c r="M33" s="32">
        <f t="shared" si="7"/>
        <v>0</v>
      </c>
      <c r="N33" s="32">
        <f t="shared" si="5"/>
        <v>2951856</v>
      </c>
      <c r="O33" s="45">
        <f t="shared" si="1"/>
        <v>1185.4843373493975</v>
      </c>
      <c r="P33" s="10"/>
    </row>
    <row r="34" spans="1:16">
      <c r="A34" s="12"/>
      <c r="B34" s="25">
        <v>341.9</v>
      </c>
      <c r="C34" s="20" t="s">
        <v>98</v>
      </c>
      <c r="D34" s="46">
        <v>268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ref="N34:N40" si="8">SUM(D34:M34)</f>
        <v>268</v>
      </c>
      <c r="O34" s="47">
        <f t="shared" si="1"/>
        <v>0.10763052208835341</v>
      </c>
      <c r="P34" s="9"/>
    </row>
    <row r="35" spans="1:16">
      <c r="A35" s="12"/>
      <c r="B35" s="25">
        <v>343.3</v>
      </c>
      <c r="C35" s="20" t="s">
        <v>45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142</v>
      </c>
      <c r="J35" s="46">
        <v>0</v>
      </c>
      <c r="K35" s="46">
        <v>0</v>
      </c>
      <c r="L35" s="46">
        <v>0</v>
      </c>
      <c r="M35" s="46">
        <v>0</v>
      </c>
      <c r="N35" s="46">
        <f t="shared" si="8"/>
        <v>142</v>
      </c>
      <c r="O35" s="47">
        <f t="shared" si="1"/>
        <v>5.7028112449799197E-2</v>
      </c>
      <c r="P35" s="9"/>
    </row>
    <row r="36" spans="1:16">
      <c r="A36" s="12"/>
      <c r="B36" s="25">
        <v>343.4</v>
      </c>
      <c r="C36" s="20" t="s">
        <v>46</v>
      </c>
      <c r="D36" s="46">
        <v>317980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317980</v>
      </c>
      <c r="O36" s="47">
        <f t="shared" si="1"/>
        <v>127.70281124497993</v>
      </c>
      <c r="P36" s="9"/>
    </row>
    <row r="37" spans="1:16">
      <c r="A37" s="12"/>
      <c r="B37" s="25">
        <v>343.6</v>
      </c>
      <c r="C37" s="20" t="s">
        <v>86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2581065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2581065</v>
      </c>
      <c r="O37" s="47">
        <f t="shared" ref="O37:O53" si="9">(N37/O$55)</f>
        <v>1036.5722891566265</v>
      </c>
      <c r="P37" s="9"/>
    </row>
    <row r="38" spans="1:16">
      <c r="A38" s="12"/>
      <c r="B38" s="25">
        <v>343.9</v>
      </c>
      <c r="C38" s="20" t="s">
        <v>48</v>
      </c>
      <c r="D38" s="46">
        <v>33742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33742</v>
      </c>
      <c r="O38" s="47">
        <f t="shared" si="9"/>
        <v>13.551004016064256</v>
      </c>
      <c r="P38" s="9"/>
    </row>
    <row r="39" spans="1:16">
      <c r="A39" s="12"/>
      <c r="B39" s="25">
        <v>344.9</v>
      </c>
      <c r="C39" s="20" t="s">
        <v>99</v>
      </c>
      <c r="D39" s="46">
        <v>13404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13404</v>
      </c>
      <c r="O39" s="47">
        <f t="shared" si="9"/>
        <v>5.3831325301204815</v>
      </c>
      <c r="P39" s="9"/>
    </row>
    <row r="40" spans="1:16">
      <c r="A40" s="12"/>
      <c r="B40" s="25">
        <v>347.1</v>
      </c>
      <c r="C40" s="20" t="s">
        <v>50</v>
      </c>
      <c r="D40" s="46">
        <v>5255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8"/>
        <v>5255</v>
      </c>
      <c r="O40" s="47">
        <f t="shared" si="9"/>
        <v>2.1104417670682731</v>
      </c>
      <c r="P40" s="9"/>
    </row>
    <row r="41" spans="1:16" ht="15.75">
      <c r="A41" s="29" t="s">
        <v>42</v>
      </c>
      <c r="B41" s="30"/>
      <c r="C41" s="31"/>
      <c r="D41" s="32">
        <f t="shared" ref="D41:M41" si="10">SUM(D42:D43)</f>
        <v>9216</v>
      </c>
      <c r="E41" s="32">
        <f t="shared" si="10"/>
        <v>0</v>
      </c>
      <c r="F41" s="32">
        <f t="shared" si="10"/>
        <v>0</v>
      </c>
      <c r="G41" s="32">
        <f t="shared" si="10"/>
        <v>0</v>
      </c>
      <c r="H41" s="32">
        <f t="shared" si="10"/>
        <v>0</v>
      </c>
      <c r="I41" s="32">
        <f t="shared" si="10"/>
        <v>0</v>
      </c>
      <c r="J41" s="32">
        <f t="shared" si="10"/>
        <v>0</v>
      </c>
      <c r="K41" s="32">
        <f t="shared" si="10"/>
        <v>0</v>
      </c>
      <c r="L41" s="32">
        <f t="shared" si="10"/>
        <v>0</v>
      </c>
      <c r="M41" s="32">
        <f t="shared" si="10"/>
        <v>0</v>
      </c>
      <c r="N41" s="32">
        <f t="shared" ref="N41:N53" si="11">SUM(D41:M41)</f>
        <v>9216</v>
      </c>
      <c r="O41" s="45">
        <f t="shared" si="9"/>
        <v>3.7012048192771085</v>
      </c>
      <c r="P41" s="10"/>
    </row>
    <row r="42" spans="1:16">
      <c r="A42" s="13"/>
      <c r="B42" s="39">
        <v>351.1</v>
      </c>
      <c r="C42" s="21" t="s">
        <v>53</v>
      </c>
      <c r="D42" s="46">
        <v>20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1"/>
        <v>20</v>
      </c>
      <c r="O42" s="47">
        <f t="shared" si="9"/>
        <v>8.0321285140562242E-3</v>
      </c>
      <c r="P42" s="9"/>
    </row>
    <row r="43" spans="1:16">
      <c r="A43" s="13"/>
      <c r="B43" s="39">
        <v>359</v>
      </c>
      <c r="C43" s="21" t="s">
        <v>55</v>
      </c>
      <c r="D43" s="46">
        <v>9196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1"/>
        <v>9196</v>
      </c>
      <c r="O43" s="47">
        <f t="shared" si="9"/>
        <v>3.6931726907630522</v>
      </c>
      <c r="P43" s="9"/>
    </row>
    <row r="44" spans="1:16" ht="15.75">
      <c r="A44" s="29" t="s">
        <v>3</v>
      </c>
      <c r="B44" s="30"/>
      <c r="C44" s="31"/>
      <c r="D44" s="32">
        <f t="shared" ref="D44:M44" si="12">SUM(D45:D50)</f>
        <v>27814</v>
      </c>
      <c r="E44" s="32">
        <f t="shared" si="12"/>
        <v>0</v>
      </c>
      <c r="F44" s="32">
        <f t="shared" si="12"/>
        <v>0</v>
      </c>
      <c r="G44" s="32">
        <f t="shared" si="12"/>
        <v>0</v>
      </c>
      <c r="H44" s="32">
        <f t="shared" si="12"/>
        <v>0</v>
      </c>
      <c r="I44" s="32">
        <f t="shared" si="12"/>
        <v>795784</v>
      </c>
      <c r="J44" s="32">
        <f t="shared" si="12"/>
        <v>0</v>
      </c>
      <c r="K44" s="32">
        <f t="shared" si="12"/>
        <v>0</v>
      </c>
      <c r="L44" s="32">
        <f t="shared" si="12"/>
        <v>0</v>
      </c>
      <c r="M44" s="32">
        <f t="shared" si="12"/>
        <v>0</v>
      </c>
      <c r="N44" s="32">
        <f t="shared" si="11"/>
        <v>823598</v>
      </c>
      <c r="O44" s="45">
        <f t="shared" si="9"/>
        <v>330.76224899598395</v>
      </c>
      <c r="P44" s="10"/>
    </row>
    <row r="45" spans="1:16">
      <c r="A45" s="12"/>
      <c r="B45" s="25">
        <v>361.1</v>
      </c>
      <c r="C45" s="20" t="s">
        <v>56</v>
      </c>
      <c r="D45" s="46">
        <v>542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1"/>
        <v>542</v>
      </c>
      <c r="O45" s="47">
        <f t="shared" si="9"/>
        <v>0.21767068273092369</v>
      </c>
      <c r="P45" s="9"/>
    </row>
    <row r="46" spans="1:16">
      <c r="A46" s="12"/>
      <c r="B46" s="25">
        <v>362</v>
      </c>
      <c r="C46" s="20" t="s">
        <v>57</v>
      </c>
      <c r="D46" s="46">
        <v>6800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1"/>
        <v>6800</v>
      </c>
      <c r="O46" s="47">
        <f t="shared" si="9"/>
        <v>2.7309236947791167</v>
      </c>
      <c r="P46" s="9"/>
    </row>
    <row r="47" spans="1:16">
      <c r="A47" s="12"/>
      <c r="B47" s="25">
        <v>364</v>
      </c>
      <c r="C47" s="20" t="s">
        <v>126</v>
      </c>
      <c r="D47" s="46">
        <v>220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1"/>
        <v>220</v>
      </c>
      <c r="O47" s="47">
        <f t="shared" si="9"/>
        <v>8.8353413654618476E-2</v>
      </c>
      <c r="P47" s="9"/>
    </row>
    <row r="48" spans="1:16">
      <c r="A48" s="12"/>
      <c r="B48" s="25">
        <v>366</v>
      </c>
      <c r="C48" s="20" t="s">
        <v>58</v>
      </c>
      <c r="D48" s="46">
        <v>3857</v>
      </c>
      <c r="E48" s="46">
        <v>0</v>
      </c>
      <c r="F48" s="46">
        <v>0</v>
      </c>
      <c r="G48" s="46">
        <v>0</v>
      </c>
      <c r="H48" s="46">
        <v>0</v>
      </c>
      <c r="I48" s="46">
        <v>786201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1"/>
        <v>790058</v>
      </c>
      <c r="O48" s="47">
        <f t="shared" si="9"/>
        <v>317.29236947791162</v>
      </c>
      <c r="P48" s="9"/>
    </row>
    <row r="49" spans="1:119">
      <c r="A49" s="12"/>
      <c r="B49" s="25">
        <v>369.3</v>
      </c>
      <c r="C49" s="20" t="s">
        <v>127</v>
      </c>
      <c r="D49" s="46">
        <v>2155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1"/>
        <v>2155</v>
      </c>
      <c r="O49" s="47">
        <f t="shared" si="9"/>
        <v>0.86546184738955823</v>
      </c>
      <c r="P49" s="9"/>
    </row>
    <row r="50" spans="1:119">
      <c r="A50" s="12"/>
      <c r="B50" s="25">
        <v>369.9</v>
      </c>
      <c r="C50" s="20" t="s">
        <v>59</v>
      </c>
      <c r="D50" s="46">
        <v>14240</v>
      </c>
      <c r="E50" s="46">
        <v>0</v>
      </c>
      <c r="F50" s="46">
        <v>0</v>
      </c>
      <c r="G50" s="46">
        <v>0</v>
      </c>
      <c r="H50" s="46">
        <v>0</v>
      </c>
      <c r="I50" s="46">
        <v>9583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1"/>
        <v>23823</v>
      </c>
      <c r="O50" s="47">
        <f t="shared" si="9"/>
        <v>9.5674698795180717</v>
      </c>
      <c r="P50" s="9"/>
    </row>
    <row r="51" spans="1:119" ht="15.75">
      <c r="A51" s="29" t="s">
        <v>43</v>
      </c>
      <c r="B51" s="30"/>
      <c r="C51" s="31"/>
      <c r="D51" s="32">
        <f t="shared" ref="D51:M51" si="13">SUM(D52:D52)</f>
        <v>25000</v>
      </c>
      <c r="E51" s="32">
        <f t="shared" si="13"/>
        <v>0</v>
      </c>
      <c r="F51" s="32">
        <f t="shared" si="13"/>
        <v>0</v>
      </c>
      <c r="G51" s="32">
        <f t="shared" si="13"/>
        <v>0</v>
      </c>
      <c r="H51" s="32">
        <f t="shared" si="13"/>
        <v>0</v>
      </c>
      <c r="I51" s="32">
        <f t="shared" si="13"/>
        <v>0</v>
      </c>
      <c r="J51" s="32">
        <f t="shared" si="13"/>
        <v>0</v>
      </c>
      <c r="K51" s="32">
        <f t="shared" si="13"/>
        <v>0</v>
      </c>
      <c r="L51" s="32">
        <f t="shared" si="13"/>
        <v>0</v>
      </c>
      <c r="M51" s="32">
        <f t="shared" si="13"/>
        <v>0</v>
      </c>
      <c r="N51" s="32">
        <f t="shared" si="11"/>
        <v>25000</v>
      </c>
      <c r="O51" s="45">
        <f t="shared" si="9"/>
        <v>10.040160642570282</v>
      </c>
      <c r="P51" s="9"/>
    </row>
    <row r="52" spans="1:119" ht="15.75" thickBot="1">
      <c r="A52" s="12"/>
      <c r="B52" s="25">
        <v>381</v>
      </c>
      <c r="C52" s="20" t="s">
        <v>60</v>
      </c>
      <c r="D52" s="46">
        <v>25000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1"/>
        <v>25000</v>
      </c>
      <c r="O52" s="47">
        <f t="shared" si="9"/>
        <v>10.040160642570282</v>
      </c>
      <c r="P52" s="9"/>
    </row>
    <row r="53" spans="1:119" ht="16.5" thickBot="1">
      <c r="A53" s="14" t="s">
        <v>51</v>
      </c>
      <c r="B53" s="23"/>
      <c r="C53" s="22"/>
      <c r="D53" s="15">
        <f t="shared" ref="D53:M53" si="14">SUM(D5,D14,D23,D33,D41,D44,D51)</f>
        <v>2934492</v>
      </c>
      <c r="E53" s="15">
        <f t="shared" si="14"/>
        <v>0</v>
      </c>
      <c r="F53" s="15">
        <f t="shared" si="14"/>
        <v>0</v>
      </c>
      <c r="G53" s="15">
        <f t="shared" si="14"/>
        <v>0</v>
      </c>
      <c r="H53" s="15">
        <f t="shared" si="14"/>
        <v>0</v>
      </c>
      <c r="I53" s="15">
        <f t="shared" si="14"/>
        <v>3878686</v>
      </c>
      <c r="J53" s="15">
        <f t="shared" si="14"/>
        <v>0</v>
      </c>
      <c r="K53" s="15">
        <f t="shared" si="14"/>
        <v>0</v>
      </c>
      <c r="L53" s="15">
        <f t="shared" si="14"/>
        <v>0</v>
      </c>
      <c r="M53" s="15">
        <f t="shared" si="14"/>
        <v>0</v>
      </c>
      <c r="N53" s="15">
        <f t="shared" si="11"/>
        <v>6813178</v>
      </c>
      <c r="O53" s="38">
        <f t="shared" si="9"/>
        <v>2736.2160642570279</v>
      </c>
      <c r="P53" s="6"/>
      <c r="Q53" s="2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  <c r="BU53" s="5"/>
      <c r="BV53" s="5"/>
      <c r="BW53" s="5"/>
      <c r="BX53" s="5"/>
      <c r="BY53" s="5"/>
      <c r="BZ53" s="5"/>
      <c r="CA53" s="5"/>
      <c r="CB53" s="5"/>
      <c r="CC53" s="5"/>
      <c r="CD53" s="5"/>
      <c r="CE53" s="5"/>
      <c r="CF53" s="5"/>
      <c r="CG53" s="5"/>
      <c r="CH53" s="5"/>
      <c r="CI53" s="5"/>
      <c r="CJ53" s="5"/>
      <c r="CK53" s="5"/>
      <c r="CL53" s="5"/>
      <c r="CM53" s="5"/>
      <c r="CN53" s="5"/>
      <c r="CO53" s="5"/>
      <c r="CP53" s="5"/>
      <c r="CQ53" s="5"/>
      <c r="CR53" s="5"/>
      <c r="CS53" s="5"/>
      <c r="CT53" s="5"/>
      <c r="CU53" s="5"/>
      <c r="CV53" s="5"/>
      <c r="CW53" s="5"/>
      <c r="CX53" s="5"/>
      <c r="CY53" s="5"/>
      <c r="CZ53" s="5"/>
      <c r="DA53" s="5"/>
      <c r="DB53" s="5"/>
      <c r="DC53" s="5"/>
      <c r="DD53" s="5"/>
      <c r="DE53" s="5"/>
      <c r="DF53" s="5"/>
      <c r="DG53" s="5"/>
      <c r="DH53" s="5"/>
      <c r="DI53" s="5"/>
      <c r="DJ53" s="5"/>
      <c r="DK53" s="5"/>
      <c r="DL53" s="5"/>
      <c r="DM53" s="5"/>
      <c r="DN53" s="5"/>
      <c r="DO53" s="5"/>
    </row>
    <row r="54" spans="1:119">
      <c r="A54" s="16"/>
      <c r="B54" s="18"/>
      <c r="C54" s="18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9"/>
    </row>
    <row r="55" spans="1:119">
      <c r="A55" s="40"/>
      <c r="B55" s="41"/>
      <c r="C55" s="41"/>
      <c r="D55" s="42"/>
      <c r="E55" s="42"/>
      <c r="F55" s="42"/>
      <c r="G55" s="42"/>
      <c r="H55" s="42"/>
      <c r="I55" s="42"/>
      <c r="J55" s="42"/>
      <c r="K55" s="42"/>
      <c r="L55" s="118" t="s">
        <v>135</v>
      </c>
      <c r="M55" s="118"/>
      <c r="N55" s="118"/>
      <c r="O55" s="43">
        <v>2490</v>
      </c>
    </row>
    <row r="56" spans="1:119">
      <c r="A56" s="119"/>
      <c r="B56" s="96"/>
      <c r="C56" s="96"/>
      <c r="D56" s="96"/>
      <c r="E56" s="96"/>
      <c r="F56" s="96"/>
      <c r="G56" s="96"/>
      <c r="H56" s="96"/>
      <c r="I56" s="96"/>
      <c r="J56" s="96"/>
      <c r="K56" s="96"/>
      <c r="L56" s="96"/>
      <c r="M56" s="96"/>
      <c r="N56" s="96"/>
      <c r="O56" s="97"/>
    </row>
    <row r="57" spans="1:119" ht="15.75" customHeight="1" thickBot="1">
      <c r="A57" s="120" t="s">
        <v>75</v>
      </c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100"/>
    </row>
  </sheetData>
  <mergeCells count="10">
    <mergeCell ref="L55:N55"/>
    <mergeCell ref="A56:O56"/>
    <mergeCell ref="A57:O5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7" fitToHeight="0" orientation="landscape" horizontalDpi="200" verticalDpi="200" r:id="rId1"/>
  <headerFooter>
    <oddFooter>&amp;L&amp;14Office of Economic and Demographic Research&amp;R&amp;14Page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C5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68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131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61</v>
      </c>
      <c r="B3" s="108"/>
      <c r="C3" s="109"/>
      <c r="D3" s="128" t="s">
        <v>37</v>
      </c>
      <c r="E3" s="129"/>
      <c r="F3" s="129"/>
      <c r="G3" s="129"/>
      <c r="H3" s="130"/>
      <c r="I3" s="128" t="s">
        <v>38</v>
      </c>
      <c r="J3" s="130"/>
      <c r="K3" s="128" t="s">
        <v>40</v>
      </c>
      <c r="L3" s="130"/>
      <c r="M3" s="36"/>
      <c r="N3" s="37"/>
      <c r="O3" s="131" t="s">
        <v>66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62</v>
      </c>
      <c r="F4" s="34" t="s">
        <v>63</v>
      </c>
      <c r="G4" s="34" t="s">
        <v>64</v>
      </c>
      <c r="H4" s="34" t="s">
        <v>5</v>
      </c>
      <c r="I4" s="34" t="s">
        <v>6</v>
      </c>
      <c r="J4" s="35" t="s">
        <v>65</v>
      </c>
      <c r="K4" s="35" t="s">
        <v>7</v>
      </c>
      <c r="L4" s="35" t="s">
        <v>8</v>
      </c>
      <c r="M4" s="35" t="s">
        <v>9</v>
      </c>
      <c r="N4" s="35" t="s">
        <v>39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SUM(D6:D14)</f>
        <v>1348881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1348881</v>
      </c>
      <c r="O5" s="33">
        <f t="shared" ref="O5:O52" si="1">(N5/O$54)</f>
        <v>581.1637225333908</v>
      </c>
      <c r="P5" s="6"/>
    </row>
    <row r="6" spans="1:133">
      <c r="A6" s="12"/>
      <c r="B6" s="25">
        <v>311</v>
      </c>
      <c r="C6" s="20" t="s">
        <v>2</v>
      </c>
      <c r="D6" s="46">
        <v>782473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782473</v>
      </c>
      <c r="O6" s="47">
        <f t="shared" si="1"/>
        <v>337.12753123653596</v>
      </c>
      <c r="P6" s="9"/>
    </row>
    <row r="7" spans="1:133">
      <c r="A7" s="12"/>
      <c r="B7" s="25">
        <v>312.3</v>
      </c>
      <c r="C7" s="20" t="s">
        <v>10</v>
      </c>
      <c r="D7" s="46">
        <v>15348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15348</v>
      </c>
      <c r="O7" s="47">
        <f t="shared" si="1"/>
        <v>6.6126669538991818</v>
      </c>
      <c r="P7" s="9"/>
    </row>
    <row r="8" spans="1:133">
      <c r="A8" s="12"/>
      <c r="B8" s="25">
        <v>312.41000000000003</v>
      </c>
      <c r="C8" s="20" t="s">
        <v>12</v>
      </c>
      <c r="D8" s="46">
        <v>85234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85234</v>
      </c>
      <c r="O8" s="47">
        <f t="shared" si="1"/>
        <v>36.722964239551921</v>
      </c>
      <c r="P8" s="9"/>
    </row>
    <row r="9" spans="1:133">
      <c r="A9" s="12"/>
      <c r="B9" s="25">
        <v>312.42</v>
      </c>
      <c r="C9" s="20" t="s">
        <v>11</v>
      </c>
      <c r="D9" s="46">
        <v>53779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53779</v>
      </c>
      <c r="O9" s="47">
        <f t="shared" si="1"/>
        <v>23.170616113744074</v>
      </c>
      <c r="P9" s="9"/>
    </row>
    <row r="10" spans="1:133">
      <c r="A10" s="12"/>
      <c r="B10" s="25">
        <v>314.10000000000002</v>
      </c>
      <c r="C10" s="20" t="s">
        <v>13</v>
      </c>
      <c r="D10" s="46">
        <v>118048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118048</v>
      </c>
      <c r="O10" s="47">
        <f t="shared" si="1"/>
        <v>50.860835846617839</v>
      </c>
      <c r="P10" s="9"/>
    </row>
    <row r="11" spans="1:133">
      <c r="A11" s="12"/>
      <c r="B11" s="25">
        <v>314.3</v>
      </c>
      <c r="C11" s="20" t="s">
        <v>14</v>
      </c>
      <c r="D11" s="46">
        <v>65510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65510</v>
      </c>
      <c r="O11" s="47">
        <f t="shared" si="1"/>
        <v>28.224903059026282</v>
      </c>
      <c r="P11" s="9"/>
    </row>
    <row r="12" spans="1:133">
      <c r="A12" s="12"/>
      <c r="B12" s="25">
        <v>314.39999999999998</v>
      </c>
      <c r="C12" s="20" t="s">
        <v>15</v>
      </c>
      <c r="D12" s="46">
        <v>7884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7884</v>
      </c>
      <c r="O12" s="47">
        <f t="shared" si="1"/>
        <v>3.3968117190866005</v>
      </c>
      <c r="P12" s="9"/>
    </row>
    <row r="13" spans="1:133">
      <c r="A13" s="12"/>
      <c r="B13" s="25">
        <v>315</v>
      </c>
      <c r="C13" s="20" t="s">
        <v>90</v>
      </c>
      <c r="D13" s="46">
        <v>214001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214001</v>
      </c>
      <c r="O13" s="47">
        <f t="shared" si="1"/>
        <v>92.202068074105995</v>
      </c>
      <c r="P13" s="9"/>
    </row>
    <row r="14" spans="1:133">
      <c r="A14" s="12"/>
      <c r="B14" s="25">
        <v>316</v>
      </c>
      <c r="C14" s="20" t="s">
        <v>91</v>
      </c>
      <c r="D14" s="46">
        <v>6604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6604</v>
      </c>
      <c r="O14" s="47">
        <f t="shared" si="1"/>
        <v>2.8453252908229212</v>
      </c>
      <c r="P14" s="9"/>
    </row>
    <row r="15" spans="1:133" ht="15.75">
      <c r="A15" s="29" t="s">
        <v>18</v>
      </c>
      <c r="B15" s="30"/>
      <c r="C15" s="31"/>
      <c r="D15" s="32">
        <f t="shared" ref="D15:M15" si="3">SUM(D16:D23)</f>
        <v>516589</v>
      </c>
      <c r="E15" s="32">
        <f t="shared" si="3"/>
        <v>0</v>
      </c>
      <c r="F15" s="32">
        <f t="shared" si="3"/>
        <v>0</v>
      </c>
      <c r="G15" s="32">
        <f t="shared" si="3"/>
        <v>0</v>
      </c>
      <c r="H15" s="32">
        <f t="shared" si="3"/>
        <v>0</v>
      </c>
      <c r="I15" s="32">
        <f t="shared" si="3"/>
        <v>297523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>SUM(D15:M15)</f>
        <v>814112</v>
      </c>
      <c r="O15" s="45">
        <f t="shared" si="1"/>
        <v>350.75915553640669</v>
      </c>
      <c r="P15" s="10"/>
    </row>
    <row r="16" spans="1:133">
      <c r="A16" s="12"/>
      <c r="B16" s="25">
        <v>322</v>
      </c>
      <c r="C16" s="20" t="s">
        <v>0</v>
      </c>
      <c r="D16" s="46">
        <v>240322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>SUM(D16:M16)</f>
        <v>240322</v>
      </c>
      <c r="O16" s="47">
        <f t="shared" si="1"/>
        <v>103.54243860404998</v>
      </c>
      <c r="P16" s="9"/>
    </row>
    <row r="17" spans="1:16">
      <c r="A17" s="12"/>
      <c r="B17" s="25">
        <v>323.10000000000002</v>
      </c>
      <c r="C17" s="20" t="s">
        <v>19</v>
      </c>
      <c r="D17" s="46">
        <v>74157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2" si="4">SUM(D17:M17)</f>
        <v>74157</v>
      </c>
      <c r="O17" s="47">
        <f t="shared" si="1"/>
        <v>31.950452391210685</v>
      </c>
      <c r="P17" s="9"/>
    </row>
    <row r="18" spans="1:16">
      <c r="A18" s="12"/>
      <c r="B18" s="25">
        <v>323.7</v>
      </c>
      <c r="C18" s="20" t="s">
        <v>20</v>
      </c>
      <c r="D18" s="46">
        <v>33628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33628</v>
      </c>
      <c r="O18" s="47">
        <f t="shared" si="1"/>
        <v>14.488582507539853</v>
      </c>
      <c r="P18" s="9"/>
    </row>
    <row r="19" spans="1:16">
      <c r="A19" s="12"/>
      <c r="B19" s="25">
        <v>324.11</v>
      </c>
      <c r="C19" s="20" t="s">
        <v>21</v>
      </c>
      <c r="D19" s="46">
        <v>41584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41584</v>
      </c>
      <c r="O19" s="47">
        <f t="shared" si="1"/>
        <v>17.916415338216286</v>
      </c>
      <c r="P19" s="9"/>
    </row>
    <row r="20" spans="1:16">
      <c r="A20" s="12"/>
      <c r="B20" s="25">
        <v>324.20999999999998</v>
      </c>
      <c r="C20" s="20" t="s">
        <v>22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297523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297523</v>
      </c>
      <c r="O20" s="47">
        <f t="shared" si="1"/>
        <v>128.18741921585524</v>
      </c>
      <c r="P20" s="9"/>
    </row>
    <row r="21" spans="1:16">
      <c r="A21" s="12"/>
      <c r="B21" s="25">
        <v>324.61</v>
      </c>
      <c r="C21" s="20" t="s">
        <v>23</v>
      </c>
      <c r="D21" s="46">
        <v>42647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42647</v>
      </c>
      <c r="O21" s="47">
        <f t="shared" si="1"/>
        <v>18.374407582938389</v>
      </c>
      <c r="P21" s="9"/>
    </row>
    <row r="22" spans="1:16">
      <c r="A22" s="12"/>
      <c r="B22" s="25">
        <v>324.70999999999998</v>
      </c>
      <c r="C22" s="20" t="s">
        <v>24</v>
      </c>
      <c r="D22" s="46">
        <v>73416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73416</v>
      </c>
      <c r="O22" s="47">
        <f t="shared" si="1"/>
        <v>31.631193451098664</v>
      </c>
      <c r="P22" s="9"/>
    </row>
    <row r="23" spans="1:16">
      <c r="A23" s="12"/>
      <c r="B23" s="25">
        <v>329</v>
      </c>
      <c r="C23" s="20" t="s">
        <v>25</v>
      </c>
      <c r="D23" s="46">
        <v>10835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ref="N23:N34" si="5">SUM(D23:M23)</f>
        <v>10835</v>
      </c>
      <c r="O23" s="47">
        <f t="shared" si="1"/>
        <v>4.6682464454976307</v>
      </c>
      <c r="P23" s="9"/>
    </row>
    <row r="24" spans="1:16" ht="15.75">
      <c r="A24" s="29" t="s">
        <v>27</v>
      </c>
      <c r="B24" s="30"/>
      <c r="C24" s="31"/>
      <c r="D24" s="32">
        <f t="shared" ref="D24:M24" si="6">SUM(D25:D33)</f>
        <v>330393</v>
      </c>
      <c r="E24" s="32">
        <f t="shared" si="6"/>
        <v>0</v>
      </c>
      <c r="F24" s="32">
        <f t="shared" si="6"/>
        <v>0</v>
      </c>
      <c r="G24" s="32">
        <f t="shared" si="6"/>
        <v>0</v>
      </c>
      <c r="H24" s="32">
        <f t="shared" si="6"/>
        <v>0</v>
      </c>
      <c r="I24" s="32">
        <f t="shared" si="6"/>
        <v>128000</v>
      </c>
      <c r="J24" s="32">
        <f t="shared" si="6"/>
        <v>0</v>
      </c>
      <c r="K24" s="32">
        <f t="shared" si="6"/>
        <v>0</v>
      </c>
      <c r="L24" s="32">
        <f t="shared" si="6"/>
        <v>0</v>
      </c>
      <c r="M24" s="32">
        <f t="shared" si="6"/>
        <v>0</v>
      </c>
      <c r="N24" s="44">
        <f t="shared" si="5"/>
        <v>458393</v>
      </c>
      <c r="O24" s="45">
        <f t="shared" si="1"/>
        <v>197.49806118052564</v>
      </c>
      <c r="P24" s="10"/>
    </row>
    <row r="25" spans="1:16">
      <c r="A25" s="12"/>
      <c r="B25" s="25">
        <v>331.1</v>
      </c>
      <c r="C25" s="20" t="s">
        <v>106</v>
      </c>
      <c r="D25" s="46">
        <v>90999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5"/>
        <v>90999</v>
      </c>
      <c r="O25" s="47">
        <f t="shared" si="1"/>
        <v>39.206807410598877</v>
      </c>
      <c r="P25" s="9"/>
    </row>
    <row r="26" spans="1:16">
      <c r="A26" s="12"/>
      <c r="B26" s="25">
        <v>334.1</v>
      </c>
      <c r="C26" s="20" t="s">
        <v>108</v>
      </c>
      <c r="D26" s="46">
        <v>1250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5"/>
        <v>1250</v>
      </c>
      <c r="O26" s="47">
        <f t="shared" si="1"/>
        <v>0.53856096510124951</v>
      </c>
      <c r="P26" s="9"/>
    </row>
    <row r="27" spans="1:16">
      <c r="A27" s="12"/>
      <c r="B27" s="25">
        <v>334.35</v>
      </c>
      <c r="C27" s="20" t="s">
        <v>29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128000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5"/>
        <v>128000</v>
      </c>
      <c r="O27" s="47">
        <f t="shared" si="1"/>
        <v>55.148642826367947</v>
      </c>
      <c r="P27" s="9"/>
    </row>
    <row r="28" spans="1:16">
      <c r="A28" s="12"/>
      <c r="B28" s="25">
        <v>335.14</v>
      </c>
      <c r="C28" s="20" t="s">
        <v>95</v>
      </c>
      <c r="D28" s="46">
        <v>5455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5"/>
        <v>5455</v>
      </c>
      <c r="O28" s="47">
        <f t="shared" si="1"/>
        <v>2.3502800517018527</v>
      </c>
      <c r="P28" s="9"/>
    </row>
    <row r="29" spans="1:16">
      <c r="A29" s="12"/>
      <c r="B29" s="25">
        <v>335.15</v>
      </c>
      <c r="C29" s="20" t="s">
        <v>96</v>
      </c>
      <c r="D29" s="46">
        <v>1126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5"/>
        <v>1126</v>
      </c>
      <c r="O29" s="47">
        <f t="shared" si="1"/>
        <v>0.48513571736320549</v>
      </c>
      <c r="P29" s="9"/>
    </row>
    <row r="30" spans="1:16">
      <c r="A30" s="12"/>
      <c r="B30" s="25">
        <v>335.16</v>
      </c>
      <c r="C30" s="20" t="s">
        <v>125</v>
      </c>
      <c r="D30" s="46">
        <v>58081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5"/>
        <v>58081</v>
      </c>
      <c r="O30" s="47">
        <f t="shared" si="1"/>
        <v>25.024127531236537</v>
      </c>
      <c r="P30" s="9"/>
    </row>
    <row r="31" spans="1:16">
      <c r="A31" s="12"/>
      <c r="B31" s="25">
        <v>335.18</v>
      </c>
      <c r="C31" s="20" t="s">
        <v>97</v>
      </c>
      <c r="D31" s="46">
        <v>121829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5"/>
        <v>121829</v>
      </c>
      <c r="O31" s="47">
        <f t="shared" si="1"/>
        <v>52.489875053856096</v>
      </c>
      <c r="P31" s="9"/>
    </row>
    <row r="32" spans="1:16">
      <c r="A32" s="12"/>
      <c r="B32" s="25">
        <v>335.49</v>
      </c>
      <c r="C32" s="20" t="s">
        <v>35</v>
      </c>
      <c r="D32" s="46">
        <v>17777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5"/>
        <v>17777</v>
      </c>
      <c r="O32" s="47">
        <f t="shared" si="1"/>
        <v>7.6591986212839291</v>
      </c>
      <c r="P32" s="9"/>
    </row>
    <row r="33" spans="1:16">
      <c r="A33" s="12"/>
      <c r="B33" s="25">
        <v>337.7</v>
      </c>
      <c r="C33" s="20" t="s">
        <v>36</v>
      </c>
      <c r="D33" s="46">
        <v>33876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5"/>
        <v>33876</v>
      </c>
      <c r="O33" s="47">
        <f t="shared" si="1"/>
        <v>14.595433003015941</v>
      </c>
      <c r="P33" s="9"/>
    </row>
    <row r="34" spans="1:16" ht="15.75">
      <c r="A34" s="29" t="s">
        <v>41</v>
      </c>
      <c r="B34" s="30"/>
      <c r="C34" s="31"/>
      <c r="D34" s="32">
        <f t="shared" ref="D34:M34" si="7">SUM(D35:D40)</f>
        <v>361125</v>
      </c>
      <c r="E34" s="32">
        <f t="shared" si="7"/>
        <v>0</v>
      </c>
      <c r="F34" s="32">
        <f t="shared" si="7"/>
        <v>0</v>
      </c>
      <c r="G34" s="32">
        <f t="shared" si="7"/>
        <v>0</v>
      </c>
      <c r="H34" s="32">
        <f t="shared" si="7"/>
        <v>0</v>
      </c>
      <c r="I34" s="32">
        <f t="shared" si="7"/>
        <v>2411484</v>
      </c>
      <c r="J34" s="32">
        <f t="shared" si="7"/>
        <v>0</v>
      </c>
      <c r="K34" s="32">
        <f t="shared" si="7"/>
        <v>0</v>
      </c>
      <c r="L34" s="32">
        <f t="shared" si="7"/>
        <v>0</v>
      </c>
      <c r="M34" s="32">
        <f t="shared" si="7"/>
        <v>0</v>
      </c>
      <c r="N34" s="32">
        <f t="shared" si="5"/>
        <v>2772609</v>
      </c>
      <c r="O34" s="45">
        <f t="shared" si="1"/>
        <v>1194.5751831107282</v>
      </c>
      <c r="P34" s="10"/>
    </row>
    <row r="35" spans="1:16">
      <c r="A35" s="12"/>
      <c r="B35" s="25">
        <v>341.9</v>
      </c>
      <c r="C35" s="20" t="s">
        <v>98</v>
      </c>
      <c r="D35" s="46">
        <v>175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ref="N35:N40" si="8">SUM(D35:M35)</f>
        <v>175</v>
      </c>
      <c r="O35" s="47">
        <f t="shared" si="1"/>
        <v>7.5398535114174922E-2</v>
      </c>
      <c r="P35" s="9"/>
    </row>
    <row r="36" spans="1:16">
      <c r="A36" s="12"/>
      <c r="B36" s="25">
        <v>343.4</v>
      </c>
      <c r="C36" s="20" t="s">
        <v>46</v>
      </c>
      <c r="D36" s="46">
        <v>305896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305896</v>
      </c>
      <c r="O36" s="47">
        <f t="shared" si="1"/>
        <v>131.79491598448945</v>
      </c>
      <c r="P36" s="9"/>
    </row>
    <row r="37" spans="1:16">
      <c r="A37" s="12"/>
      <c r="B37" s="25">
        <v>343.6</v>
      </c>
      <c r="C37" s="20" t="s">
        <v>86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2411484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2411484</v>
      </c>
      <c r="O37" s="47">
        <f t="shared" si="1"/>
        <v>1038.9849202929772</v>
      </c>
      <c r="P37" s="9"/>
    </row>
    <row r="38" spans="1:16">
      <c r="A38" s="12"/>
      <c r="B38" s="25">
        <v>343.9</v>
      </c>
      <c r="C38" s="20" t="s">
        <v>48</v>
      </c>
      <c r="D38" s="46">
        <v>31540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31540</v>
      </c>
      <c r="O38" s="47">
        <f t="shared" si="1"/>
        <v>13.588970271434727</v>
      </c>
      <c r="P38" s="9"/>
    </row>
    <row r="39" spans="1:16">
      <c r="A39" s="12"/>
      <c r="B39" s="25">
        <v>344.9</v>
      </c>
      <c r="C39" s="20" t="s">
        <v>99</v>
      </c>
      <c r="D39" s="46">
        <v>16304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16304</v>
      </c>
      <c r="O39" s="47">
        <f t="shared" si="1"/>
        <v>7.0245583800086173</v>
      </c>
      <c r="P39" s="9"/>
    </row>
    <row r="40" spans="1:16">
      <c r="A40" s="12"/>
      <c r="B40" s="25">
        <v>347.1</v>
      </c>
      <c r="C40" s="20" t="s">
        <v>50</v>
      </c>
      <c r="D40" s="46">
        <v>7210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8"/>
        <v>7210</v>
      </c>
      <c r="O40" s="47">
        <f t="shared" si="1"/>
        <v>3.1064196467040071</v>
      </c>
      <c r="P40" s="9"/>
    </row>
    <row r="41" spans="1:16" ht="15.75">
      <c r="A41" s="29" t="s">
        <v>42</v>
      </c>
      <c r="B41" s="30"/>
      <c r="C41" s="31"/>
      <c r="D41" s="32">
        <f t="shared" ref="D41:M41" si="9">SUM(D42:D42)</f>
        <v>12069</v>
      </c>
      <c r="E41" s="32">
        <f t="shared" si="9"/>
        <v>0</v>
      </c>
      <c r="F41" s="32">
        <f t="shared" si="9"/>
        <v>0</v>
      </c>
      <c r="G41" s="32">
        <f t="shared" si="9"/>
        <v>0</v>
      </c>
      <c r="H41" s="32">
        <f t="shared" si="9"/>
        <v>0</v>
      </c>
      <c r="I41" s="32">
        <f t="shared" si="9"/>
        <v>0</v>
      </c>
      <c r="J41" s="32">
        <f t="shared" si="9"/>
        <v>0</v>
      </c>
      <c r="K41" s="32">
        <f t="shared" si="9"/>
        <v>0</v>
      </c>
      <c r="L41" s="32">
        <f t="shared" si="9"/>
        <v>0</v>
      </c>
      <c r="M41" s="32">
        <f t="shared" si="9"/>
        <v>0</v>
      </c>
      <c r="N41" s="32">
        <f t="shared" ref="N41:N52" si="10">SUM(D41:M41)</f>
        <v>12069</v>
      </c>
      <c r="O41" s="45">
        <f t="shared" si="1"/>
        <v>5.1999138302455838</v>
      </c>
      <c r="P41" s="10"/>
    </row>
    <row r="42" spans="1:16">
      <c r="A42" s="13"/>
      <c r="B42" s="39">
        <v>359</v>
      </c>
      <c r="C42" s="21" t="s">
        <v>55</v>
      </c>
      <c r="D42" s="46">
        <v>12069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0"/>
        <v>12069</v>
      </c>
      <c r="O42" s="47">
        <f t="shared" si="1"/>
        <v>5.1999138302455838</v>
      </c>
      <c r="P42" s="9"/>
    </row>
    <row r="43" spans="1:16" ht="15.75">
      <c r="A43" s="29" t="s">
        <v>3</v>
      </c>
      <c r="B43" s="30"/>
      <c r="C43" s="31"/>
      <c r="D43" s="32">
        <f t="shared" ref="D43:M43" si="11">SUM(D44:D49)</f>
        <v>37857</v>
      </c>
      <c r="E43" s="32">
        <f t="shared" si="11"/>
        <v>0</v>
      </c>
      <c r="F43" s="32">
        <f t="shared" si="11"/>
        <v>0</v>
      </c>
      <c r="G43" s="32">
        <f t="shared" si="11"/>
        <v>0</v>
      </c>
      <c r="H43" s="32">
        <f t="shared" si="11"/>
        <v>0</v>
      </c>
      <c r="I43" s="32">
        <f t="shared" si="11"/>
        <v>6518</v>
      </c>
      <c r="J43" s="32">
        <f t="shared" si="11"/>
        <v>0</v>
      </c>
      <c r="K43" s="32">
        <f t="shared" si="11"/>
        <v>0</v>
      </c>
      <c r="L43" s="32">
        <f t="shared" si="11"/>
        <v>0</v>
      </c>
      <c r="M43" s="32">
        <f t="shared" si="11"/>
        <v>0</v>
      </c>
      <c r="N43" s="32">
        <f t="shared" si="10"/>
        <v>44375</v>
      </c>
      <c r="O43" s="45">
        <f t="shared" si="1"/>
        <v>19.118914261094357</v>
      </c>
      <c r="P43" s="10"/>
    </row>
    <row r="44" spans="1:16">
      <c r="A44" s="12"/>
      <c r="B44" s="25">
        <v>361.1</v>
      </c>
      <c r="C44" s="20" t="s">
        <v>56</v>
      </c>
      <c r="D44" s="46">
        <v>1009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0"/>
        <v>1009</v>
      </c>
      <c r="O44" s="47">
        <f t="shared" si="1"/>
        <v>0.43472641102972859</v>
      </c>
      <c r="P44" s="9"/>
    </row>
    <row r="45" spans="1:16">
      <c r="A45" s="12"/>
      <c r="B45" s="25">
        <v>362</v>
      </c>
      <c r="C45" s="20" t="s">
        <v>57</v>
      </c>
      <c r="D45" s="46">
        <v>11600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0"/>
        <v>11600</v>
      </c>
      <c r="O45" s="47">
        <f t="shared" si="1"/>
        <v>4.9978457561395953</v>
      </c>
      <c r="P45" s="9"/>
    </row>
    <row r="46" spans="1:16">
      <c r="A46" s="12"/>
      <c r="B46" s="25">
        <v>364</v>
      </c>
      <c r="C46" s="20" t="s">
        <v>126</v>
      </c>
      <c r="D46" s="46">
        <v>136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0"/>
        <v>136</v>
      </c>
      <c r="O46" s="47">
        <f t="shared" si="1"/>
        <v>5.8595433003015944E-2</v>
      </c>
      <c r="P46" s="9"/>
    </row>
    <row r="47" spans="1:16">
      <c r="A47" s="12"/>
      <c r="B47" s="25">
        <v>366</v>
      </c>
      <c r="C47" s="20" t="s">
        <v>58</v>
      </c>
      <c r="D47" s="46">
        <v>11001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0"/>
        <v>11001</v>
      </c>
      <c r="O47" s="47">
        <f t="shared" si="1"/>
        <v>4.7397673416630761</v>
      </c>
      <c r="P47" s="9"/>
    </row>
    <row r="48" spans="1:16">
      <c r="A48" s="12"/>
      <c r="B48" s="25">
        <v>369.3</v>
      </c>
      <c r="C48" s="20" t="s">
        <v>127</v>
      </c>
      <c r="D48" s="46">
        <v>4480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0"/>
        <v>4480</v>
      </c>
      <c r="O48" s="47">
        <f t="shared" si="1"/>
        <v>1.9302024989228781</v>
      </c>
      <c r="P48" s="9"/>
    </row>
    <row r="49" spans="1:119">
      <c r="A49" s="12"/>
      <c r="B49" s="25">
        <v>369.9</v>
      </c>
      <c r="C49" s="20" t="s">
        <v>59</v>
      </c>
      <c r="D49" s="46">
        <v>9631</v>
      </c>
      <c r="E49" s="46">
        <v>0</v>
      </c>
      <c r="F49" s="46">
        <v>0</v>
      </c>
      <c r="G49" s="46">
        <v>0</v>
      </c>
      <c r="H49" s="46">
        <v>0</v>
      </c>
      <c r="I49" s="46">
        <v>6518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0"/>
        <v>16149</v>
      </c>
      <c r="O49" s="47">
        <f t="shared" si="1"/>
        <v>6.9577768203360622</v>
      </c>
      <c r="P49" s="9"/>
    </row>
    <row r="50" spans="1:119" ht="15.75">
      <c r="A50" s="29" t="s">
        <v>43</v>
      </c>
      <c r="B50" s="30"/>
      <c r="C50" s="31"/>
      <c r="D50" s="32">
        <f t="shared" ref="D50:M50" si="12">SUM(D51:D51)</f>
        <v>25000</v>
      </c>
      <c r="E50" s="32">
        <f t="shared" si="12"/>
        <v>0</v>
      </c>
      <c r="F50" s="32">
        <f t="shared" si="12"/>
        <v>0</v>
      </c>
      <c r="G50" s="32">
        <f t="shared" si="12"/>
        <v>0</v>
      </c>
      <c r="H50" s="32">
        <f t="shared" si="12"/>
        <v>0</v>
      </c>
      <c r="I50" s="32">
        <f t="shared" si="12"/>
        <v>0</v>
      </c>
      <c r="J50" s="32">
        <f t="shared" si="12"/>
        <v>0</v>
      </c>
      <c r="K50" s="32">
        <f t="shared" si="12"/>
        <v>0</v>
      </c>
      <c r="L50" s="32">
        <f t="shared" si="12"/>
        <v>0</v>
      </c>
      <c r="M50" s="32">
        <f t="shared" si="12"/>
        <v>0</v>
      </c>
      <c r="N50" s="32">
        <f t="shared" si="10"/>
        <v>25000</v>
      </c>
      <c r="O50" s="45">
        <f t="shared" si="1"/>
        <v>10.771219302024988</v>
      </c>
      <c r="P50" s="9"/>
    </row>
    <row r="51" spans="1:119" ht="15.75" thickBot="1">
      <c r="A51" s="12"/>
      <c r="B51" s="25">
        <v>381</v>
      </c>
      <c r="C51" s="20" t="s">
        <v>60</v>
      </c>
      <c r="D51" s="46">
        <v>25000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0"/>
        <v>25000</v>
      </c>
      <c r="O51" s="47">
        <f t="shared" si="1"/>
        <v>10.771219302024988</v>
      </c>
      <c r="P51" s="9"/>
    </row>
    <row r="52" spans="1:119" ht="16.5" thickBot="1">
      <c r="A52" s="14" t="s">
        <v>51</v>
      </c>
      <c r="B52" s="23"/>
      <c r="C52" s="22"/>
      <c r="D52" s="15">
        <f t="shared" ref="D52:M52" si="13">SUM(D5,D15,D24,D34,D41,D43,D50)</f>
        <v>2631914</v>
      </c>
      <c r="E52" s="15">
        <f t="shared" si="13"/>
        <v>0</v>
      </c>
      <c r="F52" s="15">
        <f t="shared" si="13"/>
        <v>0</v>
      </c>
      <c r="G52" s="15">
        <f t="shared" si="13"/>
        <v>0</v>
      </c>
      <c r="H52" s="15">
        <f t="shared" si="13"/>
        <v>0</v>
      </c>
      <c r="I52" s="15">
        <f t="shared" si="13"/>
        <v>2843525</v>
      </c>
      <c r="J52" s="15">
        <f t="shared" si="13"/>
        <v>0</v>
      </c>
      <c r="K52" s="15">
        <f t="shared" si="13"/>
        <v>0</v>
      </c>
      <c r="L52" s="15">
        <f t="shared" si="13"/>
        <v>0</v>
      </c>
      <c r="M52" s="15">
        <f t="shared" si="13"/>
        <v>0</v>
      </c>
      <c r="N52" s="15">
        <f t="shared" si="10"/>
        <v>5475439</v>
      </c>
      <c r="O52" s="38">
        <f t="shared" si="1"/>
        <v>2359.086169754416</v>
      </c>
      <c r="P52" s="6"/>
      <c r="Q52" s="2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  <c r="BR52" s="5"/>
      <c r="BS52" s="5"/>
      <c r="BT52" s="5"/>
      <c r="BU52" s="5"/>
      <c r="BV52" s="5"/>
      <c r="BW52" s="5"/>
      <c r="BX52" s="5"/>
      <c r="BY52" s="5"/>
      <c r="BZ52" s="5"/>
      <c r="CA52" s="5"/>
      <c r="CB52" s="5"/>
      <c r="CC52" s="5"/>
      <c r="CD52" s="5"/>
      <c r="CE52" s="5"/>
      <c r="CF52" s="5"/>
      <c r="CG52" s="5"/>
      <c r="CH52" s="5"/>
      <c r="CI52" s="5"/>
      <c r="CJ52" s="5"/>
      <c r="CK52" s="5"/>
      <c r="CL52" s="5"/>
      <c r="CM52" s="5"/>
      <c r="CN52" s="5"/>
      <c r="CO52" s="5"/>
      <c r="CP52" s="5"/>
      <c r="CQ52" s="5"/>
      <c r="CR52" s="5"/>
      <c r="CS52" s="5"/>
      <c r="CT52" s="5"/>
      <c r="CU52" s="5"/>
      <c r="CV52" s="5"/>
      <c r="CW52" s="5"/>
      <c r="CX52" s="5"/>
      <c r="CY52" s="5"/>
      <c r="CZ52" s="5"/>
      <c r="DA52" s="5"/>
      <c r="DB52" s="5"/>
      <c r="DC52" s="5"/>
      <c r="DD52" s="5"/>
      <c r="DE52" s="5"/>
      <c r="DF52" s="5"/>
      <c r="DG52" s="5"/>
      <c r="DH52" s="5"/>
      <c r="DI52" s="5"/>
      <c r="DJ52" s="5"/>
      <c r="DK52" s="5"/>
      <c r="DL52" s="5"/>
      <c r="DM52" s="5"/>
      <c r="DN52" s="5"/>
      <c r="DO52" s="5"/>
    </row>
    <row r="53" spans="1:119">
      <c r="A53" s="16"/>
      <c r="B53" s="18"/>
      <c r="C53" s="18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9"/>
    </row>
    <row r="54" spans="1:119">
      <c r="A54" s="40"/>
      <c r="B54" s="41"/>
      <c r="C54" s="41"/>
      <c r="D54" s="42"/>
      <c r="E54" s="42"/>
      <c r="F54" s="42"/>
      <c r="G54" s="42"/>
      <c r="H54" s="42"/>
      <c r="I54" s="42"/>
      <c r="J54" s="42"/>
      <c r="K54" s="42"/>
      <c r="L54" s="118" t="s">
        <v>132</v>
      </c>
      <c r="M54" s="118"/>
      <c r="N54" s="118"/>
      <c r="O54" s="43">
        <v>2321</v>
      </c>
    </row>
    <row r="55" spans="1:119">
      <c r="A55" s="119"/>
      <c r="B55" s="96"/>
      <c r="C55" s="96"/>
      <c r="D55" s="96"/>
      <c r="E55" s="96"/>
      <c r="F55" s="96"/>
      <c r="G55" s="96"/>
      <c r="H55" s="96"/>
      <c r="I55" s="96"/>
      <c r="J55" s="96"/>
      <c r="K55" s="96"/>
      <c r="L55" s="96"/>
      <c r="M55" s="96"/>
      <c r="N55" s="96"/>
      <c r="O55" s="97"/>
    </row>
    <row r="56" spans="1:119" ht="15.75" customHeight="1" thickBot="1">
      <c r="A56" s="120" t="s">
        <v>75</v>
      </c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100"/>
    </row>
  </sheetData>
  <mergeCells count="10">
    <mergeCell ref="L54:N54"/>
    <mergeCell ref="A55:O55"/>
    <mergeCell ref="A56:O5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C5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68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129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61</v>
      </c>
      <c r="B3" s="108"/>
      <c r="C3" s="109"/>
      <c r="D3" s="128" t="s">
        <v>37</v>
      </c>
      <c r="E3" s="129"/>
      <c r="F3" s="129"/>
      <c r="G3" s="129"/>
      <c r="H3" s="130"/>
      <c r="I3" s="128" t="s">
        <v>38</v>
      </c>
      <c r="J3" s="130"/>
      <c r="K3" s="128" t="s">
        <v>40</v>
      </c>
      <c r="L3" s="130"/>
      <c r="M3" s="36"/>
      <c r="N3" s="37"/>
      <c r="O3" s="131" t="s">
        <v>66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62</v>
      </c>
      <c r="F4" s="34" t="s">
        <v>63</v>
      </c>
      <c r="G4" s="34" t="s">
        <v>64</v>
      </c>
      <c r="H4" s="34" t="s">
        <v>5</v>
      </c>
      <c r="I4" s="34" t="s">
        <v>6</v>
      </c>
      <c r="J4" s="35" t="s">
        <v>65</v>
      </c>
      <c r="K4" s="35" t="s">
        <v>7</v>
      </c>
      <c r="L4" s="35" t="s">
        <v>8</v>
      </c>
      <c r="M4" s="35" t="s">
        <v>9</v>
      </c>
      <c r="N4" s="35" t="s">
        <v>39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SUM(D6:D14)</f>
        <v>1141952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1141952</v>
      </c>
      <c r="O5" s="33">
        <f t="shared" ref="O5:O51" si="1">(N5/O$53)</f>
        <v>546.91187739463601</v>
      </c>
      <c r="P5" s="6"/>
    </row>
    <row r="6" spans="1:133">
      <c r="A6" s="12"/>
      <c r="B6" s="25">
        <v>311</v>
      </c>
      <c r="C6" s="20" t="s">
        <v>2</v>
      </c>
      <c r="D6" s="46">
        <v>603370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603370</v>
      </c>
      <c r="O6" s="47">
        <f t="shared" si="1"/>
        <v>288.97030651340998</v>
      </c>
      <c r="P6" s="9"/>
    </row>
    <row r="7" spans="1:133">
      <c r="A7" s="12"/>
      <c r="B7" s="25">
        <v>312.3</v>
      </c>
      <c r="C7" s="20" t="s">
        <v>10</v>
      </c>
      <c r="D7" s="46">
        <v>14594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14594</v>
      </c>
      <c r="O7" s="47">
        <f t="shared" si="1"/>
        <v>6.9894636015325666</v>
      </c>
      <c r="P7" s="9"/>
    </row>
    <row r="8" spans="1:133">
      <c r="A8" s="12"/>
      <c r="B8" s="25">
        <v>312.41000000000003</v>
      </c>
      <c r="C8" s="20" t="s">
        <v>12</v>
      </c>
      <c r="D8" s="46">
        <v>81005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81005</v>
      </c>
      <c r="O8" s="47">
        <f t="shared" si="1"/>
        <v>38.795498084291189</v>
      </c>
      <c r="P8" s="9"/>
    </row>
    <row r="9" spans="1:133">
      <c r="A9" s="12"/>
      <c r="B9" s="25">
        <v>312.42</v>
      </c>
      <c r="C9" s="20" t="s">
        <v>11</v>
      </c>
      <c r="D9" s="46">
        <v>50529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50529</v>
      </c>
      <c r="O9" s="47">
        <f t="shared" si="1"/>
        <v>24.199712643678161</v>
      </c>
      <c r="P9" s="9"/>
    </row>
    <row r="10" spans="1:133">
      <c r="A10" s="12"/>
      <c r="B10" s="25">
        <v>314.10000000000002</v>
      </c>
      <c r="C10" s="20" t="s">
        <v>13</v>
      </c>
      <c r="D10" s="46">
        <v>102387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102387</v>
      </c>
      <c r="O10" s="47">
        <f t="shared" si="1"/>
        <v>49.035919540229884</v>
      </c>
      <c r="P10" s="9"/>
    </row>
    <row r="11" spans="1:133">
      <c r="A11" s="12"/>
      <c r="B11" s="25">
        <v>314.3</v>
      </c>
      <c r="C11" s="20" t="s">
        <v>14</v>
      </c>
      <c r="D11" s="46">
        <v>57258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57258</v>
      </c>
      <c r="O11" s="47">
        <f t="shared" si="1"/>
        <v>27.422413793103448</v>
      </c>
      <c r="P11" s="9"/>
    </row>
    <row r="12" spans="1:133">
      <c r="A12" s="12"/>
      <c r="B12" s="25">
        <v>314.39999999999998</v>
      </c>
      <c r="C12" s="20" t="s">
        <v>15</v>
      </c>
      <c r="D12" s="46">
        <v>5226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5226</v>
      </c>
      <c r="O12" s="47">
        <f t="shared" si="1"/>
        <v>2.5028735632183907</v>
      </c>
      <c r="P12" s="9"/>
    </row>
    <row r="13" spans="1:133">
      <c r="A13" s="12"/>
      <c r="B13" s="25">
        <v>315</v>
      </c>
      <c r="C13" s="20" t="s">
        <v>90</v>
      </c>
      <c r="D13" s="46">
        <v>208574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208574</v>
      </c>
      <c r="O13" s="47">
        <f t="shared" si="1"/>
        <v>99.891762452107287</v>
      </c>
      <c r="P13" s="9"/>
    </row>
    <row r="14" spans="1:133">
      <c r="A14" s="12"/>
      <c r="B14" s="25">
        <v>316</v>
      </c>
      <c r="C14" s="20" t="s">
        <v>91</v>
      </c>
      <c r="D14" s="46">
        <v>19009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19009</v>
      </c>
      <c r="O14" s="47">
        <f t="shared" si="1"/>
        <v>9.1039272030651333</v>
      </c>
      <c r="P14" s="9"/>
    </row>
    <row r="15" spans="1:133" ht="15.75">
      <c r="A15" s="29" t="s">
        <v>18</v>
      </c>
      <c r="B15" s="30"/>
      <c r="C15" s="31"/>
      <c r="D15" s="32">
        <f t="shared" ref="D15:M15" si="3">SUM(D16:D23)</f>
        <v>939207</v>
      </c>
      <c r="E15" s="32">
        <f t="shared" si="3"/>
        <v>0</v>
      </c>
      <c r="F15" s="32">
        <f t="shared" si="3"/>
        <v>0</v>
      </c>
      <c r="G15" s="32">
        <f t="shared" si="3"/>
        <v>0</v>
      </c>
      <c r="H15" s="32">
        <f t="shared" si="3"/>
        <v>0</v>
      </c>
      <c r="I15" s="32">
        <f t="shared" si="3"/>
        <v>838847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>SUM(D15:M15)</f>
        <v>1778054</v>
      </c>
      <c r="O15" s="45">
        <f t="shared" si="1"/>
        <v>851.55842911877392</v>
      </c>
      <c r="P15" s="10"/>
    </row>
    <row r="16" spans="1:133">
      <c r="A16" s="12"/>
      <c r="B16" s="25">
        <v>322</v>
      </c>
      <c r="C16" s="20" t="s">
        <v>0</v>
      </c>
      <c r="D16" s="46">
        <v>472643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>SUM(D16:M16)</f>
        <v>472643</v>
      </c>
      <c r="O16" s="47">
        <f t="shared" si="1"/>
        <v>226.36159003831418</v>
      </c>
      <c r="P16" s="9"/>
    </row>
    <row r="17" spans="1:16">
      <c r="A17" s="12"/>
      <c r="B17" s="25">
        <v>323.10000000000002</v>
      </c>
      <c r="C17" s="20" t="s">
        <v>19</v>
      </c>
      <c r="D17" s="46">
        <v>68314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2" si="4">SUM(D17:M17)</f>
        <v>68314</v>
      </c>
      <c r="O17" s="47">
        <f t="shared" si="1"/>
        <v>32.717432950191572</v>
      </c>
      <c r="P17" s="9"/>
    </row>
    <row r="18" spans="1:16">
      <c r="A18" s="12"/>
      <c r="B18" s="25">
        <v>323.7</v>
      </c>
      <c r="C18" s="20" t="s">
        <v>20</v>
      </c>
      <c r="D18" s="46">
        <v>30157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30157</v>
      </c>
      <c r="O18" s="47">
        <f t="shared" si="1"/>
        <v>14.44300766283525</v>
      </c>
      <c r="P18" s="9"/>
    </row>
    <row r="19" spans="1:16">
      <c r="A19" s="12"/>
      <c r="B19" s="25">
        <v>324.11</v>
      </c>
      <c r="C19" s="20" t="s">
        <v>21</v>
      </c>
      <c r="D19" s="46">
        <v>96040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96040</v>
      </c>
      <c r="O19" s="47">
        <f t="shared" si="1"/>
        <v>45.996168582375482</v>
      </c>
      <c r="P19" s="9"/>
    </row>
    <row r="20" spans="1:16">
      <c r="A20" s="12"/>
      <c r="B20" s="25">
        <v>324.20999999999998</v>
      </c>
      <c r="C20" s="20" t="s">
        <v>22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838847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838847</v>
      </c>
      <c r="O20" s="47">
        <f t="shared" si="1"/>
        <v>401.74664750957857</v>
      </c>
      <c r="P20" s="9"/>
    </row>
    <row r="21" spans="1:16">
      <c r="A21" s="12"/>
      <c r="B21" s="25">
        <v>324.61</v>
      </c>
      <c r="C21" s="20" t="s">
        <v>23</v>
      </c>
      <c r="D21" s="46">
        <v>100896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100896</v>
      </c>
      <c r="O21" s="47">
        <f t="shared" si="1"/>
        <v>48.321839080459768</v>
      </c>
      <c r="P21" s="9"/>
    </row>
    <row r="22" spans="1:16">
      <c r="A22" s="12"/>
      <c r="B22" s="25">
        <v>324.70999999999998</v>
      </c>
      <c r="C22" s="20" t="s">
        <v>24</v>
      </c>
      <c r="D22" s="46">
        <v>169557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169557</v>
      </c>
      <c r="O22" s="47">
        <f t="shared" si="1"/>
        <v>81.205459770114942</v>
      </c>
      <c r="P22" s="9"/>
    </row>
    <row r="23" spans="1:16">
      <c r="A23" s="12"/>
      <c r="B23" s="25">
        <v>329</v>
      </c>
      <c r="C23" s="20" t="s">
        <v>25</v>
      </c>
      <c r="D23" s="46">
        <v>1600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ref="N23:N32" si="5">SUM(D23:M23)</f>
        <v>1600</v>
      </c>
      <c r="O23" s="47">
        <f t="shared" si="1"/>
        <v>0.76628352490421459</v>
      </c>
      <c r="P23" s="9"/>
    </row>
    <row r="24" spans="1:16" ht="15.75">
      <c r="A24" s="29" t="s">
        <v>27</v>
      </c>
      <c r="B24" s="30"/>
      <c r="C24" s="31"/>
      <c r="D24" s="32">
        <f t="shared" ref="D24:M24" si="6">SUM(D25:D31)</f>
        <v>298551</v>
      </c>
      <c r="E24" s="32">
        <f t="shared" si="6"/>
        <v>0</v>
      </c>
      <c r="F24" s="32">
        <f t="shared" si="6"/>
        <v>0</v>
      </c>
      <c r="G24" s="32">
        <f t="shared" si="6"/>
        <v>0</v>
      </c>
      <c r="H24" s="32">
        <f t="shared" si="6"/>
        <v>0</v>
      </c>
      <c r="I24" s="32">
        <f t="shared" si="6"/>
        <v>0</v>
      </c>
      <c r="J24" s="32">
        <f t="shared" si="6"/>
        <v>0</v>
      </c>
      <c r="K24" s="32">
        <f t="shared" si="6"/>
        <v>0</v>
      </c>
      <c r="L24" s="32">
        <f t="shared" si="6"/>
        <v>0</v>
      </c>
      <c r="M24" s="32">
        <f t="shared" si="6"/>
        <v>0</v>
      </c>
      <c r="N24" s="44">
        <f t="shared" si="5"/>
        <v>298551</v>
      </c>
      <c r="O24" s="45">
        <f t="shared" si="1"/>
        <v>142.98419540229884</v>
      </c>
      <c r="P24" s="10"/>
    </row>
    <row r="25" spans="1:16">
      <c r="A25" s="12"/>
      <c r="B25" s="25">
        <v>331.1</v>
      </c>
      <c r="C25" s="20" t="s">
        <v>106</v>
      </c>
      <c r="D25" s="46">
        <v>76860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5"/>
        <v>76860</v>
      </c>
      <c r="O25" s="47">
        <f t="shared" si="1"/>
        <v>36.810344827586206</v>
      </c>
      <c r="P25" s="9"/>
    </row>
    <row r="26" spans="1:16">
      <c r="A26" s="12"/>
      <c r="B26" s="25">
        <v>335.14</v>
      </c>
      <c r="C26" s="20" t="s">
        <v>95</v>
      </c>
      <c r="D26" s="46">
        <v>5485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5"/>
        <v>5485</v>
      </c>
      <c r="O26" s="47">
        <f t="shared" si="1"/>
        <v>2.6269157088122603</v>
      </c>
      <c r="P26" s="9"/>
    </row>
    <row r="27" spans="1:16">
      <c r="A27" s="12"/>
      <c r="B27" s="25">
        <v>335.15</v>
      </c>
      <c r="C27" s="20" t="s">
        <v>96</v>
      </c>
      <c r="D27" s="46">
        <v>1126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5"/>
        <v>1126</v>
      </c>
      <c r="O27" s="47">
        <f t="shared" si="1"/>
        <v>0.53927203065134099</v>
      </c>
      <c r="P27" s="9"/>
    </row>
    <row r="28" spans="1:16">
      <c r="A28" s="12"/>
      <c r="B28" s="25">
        <v>335.16</v>
      </c>
      <c r="C28" s="20" t="s">
        <v>125</v>
      </c>
      <c r="D28" s="46">
        <v>57403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5"/>
        <v>57403</v>
      </c>
      <c r="O28" s="47">
        <f t="shared" si="1"/>
        <v>27.491858237547891</v>
      </c>
      <c r="P28" s="9"/>
    </row>
    <row r="29" spans="1:16">
      <c r="A29" s="12"/>
      <c r="B29" s="25">
        <v>335.18</v>
      </c>
      <c r="C29" s="20" t="s">
        <v>97</v>
      </c>
      <c r="D29" s="46">
        <v>107783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5"/>
        <v>107783</v>
      </c>
      <c r="O29" s="47">
        <f t="shared" si="1"/>
        <v>51.620210727969351</v>
      </c>
      <c r="P29" s="9"/>
    </row>
    <row r="30" spans="1:16">
      <c r="A30" s="12"/>
      <c r="B30" s="25">
        <v>335.49</v>
      </c>
      <c r="C30" s="20" t="s">
        <v>35</v>
      </c>
      <c r="D30" s="46">
        <v>17904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5"/>
        <v>17904</v>
      </c>
      <c r="O30" s="47">
        <f t="shared" si="1"/>
        <v>8.5747126436781613</v>
      </c>
      <c r="P30" s="9"/>
    </row>
    <row r="31" spans="1:16">
      <c r="A31" s="12"/>
      <c r="B31" s="25">
        <v>337.7</v>
      </c>
      <c r="C31" s="20" t="s">
        <v>36</v>
      </c>
      <c r="D31" s="46">
        <v>31990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5"/>
        <v>31990</v>
      </c>
      <c r="O31" s="47">
        <f t="shared" si="1"/>
        <v>15.32088122605364</v>
      </c>
      <c r="P31" s="9"/>
    </row>
    <row r="32" spans="1:16" ht="15.75">
      <c r="A32" s="29" t="s">
        <v>41</v>
      </c>
      <c r="B32" s="30"/>
      <c r="C32" s="31"/>
      <c r="D32" s="32">
        <f t="shared" ref="D32:M32" si="7">SUM(D33:D38)</f>
        <v>331833</v>
      </c>
      <c r="E32" s="32">
        <f t="shared" si="7"/>
        <v>0</v>
      </c>
      <c r="F32" s="32">
        <f t="shared" si="7"/>
        <v>0</v>
      </c>
      <c r="G32" s="32">
        <f t="shared" si="7"/>
        <v>0</v>
      </c>
      <c r="H32" s="32">
        <f t="shared" si="7"/>
        <v>0</v>
      </c>
      <c r="I32" s="32">
        <f t="shared" si="7"/>
        <v>2272594</v>
      </c>
      <c r="J32" s="32">
        <f t="shared" si="7"/>
        <v>0</v>
      </c>
      <c r="K32" s="32">
        <f t="shared" si="7"/>
        <v>0</v>
      </c>
      <c r="L32" s="32">
        <f t="shared" si="7"/>
        <v>0</v>
      </c>
      <c r="M32" s="32">
        <f t="shared" si="7"/>
        <v>0</v>
      </c>
      <c r="N32" s="32">
        <f t="shared" si="5"/>
        <v>2604427</v>
      </c>
      <c r="O32" s="45">
        <f t="shared" si="1"/>
        <v>1247.3309386973181</v>
      </c>
      <c r="P32" s="10"/>
    </row>
    <row r="33" spans="1:16">
      <c r="A33" s="12"/>
      <c r="B33" s="25">
        <v>341.9</v>
      </c>
      <c r="C33" s="20" t="s">
        <v>98</v>
      </c>
      <c r="D33" s="46">
        <v>25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ref="N33:N38" si="8">SUM(D33:M33)</f>
        <v>25</v>
      </c>
      <c r="O33" s="47">
        <f t="shared" si="1"/>
        <v>1.1973180076628353E-2</v>
      </c>
      <c r="P33" s="9"/>
    </row>
    <row r="34" spans="1:16">
      <c r="A34" s="12"/>
      <c r="B34" s="25">
        <v>343.4</v>
      </c>
      <c r="C34" s="20" t="s">
        <v>46</v>
      </c>
      <c r="D34" s="46">
        <v>283229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8"/>
        <v>283229</v>
      </c>
      <c r="O34" s="47">
        <f t="shared" si="1"/>
        <v>135.64607279693487</v>
      </c>
      <c r="P34" s="9"/>
    </row>
    <row r="35" spans="1:16">
      <c r="A35" s="12"/>
      <c r="B35" s="25">
        <v>343.6</v>
      </c>
      <c r="C35" s="20" t="s">
        <v>86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2272594</v>
      </c>
      <c r="J35" s="46">
        <v>0</v>
      </c>
      <c r="K35" s="46">
        <v>0</v>
      </c>
      <c r="L35" s="46">
        <v>0</v>
      </c>
      <c r="M35" s="46">
        <v>0</v>
      </c>
      <c r="N35" s="46">
        <f t="shared" si="8"/>
        <v>2272594</v>
      </c>
      <c r="O35" s="47">
        <f t="shared" si="1"/>
        <v>1088.4070881226053</v>
      </c>
      <c r="P35" s="9"/>
    </row>
    <row r="36" spans="1:16">
      <c r="A36" s="12"/>
      <c r="B36" s="25">
        <v>343.9</v>
      </c>
      <c r="C36" s="20" t="s">
        <v>48</v>
      </c>
      <c r="D36" s="46">
        <v>23880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23880</v>
      </c>
      <c r="O36" s="47">
        <f t="shared" si="1"/>
        <v>11.436781609195402</v>
      </c>
      <c r="P36" s="9"/>
    </row>
    <row r="37" spans="1:16">
      <c r="A37" s="12"/>
      <c r="B37" s="25">
        <v>344.9</v>
      </c>
      <c r="C37" s="20" t="s">
        <v>99</v>
      </c>
      <c r="D37" s="46">
        <v>16304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16304</v>
      </c>
      <c r="O37" s="47">
        <f t="shared" si="1"/>
        <v>7.8084291187739465</v>
      </c>
      <c r="P37" s="9"/>
    </row>
    <row r="38" spans="1:16">
      <c r="A38" s="12"/>
      <c r="B38" s="25">
        <v>347.1</v>
      </c>
      <c r="C38" s="20" t="s">
        <v>50</v>
      </c>
      <c r="D38" s="46">
        <v>8395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8395</v>
      </c>
      <c r="O38" s="47">
        <f t="shared" si="1"/>
        <v>4.0205938697318011</v>
      </c>
      <c r="P38" s="9"/>
    </row>
    <row r="39" spans="1:16" ht="15.75">
      <c r="A39" s="29" t="s">
        <v>42</v>
      </c>
      <c r="B39" s="30"/>
      <c r="C39" s="31"/>
      <c r="D39" s="32">
        <f t="shared" ref="D39:M39" si="9">SUM(D40:D40)</f>
        <v>7306</v>
      </c>
      <c r="E39" s="32">
        <f t="shared" si="9"/>
        <v>0</v>
      </c>
      <c r="F39" s="32">
        <f t="shared" si="9"/>
        <v>0</v>
      </c>
      <c r="G39" s="32">
        <f t="shared" si="9"/>
        <v>0</v>
      </c>
      <c r="H39" s="32">
        <f t="shared" si="9"/>
        <v>0</v>
      </c>
      <c r="I39" s="32">
        <f t="shared" si="9"/>
        <v>0</v>
      </c>
      <c r="J39" s="32">
        <f t="shared" si="9"/>
        <v>0</v>
      </c>
      <c r="K39" s="32">
        <f t="shared" si="9"/>
        <v>0</v>
      </c>
      <c r="L39" s="32">
        <f t="shared" si="9"/>
        <v>0</v>
      </c>
      <c r="M39" s="32">
        <f t="shared" si="9"/>
        <v>0</v>
      </c>
      <c r="N39" s="32">
        <f t="shared" ref="N39:N51" si="10">SUM(D39:M39)</f>
        <v>7306</v>
      </c>
      <c r="O39" s="45">
        <f t="shared" si="1"/>
        <v>3.4990421455938696</v>
      </c>
      <c r="P39" s="10"/>
    </row>
    <row r="40" spans="1:16">
      <c r="A40" s="13"/>
      <c r="B40" s="39">
        <v>359</v>
      </c>
      <c r="C40" s="21" t="s">
        <v>55</v>
      </c>
      <c r="D40" s="46">
        <v>7306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10"/>
        <v>7306</v>
      </c>
      <c r="O40" s="47">
        <f t="shared" si="1"/>
        <v>3.4990421455938696</v>
      </c>
      <c r="P40" s="9"/>
    </row>
    <row r="41" spans="1:16" ht="15.75">
      <c r="A41" s="29" t="s">
        <v>3</v>
      </c>
      <c r="B41" s="30"/>
      <c r="C41" s="31"/>
      <c r="D41" s="32">
        <f t="shared" ref="D41:M41" si="11">SUM(D42:D47)</f>
        <v>43524</v>
      </c>
      <c r="E41" s="32">
        <f t="shared" si="11"/>
        <v>0</v>
      </c>
      <c r="F41" s="32">
        <f t="shared" si="11"/>
        <v>0</v>
      </c>
      <c r="G41" s="32">
        <f t="shared" si="11"/>
        <v>0</v>
      </c>
      <c r="H41" s="32">
        <f t="shared" si="11"/>
        <v>0</v>
      </c>
      <c r="I41" s="32">
        <f t="shared" si="11"/>
        <v>791</v>
      </c>
      <c r="J41" s="32">
        <f t="shared" si="11"/>
        <v>0</v>
      </c>
      <c r="K41" s="32">
        <f t="shared" si="11"/>
        <v>0</v>
      </c>
      <c r="L41" s="32">
        <f t="shared" si="11"/>
        <v>0</v>
      </c>
      <c r="M41" s="32">
        <f t="shared" si="11"/>
        <v>0</v>
      </c>
      <c r="N41" s="32">
        <f t="shared" si="10"/>
        <v>44315</v>
      </c>
      <c r="O41" s="45">
        <f t="shared" si="1"/>
        <v>21.223659003831418</v>
      </c>
      <c r="P41" s="10"/>
    </row>
    <row r="42" spans="1:16">
      <c r="A42" s="12"/>
      <c r="B42" s="25">
        <v>361.1</v>
      </c>
      <c r="C42" s="20" t="s">
        <v>56</v>
      </c>
      <c r="D42" s="46">
        <v>391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0"/>
        <v>391</v>
      </c>
      <c r="O42" s="47">
        <f t="shared" si="1"/>
        <v>0.18726053639846743</v>
      </c>
      <c r="P42" s="9"/>
    </row>
    <row r="43" spans="1:16">
      <c r="A43" s="12"/>
      <c r="B43" s="25">
        <v>362</v>
      </c>
      <c r="C43" s="20" t="s">
        <v>57</v>
      </c>
      <c r="D43" s="46">
        <v>6300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0"/>
        <v>6300</v>
      </c>
      <c r="O43" s="47">
        <f t="shared" si="1"/>
        <v>3.0172413793103448</v>
      </c>
      <c r="P43" s="9"/>
    </row>
    <row r="44" spans="1:16">
      <c r="A44" s="12"/>
      <c r="B44" s="25">
        <v>364</v>
      </c>
      <c r="C44" s="20" t="s">
        <v>126</v>
      </c>
      <c r="D44" s="46">
        <v>3586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0"/>
        <v>3586</v>
      </c>
      <c r="O44" s="47">
        <f t="shared" si="1"/>
        <v>1.7174329501915708</v>
      </c>
      <c r="P44" s="9"/>
    </row>
    <row r="45" spans="1:16">
      <c r="A45" s="12"/>
      <c r="B45" s="25">
        <v>366</v>
      </c>
      <c r="C45" s="20" t="s">
        <v>58</v>
      </c>
      <c r="D45" s="46">
        <v>4086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0"/>
        <v>4086</v>
      </c>
      <c r="O45" s="47">
        <f t="shared" si="1"/>
        <v>1.9568965517241379</v>
      </c>
      <c r="P45" s="9"/>
    </row>
    <row r="46" spans="1:16">
      <c r="A46" s="12"/>
      <c r="B46" s="25">
        <v>369.3</v>
      </c>
      <c r="C46" s="20" t="s">
        <v>127</v>
      </c>
      <c r="D46" s="46">
        <v>4452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0"/>
        <v>4452</v>
      </c>
      <c r="O46" s="47">
        <f t="shared" si="1"/>
        <v>2.132183908045977</v>
      </c>
      <c r="P46" s="9"/>
    </row>
    <row r="47" spans="1:16">
      <c r="A47" s="12"/>
      <c r="B47" s="25">
        <v>369.9</v>
      </c>
      <c r="C47" s="20" t="s">
        <v>59</v>
      </c>
      <c r="D47" s="46">
        <v>24709</v>
      </c>
      <c r="E47" s="46">
        <v>0</v>
      </c>
      <c r="F47" s="46">
        <v>0</v>
      </c>
      <c r="G47" s="46">
        <v>0</v>
      </c>
      <c r="H47" s="46">
        <v>0</v>
      </c>
      <c r="I47" s="46">
        <v>791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0"/>
        <v>25500</v>
      </c>
      <c r="O47" s="47">
        <f t="shared" si="1"/>
        <v>12.212643678160919</v>
      </c>
      <c r="P47" s="9"/>
    </row>
    <row r="48" spans="1:16" ht="15.75">
      <c r="A48" s="29" t="s">
        <v>43</v>
      </c>
      <c r="B48" s="30"/>
      <c r="C48" s="31"/>
      <c r="D48" s="32">
        <f t="shared" ref="D48:M48" si="12">SUM(D49:D50)</f>
        <v>1583592</v>
      </c>
      <c r="E48" s="32">
        <f t="shared" si="12"/>
        <v>0</v>
      </c>
      <c r="F48" s="32">
        <f t="shared" si="12"/>
        <v>0</v>
      </c>
      <c r="G48" s="32">
        <f t="shared" si="12"/>
        <v>0</v>
      </c>
      <c r="H48" s="32">
        <f t="shared" si="12"/>
        <v>0</v>
      </c>
      <c r="I48" s="32">
        <f t="shared" si="12"/>
        <v>0</v>
      </c>
      <c r="J48" s="32">
        <f t="shared" si="12"/>
        <v>0</v>
      </c>
      <c r="K48" s="32">
        <f t="shared" si="12"/>
        <v>0</v>
      </c>
      <c r="L48" s="32">
        <f t="shared" si="12"/>
        <v>0</v>
      </c>
      <c r="M48" s="32">
        <f t="shared" si="12"/>
        <v>0</v>
      </c>
      <c r="N48" s="32">
        <f t="shared" si="10"/>
        <v>1583592</v>
      </c>
      <c r="O48" s="45">
        <f t="shared" si="1"/>
        <v>758.42528735632186</v>
      </c>
      <c r="P48" s="9"/>
    </row>
    <row r="49" spans="1:119">
      <c r="A49" s="12"/>
      <c r="B49" s="25">
        <v>381</v>
      </c>
      <c r="C49" s="20" t="s">
        <v>60</v>
      </c>
      <c r="D49" s="46">
        <v>183592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0"/>
        <v>183592</v>
      </c>
      <c r="O49" s="47">
        <f t="shared" si="1"/>
        <v>87.927203065134094</v>
      </c>
      <c r="P49" s="9"/>
    </row>
    <row r="50" spans="1:119" ht="15.75" thickBot="1">
      <c r="A50" s="12"/>
      <c r="B50" s="25">
        <v>384</v>
      </c>
      <c r="C50" s="20" t="s">
        <v>80</v>
      </c>
      <c r="D50" s="46">
        <v>1400000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0"/>
        <v>1400000</v>
      </c>
      <c r="O50" s="47">
        <f t="shared" si="1"/>
        <v>670.49808429118775</v>
      </c>
      <c r="P50" s="9"/>
    </row>
    <row r="51" spans="1:119" ht="16.5" thickBot="1">
      <c r="A51" s="14" t="s">
        <v>51</v>
      </c>
      <c r="B51" s="23"/>
      <c r="C51" s="22"/>
      <c r="D51" s="15">
        <f t="shared" ref="D51:M51" si="13">SUM(D5,D15,D24,D32,D39,D41,D48)</f>
        <v>4345965</v>
      </c>
      <c r="E51" s="15">
        <f t="shared" si="13"/>
        <v>0</v>
      </c>
      <c r="F51" s="15">
        <f t="shared" si="13"/>
        <v>0</v>
      </c>
      <c r="G51" s="15">
        <f t="shared" si="13"/>
        <v>0</v>
      </c>
      <c r="H51" s="15">
        <f t="shared" si="13"/>
        <v>0</v>
      </c>
      <c r="I51" s="15">
        <f t="shared" si="13"/>
        <v>3112232</v>
      </c>
      <c r="J51" s="15">
        <f t="shared" si="13"/>
        <v>0</v>
      </c>
      <c r="K51" s="15">
        <f t="shared" si="13"/>
        <v>0</v>
      </c>
      <c r="L51" s="15">
        <f t="shared" si="13"/>
        <v>0</v>
      </c>
      <c r="M51" s="15">
        <f t="shared" si="13"/>
        <v>0</v>
      </c>
      <c r="N51" s="15">
        <f t="shared" si="10"/>
        <v>7458197</v>
      </c>
      <c r="O51" s="38">
        <f t="shared" si="1"/>
        <v>3571.9334291187738</v>
      </c>
      <c r="P51" s="6"/>
      <c r="Q51" s="2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  <c r="BS51" s="5"/>
      <c r="BT51" s="5"/>
      <c r="BU51" s="5"/>
      <c r="BV51" s="5"/>
      <c r="BW51" s="5"/>
      <c r="BX51" s="5"/>
      <c r="BY51" s="5"/>
      <c r="BZ51" s="5"/>
      <c r="CA51" s="5"/>
      <c r="CB51" s="5"/>
      <c r="CC51" s="5"/>
      <c r="CD51" s="5"/>
      <c r="CE51" s="5"/>
      <c r="CF51" s="5"/>
      <c r="CG51" s="5"/>
      <c r="CH51" s="5"/>
      <c r="CI51" s="5"/>
      <c r="CJ51" s="5"/>
      <c r="CK51" s="5"/>
      <c r="CL51" s="5"/>
      <c r="CM51" s="5"/>
      <c r="CN51" s="5"/>
      <c r="CO51" s="5"/>
      <c r="CP51" s="5"/>
      <c r="CQ51" s="5"/>
      <c r="CR51" s="5"/>
      <c r="CS51" s="5"/>
      <c r="CT51" s="5"/>
      <c r="CU51" s="5"/>
      <c r="CV51" s="5"/>
      <c r="CW51" s="5"/>
      <c r="CX51" s="5"/>
      <c r="CY51" s="5"/>
      <c r="CZ51" s="5"/>
      <c r="DA51" s="5"/>
      <c r="DB51" s="5"/>
      <c r="DC51" s="5"/>
      <c r="DD51" s="5"/>
      <c r="DE51" s="5"/>
      <c r="DF51" s="5"/>
      <c r="DG51" s="5"/>
      <c r="DH51" s="5"/>
      <c r="DI51" s="5"/>
      <c r="DJ51" s="5"/>
      <c r="DK51" s="5"/>
      <c r="DL51" s="5"/>
      <c r="DM51" s="5"/>
      <c r="DN51" s="5"/>
      <c r="DO51" s="5"/>
    </row>
    <row r="52" spans="1:119">
      <c r="A52" s="16"/>
      <c r="B52" s="18"/>
      <c r="C52" s="18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  <c r="O52" s="19"/>
    </row>
    <row r="53" spans="1:119">
      <c r="A53" s="40"/>
      <c r="B53" s="41"/>
      <c r="C53" s="41"/>
      <c r="D53" s="42"/>
      <c r="E53" s="42"/>
      <c r="F53" s="42"/>
      <c r="G53" s="42"/>
      <c r="H53" s="42"/>
      <c r="I53" s="42"/>
      <c r="J53" s="42"/>
      <c r="K53" s="42"/>
      <c r="L53" s="118" t="s">
        <v>130</v>
      </c>
      <c r="M53" s="118"/>
      <c r="N53" s="118"/>
      <c r="O53" s="43">
        <v>2088</v>
      </c>
    </row>
    <row r="54" spans="1:119">
      <c r="A54" s="119"/>
      <c r="B54" s="96"/>
      <c r="C54" s="96"/>
      <c r="D54" s="96"/>
      <c r="E54" s="96"/>
      <c r="F54" s="96"/>
      <c r="G54" s="96"/>
      <c r="H54" s="96"/>
      <c r="I54" s="96"/>
      <c r="J54" s="96"/>
      <c r="K54" s="96"/>
      <c r="L54" s="96"/>
      <c r="M54" s="96"/>
      <c r="N54" s="96"/>
      <c r="O54" s="97"/>
    </row>
    <row r="55" spans="1:119" ht="15.75" customHeight="1" thickBot="1">
      <c r="A55" s="120" t="s">
        <v>75</v>
      </c>
      <c r="B55" s="99"/>
      <c r="C55" s="99"/>
      <c r="D55" s="99"/>
      <c r="E55" s="99"/>
      <c r="F55" s="99"/>
      <c r="G55" s="99"/>
      <c r="H55" s="99"/>
      <c r="I55" s="99"/>
      <c r="J55" s="99"/>
      <c r="K55" s="99"/>
      <c r="L55" s="99"/>
      <c r="M55" s="99"/>
      <c r="N55" s="99"/>
      <c r="O55" s="100"/>
    </row>
  </sheetData>
  <mergeCells count="10">
    <mergeCell ref="L53:N53"/>
    <mergeCell ref="A54:O54"/>
    <mergeCell ref="A55:O5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C5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68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124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61</v>
      </c>
      <c r="B3" s="108"/>
      <c r="C3" s="109"/>
      <c r="D3" s="128" t="s">
        <v>37</v>
      </c>
      <c r="E3" s="129"/>
      <c r="F3" s="129"/>
      <c r="G3" s="129"/>
      <c r="H3" s="130"/>
      <c r="I3" s="128" t="s">
        <v>38</v>
      </c>
      <c r="J3" s="130"/>
      <c r="K3" s="128" t="s">
        <v>40</v>
      </c>
      <c r="L3" s="130"/>
      <c r="M3" s="36"/>
      <c r="N3" s="37"/>
      <c r="O3" s="131" t="s">
        <v>66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62</v>
      </c>
      <c r="F4" s="34" t="s">
        <v>63</v>
      </c>
      <c r="G4" s="34" t="s">
        <v>64</v>
      </c>
      <c r="H4" s="34" t="s">
        <v>5</v>
      </c>
      <c r="I4" s="34" t="s">
        <v>6</v>
      </c>
      <c r="J4" s="35" t="s">
        <v>65</v>
      </c>
      <c r="K4" s="35" t="s">
        <v>7</v>
      </c>
      <c r="L4" s="35" t="s">
        <v>8</v>
      </c>
      <c r="M4" s="35" t="s">
        <v>9</v>
      </c>
      <c r="N4" s="35" t="s">
        <v>39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SUM(D6:D14)</f>
        <v>1048282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1048282</v>
      </c>
      <c r="O5" s="33">
        <f t="shared" ref="O5:O36" si="1">(N5/O$57)</f>
        <v>584.65253764640272</v>
      </c>
      <c r="P5" s="6"/>
    </row>
    <row r="6" spans="1:133">
      <c r="A6" s="12"/>
      <c r="B6" s="25">
        <v>311</v>
      </c>
      <c r="C6" s="20" t="s">
        <v>2</v>
      </c>
      <c r="D6" s="46">
        <v>563672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563672</v>
      </c>
      <c r="O6" s="47">
        <f t="shared" si="1"/>
        <v>314.37367540435025</v>
      </c>
      <c r="P6" s="9"/>
    </row>
    <row r="7" spans="1:133">
      <c r="A7" s="12"/>
      <c r="B7" s="25">
        <v>312.3</v>
      </c>
      <c r="C7" s="20" t="s">
        <v>10</v>
      </c>
      <c r="D7" s="46">
        <v>13919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13919</v>
      </c>
      <c r="O7" s="47">
        <f t="shared" si="1"/>
        <v>7.7629670942554378</v>
      </c>
      <c r="P7" s="9"/>
    </row>
    <row r="8" spans="1:133">
      <c r="A8" s="12"/>
      <c r="B8" s="25">
        <v>312.41000000000003</v>
      </c>
      <c r="C8" s="20" t="s">
        <v>12</v>
      </c>
      <c r="D8" s="46">
        <v>77259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77259</v>
      </c>
      <c r="O8" s="47">
        <f t="shared" si="1"/>
        <v>43.089235917456776</v>
      </c>
      <c r="P8" s="9"/>
    </row>
    <row r="9" spans="1:133">
      <c r="A9" s="12"/>
      <c r="B9" s="25">
        <v>312.42</v>
      </c>
      <c r="C9" s="20" t="s">
        <v>11</v>
      </c>
      <c r="D9" s="46">
        <v>48866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48866</v>
      </c>
      <c r="O9" s="47">
        <f t="shared" si="1"/>
        <v>27.253764640267708</v>
      </c>
      <c r="P9" s="9"/>
    </row>
    <row r="10" spans="1:133">
      <c r="A10" s="12"/>
      <c r="B10" s="25">
        <v>314.10000000000002</v>
      </c>
      <c r="C10" s="20" t="s">
        <v>13</v>
      </c>
      <c r="D10" s="46">
        <v>87830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87830</v>
      </c>
      <c r="O10" s="47">
        <f t="shared" si="1"/>
        <v>48.98494143892917</v>
      </c>
      <c r="P10" s="9"/>
    </row>
    <row r="11" spans="1:133">
      <c r="A11" s="12"/>
      <c r="B11" s="25">
        <v>314.3</v>
      </c>
      <c r="C11" s="20" t="s">
        <v>14</v>
      </c>
      <c r="D11" s="46">
        <v>65373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65373</v>
      </c>
      <c r="O11" s="47">
        <f t="shared" si="1"/>
        <v>36.460122699386503</v>
      </c>
      <c r="P11" s="9"/>
    </row>
    <row r="12" spans="1:133">
      <c r="A12" s="12"/>
      <c r="B12" s="25">
        <v>314.39999999999998</v>
      </c>
      <c r="C12" s="20" t="s">
        <v>15</v>
      </c>
      <c r="D12" s="46">
        <v>4012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4012</v>
      </c>
      <c r="O12" s="47">
        <f t="shared" si="1"/>
        <v>2.237590630228667</v>
      </c>
      <c r="P12" s="9"/>
    </row>
    <row r="13" spans="1:133">
      <c r="A13" s="12"/>
      <c r="B13" s="25">
        <v>315</v>
      </c>
      <c r="C13" s="20" t="s">
        <v>90</v>
      </c>
      <c r="D13" s="46">
        <v>181190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181190</v>
      </c>
      <c r="O13" s="47">
        <f t="shared" si="1"/>
        <v>101.05409927495818</v>
      </c>
      <c r="P13" s="9"/>
    </row>
    <row r="14" spans="1:133">
      <c r="A14" s="12"/>
      <c r="B14" s="25">
        <v>316</v>
      </c>
      <c r="C14" s="20" t="s">
        <v>91</v>
      </c>
      <c r="D14" s="46">
        <v>6161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6161</v>
      </c>
      <c r="O14" s="47">
        <f t="shared" si="1"/>
        <v>3.4361405465699946</v>
      </c>
      <c r="P14" s="9"/>
    </row>
    <row r="15" spans="1:133" ht="15.75">
      <c r="A15" s="29" t="s">
        <v>18</v>
      </c>
      <c r="B15" s="30"/>
      <c r="C15" s="31"/>
      <c r="D15" s="32">
        <f t="shared" ref="D15:M15" si="3">SUM(D16:D23)</f>
        <v>729800</v>
      </c>
      <c r="E15" s="32">
        <f t="shared" si="3"/>
        <v>0</v>
      </c>
      <c r="F15" s="32">
        <f t="shared" si="3"/>
        <v>0</v>
      </c>
      <c r="G15" s="32">
        <f t="shared" si="3"/>
        <v>0</v>
      </c>
      <c r="H15" s="32">
        <f t="shared" si="3"/>
        <v>0</v>
      </c>
      <c r="I15" s="32">
        <f t="shared" si="3"/>
        <v>449479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>SUM(D15:M15)</f>
        <v>1179279</v>
      </c>
      <c r="O15" s="45">
        <f t="shared" si="1"/>
        <v>657.71277189068599</v>
      </c>
      <c r="P15" s="10"/>
    </row>
    <row r="16" spans="1:133">
      <c r="A16" s="12"/>
      <c r="B16" s="25">
        <v>322</v>
      </c>
      <c r="C16" s="20" t="s">
        <v>0</v>
      </c>
      <c r="D16" s="46">
        <v>293077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>SUM(D16:M16)</f>
        <v>293077</v>
      </c>
      <c r="O16" s="47">
        <f t="shared" si="1"/>
        <v>163.45621862799777</v>
      </c>
      <c r="P16" s="9"/>
    </row>
    <row r="17" spans="1:16">
      <c r="A17" s="12"/>
      <c r="B17" s="25">
        <v>323.10000000000002</v>
      </c>
      <c r="C17" s="20" t="s">
        <v>19</v>
      </c>
      <c r="D17" s="46">
        <v>57166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2" si="4">SUM(D17:M17)</f>
        <v>57166</v>
      </c>
      <c r="O17" s="47">
        <f t="shared" si="1"/>
        <v>31.882877858337981</v>
      </c>
      <c r="P17" s="9"/>
    </row>
    <row r="18" spans="1:16">
      <c r="A18" s="12"/>
      <c r="B18" s="25">
        <v>323.7</v>
      </c>
      <c r="C18" s="20" t="s">
        <v>20</v>
      </c>
      <c r="D18" s="46">
        <v>28306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28306</v>
      </c>
      <c r="O18" s="47">
        <f t="shared" si="1"/>
        <v>15.786949247071947</v>
      </c>
      <c r="P18" s="9"/>
    </row>
    <row r="19" spans="1:16">
      <c r="A19" s="12"/>
      <c r="B19" s="25">
        <v>324.11</v>
      </c>
      <c r="C19" s="20" t="s">
        <v>21</v>
      </c>
      <c r="D19" s="46">
        <v>91089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91089</v>
      </c>
      <c r="O19" s="47">
        <f t="shared" si="1"/>
        <v>50.802565532626879</v>
      </c>
      <c r="P19" s="9"/>
    </row>
    <row r="20" spans="1:16">
      <c r="A20" s="12"/>
      <c r="B20" s="25">
        <v>324.20999999999998</v>
      </c>
      <c r="C20" s="20" t="s">
        <v>22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449479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449479</v>
      </c>
      <c r="O20" s="47">
        <f t="shared" si="1"/>
        <v>250.68544339096485</v>
      </c>
      <c r="P20" s="9"/>
    </row>
    <row r="21" spans="1:16">
      <c r="A21" s="12"/>
      <c r="B21" s="25">
        <v>324.61</v>
      </c>
      <c r="C21" s="20" t="s">
        <v>23</v>
      </c>
      <c r="D21" s="46">
        <v>95695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95695</v>
      </c>
      <c r="O21" s="47">
        <f t="shared" si="1"/>
        <v>53.37144450641383</v>
      </c>
      <c r="P21" s="9"/>
    </row>
    <row r="22" spans="1:16">
      <c r="A22" s="12"/>
      <c r="B22" s="25">
        <v>324.70999999999998</v>
      </c>
      <c r="C22" s="20" t="s">
        <v>24</v>
      </c>
      <c r="D22" s="46">
        <v>160817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160817</v>
      </c>
      <c r="O22" s="47">
        <f t="shared" si="1"/>
        <v>89.691578360290023</v>
      </c>
      <c r="P22" s="9"/>
    </row>
    <row r="23" spans="1:16">
      <c r="A23" s="12"/>
      <c r="B23" s="25">
        <v>329</v>
      </c>
      <c r="C23" s="20" t="s">
        <v>25</v>
      </c>
      <c r="D23" s="46">
        <v>3650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>SUM(D23:M23)</f>
        <v>3650</v>
      </c>
      <c r="O23" s="47">
        <f t="shared" si="1"/>
        <v>2.0356943669827103</v>
      </c>
      <c r="P23" s="9"/>
    </row>
    <row r="24" spans="1:16" ht="15.75">
      <c r="A24" s="29" t="s">
        <v>27</v>
      </c>
      <c r="B24" s="30"/>
      <c r="C24" s="31"/>
      <c r="D24" s="32">
        <f t="shared" ref="D24:M24" si="5">SUM(D25:D34)</f>
        <v>290378</v>
      </c>
      <c r="E24" s="32">
        <f t="shared" si="5"/>
        <v>0</v>
      </c>
      <c r="F24" s="32">
        <f t="shared" si="5"/>
        <v>0</v>
      </c>
      <c r="G24" s="32">
        <f t="shared" si="5"/>
        <v>0</v>
      </c>
      <c r="H24" s="32">
        <f t="shared" si="5"/>
        <v>0</v>
      </c>
      <c r="I24" s="32">
        <f t="shared" si="5"/>
        <v>0</v>
      </c>
      <c r="J24" s="32">
        <f t="shared" si="5"/>
        <v>0</v>
      </c>
      <c r="K24" s="32">
        <f t="shared" si="5"/>
        <v>0</v>
      </c>
      <c r="L24" s="32">
        <f t="shared" si="5"/>
        <v>0</v>
      </c>
      <c r="M24" s="32">
        <f t="shared" si="5"/>
        <v>0</v>
      </c>
      <c r="N24" s="44">
        <f>SUM(D24:M24)</f>
        <v>290378</v>
      </c>
      <c r="O24" s="45">
        <f t="shared" si="1"/>
        <v>161.95092024539878</v>
      </c>
      <c r="P24" s="10"/>
    </row>
    <row r="25" spans="1:16">
      <c r="A25" s="12"/>
      <c r="B25" s="25">
        <v>331.1</v>
      </c>
      <c r="C25" s="20" t="s">
        <v>106</v>
      </c>
      <c r="D25" s="46">
        <v>19659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>SUM(D25:M25)</f>
        <v>19659</v>
      </c>
      <c r="O25" s="47">
        <f t="shared" si="1"/>
        <v>10.96430563301729</v>
      </c>
      <c r="P25" s="9"/>
    </row>
    <row r="26" spans="1:16">
      <c r="A26" s="12"/>
      <c r="B26" s="25">
        <v>331.2</v>
      </c>
      <c r="C26" s="20" t="s">
        <v>26</v>
      </c>
      <c r="D26" s="46">
        <v>5111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>SUM(D26:M26)</f>
        <v>5111</v>
      </c>
      <c r="O26" s="47">
        <f t="shared" si="1"/>
        <v>2.8505298382598996</v>
      </c>
      <c r="P26" s="9"/>
    </row>
    <row r="27" spans="1:16">
      <c r="A27" s="12"/>
      <c r="B27" s="25">
        <v>334.7</v>
      </c>
      <c r="C27" s="20" t="s">
        <v>30</v>
      </c>
      <c r="D27" s="46">
        <v>46748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ref="N27:N32" si="6">SUM(D27:M27)</f>
        <v>46748</v>
      </c>
      <c r="O27" s="47">
        <f t="shared" si="1"/>
        <v>26.072504182933631</v>
      </c>
      <c r="P27" s="9"/>
    </row>
    <row r="28" spans="1:16">
      <c r="A28" s="12"/>
      <c r="B28" s="25">
        <v>335.14</v>
      </c>
      <c r="C28" s="20" t="s">
        <v>95</v>
      </c>
      <c r="D28" s="46">
        <v>5222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5222</v>
      </c>
      <c r="O28" s="47">
        <f t="shared" si="1"/>
        <v>2.9124372559955383</v>
      </c>
      <c r="P28" s="9"/>
    </row>
    <row r="29" spans="1:16">
      <c r="A29" s="12"/>
      <c r="B29" s="25">
        <v>335.15</v>
      </c>
      <c r="C29" s="20" t="s">
        <v>96</v>
      </c>
      <c r="D29" s="46">
        <v>1199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1199</v>
      </c>
      <c r="O29" s="47">
        <f t="shared" si="1"/>
        <v>0.66871165644171782</v>
      </c>
      <c r="P29" s="9"/>
    </row>
    <row r="30" spans="1:16">
      <c r="A30" s="12"/>
      <c r="B30" s="25">
        <v>335.16</v>
      </c>
      <c r="C30" s="20" t="s">
        <v>125</v>
      </c>
      <c r="D30" s="46">
        <v>56893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56893</v>
      </c>
      <c r="O30" s="47">
        <f t="shared" si="1"/>
        <v>31.730619074177355</v>
      </c>
      <c r="P30" s="9"/>
    </row>
    <row r="31" spans="1:16">
      <c r="A31" s="12"/>
      <c r="B31" s="25">
        <v>335.18</v>
      </c>
      <c r="C31" s="20" t="s">
        <v>97</v>
      </c>
      <c r="D31" s="46">
        <v>100745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100745</v>
      </c>
      <c r="O31" s="47">
        <f t="shared" si="1"/>
        <v>56.187953151143333</v>
      </c>
      <c r="P31" s="9"/>
    </row>
    <row r="32" spans="1:16">
      <c r="A32" s="12"/>
      <c r="B32" s="25">
        <v>335.49</v>
      </c>
      <c r="C32" s="20" t="s">
        <v>35</v>
      </c>
      <c r="D32" s="46">
        <v>17772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17772</v>
      </c>
      <c r="O32" s="47">
        <f t="shared" si="1"/>
        <v>9.911879531511433</v>
      </c>
      <c r="P32" s="9"/>
    </row>
    <row r="33" spans="1:16">
      <c r="A33" s="12"/>
      <c r="B33" s="25">
        <v>337.7</v>
      </c>
      <c r="C33" s="20" t="s">
        <v>36</v>
      </c>
      <c r="D33" s="46">
        <v>36029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>SUM(D33:M33)</f>
        <v>36029</v>
      </c>
      <c r="O33" s="47">
        <f t="shared" si="1"/>
        <v>20.094255437813722</v>
      </c>
      <c r="P33" s="9"/>
    </row>
    <row r="34" spans="1:16">
      <c r="A34" s="12"/>
      <c r="B34" s="25">
        <v>338</v>
      </c>
      <c r="C34" s="20" t="s">
        <v>120</v>
      </c>
      <c r="D34" s="46">
        <v>1000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>SUM(D34:M34)</f>
        <v>1000</v>
      </c>
      <c r="O34" s="47">
        <f t="shared" si="1"/>
        <v>0.5577244841048522</v>
      </c>
      <c r="P34" s="9"/>
    </row>
    <row r="35" spans="1:16" ht="15.75">
      <c r="A35" s="29" t="s">
        <v>41</v>
      </c>
      <c r="B35" s="30"/>
      <c r="C35" s="31"/>
      <c r="D35" s="32">
        <f t="shared" ref="D35:M35" si="7">SUM(D36:D42)</f>
        <v>300656</v>
      </c>
      <c r="E35" s="32">
        <f t="shared" si="7"/>
        <v>0</v>
      </c>
      <c r="F35" s="32">
        <f t="shared" si="7"/>
        <v>0</v>
      </c>
      <c r="G35" s="32">
        <f t="shared" si="7"/>
        <v>0</v>
      </c>
      <c r="H35" s="32">
        <f t="shared" si="7"/>
        <v>0</v>
      </c>
      <c r="I35" s="32">
        <f t="shared" si="7"/>
        <v>2250056</v>
      </c>
      <c r="J35" s="32">
        <f t="shared" si="7"/>
        <v>0</v>
      </c>
      <c r="K35" s="32">
        <f t="shared" si="7"/>
        <v>0</v>
      </c>
      <c r="L35" s="32">
        <f t="shared" si="7"/>
        <v>0</v>
      </c>
      <c r="M35" s="32">
        <f t="shared" si="7"/>
        <v>0</v>
      </c>
      <c r="N35" s="32">
        <f>SUM(D35:M35)</f>
        <v>2550712</v>
      </c>
      <c r="O35" s="45">
        <f t="shared" si="1"/>
        <v>1422.5945343000558</v>
      </c>
      <c r="P35" s="10"/>
    </row>
    <row r="36" spans="1:16">
      <c r="A36" s="12"/>
      <c r="B36" s="25">
        <v>341.9</v>
      </c>
      <c r="C36" s="20" t="s">
        <v>98</v>
      </c>
      <c r="D36" s="46">
        <v>10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ref="N36:N42" si="8">SUM(D36:M36)</f>
        <v>10</v>
      </c>
      <c r="O36" s="47">
        <f t="shared" si="1"/>
        <v>5.5772448410485219E-3</v>
      </c>
      <c r="P36" s="9"/>
    </row>
    <row r="37" spans="1:16">
      <c r="A37" s="12"/>
      <c r="B37" s="25">
        <v>343.3</v>
      </c>
      <c r="C37" s="20" t="s">
        <v>45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22960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22960</v>
      </c>
      <c r="O37" s="47">
        <f t="shared" ref="O37:O55" si="9">(N37/O$57)</f>
        <v>12.805354155047407</v>
      </c>
      <c r="P37" s="9"/>
    </row>
    <row r="38" spans="1:16">
      <c r="A38" s="12"/>
      <c r="B38" s="25">
        <v>343.4</v>
      </c>
      <c r="C38" s="20" t="s">
        <v>46</v>
      </c>
      <c r="D38" s="46">
        <v>260587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260587</v>
      </c>
      <c r="O38" s="47">
        <f t="shared" si="9"/>
        <v>145.33575013943113</v>
      </c>
      <c r="P38" s="9"/>
    </row>
    <row r="39" spans="1:16">
      <c r="A39" s="12"/>
      <c r="B39" s="25">
        <v>343.5</v>
      </c>
      <c r="C39" s="20" t="s">
        <v>47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2227096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2227096</v>
      </c>
      <c r="O39" s="47">
        <f t="shared" si="9"/>
        <v>1242.1059676519799</v>
      </c>
      <c r="P39" s="9"/>
    </row>
    <row r="40" spans="1:16">
      <c r="A40" s="12"/>
      <c r="B40" s="25">
        <v>343.9</v>
      </c>
      <c r="C40" s="20" t="s">
        <v>48</v>
      </c>
      <c r="D40" s="46">
        <v>18969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8"/>
        <v>18969</v>
      </c>
      <c r="O40" s="47">
        <f t="shared" si="9"/>
        <v>10.579475738984941</v>
      </c>
      <c r="P40" s="9"/>
    </row>
    <row r="41" spans="1:16">
      <c r="A41" s="12"/>
      <c r="B41" s="25">
        <v>344.9</v>
      </c>
      <c r="C41" s="20" t="s">
        <v>99</v>
      </c>
      <c r="D41" s="46">
        <v>15790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8"/>
        <v>15790</v>
      </c>
      <c r="O41" s="47">
        <f t="shared" si="9"/>
        <v>8.8064696040156161</v>
      </c>
      <c r="P41" s="9"/>
    </row>
    <row r="42" spans="1:16">
      <c r="A42" s="12"/>
      <c r="B42" s="25">
        <v>347.1</v>
      </c>
      <c r="C42" s="20" t="s">
        <v>50</v>
      </c>
      <c r="D42" s="46">
        <v>5300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8"/>
        <v>5300</v>
      </c>
      <c r="O42" s="47">
        <f t="shared" si="9"/>
        <v>2.9559397657557165</v>
      </c>
      <c r="P42" s="9"/>
    </row>
    <row r="43" spans="1:16" ht="15.75">
      <c r="A43" s="29" t="s">
        <v>42</v>
      </c>
      <c r="B43" s="30"/>
      <c r="C43" s="31"/>
      <c r="D43" s="32">
        <f t="shared" ref="D43:M43" si="10">SUM(D44:D45)</f>
        <v>5842</v>
      </c>
      <c r="E43" s="32">
        <f t="shared" si="10"/>
        <v>0</v>
      </c>
      <c r="F43" s="32">
        <f t="shared" si="10"/>
        <v>0</v>
      </c>
      <c r="G43" s="32">
        <f t="shared" si="10"/>
        <v>0</v>
      </c>
      <c r="H43" s="32">
        <f t="shared" si="10"/>
        <v>0</v>
      </c>
      <c r="I43" s="32">
        <f t="shared" si="10"/>
        <v>0</v>
      </c>
      <c r="J43" s="32">
        <f t="shared" si="10"/>
        <v>0</v>
      </c>
      <c r="K43" s="32">
        <f t="shared" si="10"/>
        <v>0</v>
      </c>
      <c r="L43" s="32">
        <f t="shared" si="10"/>
        <v>0</v>
      </c>
      <c r="M43" s="32">
        <f t="shared" si="10"/>
        <v>0</v>
      </c>
      <c r="N43" s="32">
        <f t="shared" ref="N43:N55" si="11">SUM(D43:M43)</f>
        <v>5842</v>
      </c>
      <c r="O43" s="45">
        <f t="shared" si="9"/>
        <v>3.2582264361405464</v>
      </c>
      <c r="P43" s="10"/>
    </row>
    <row r="44" spans="1:16">
      <c r="A44" s="13"/>
      <c r="B44" s="39">
        <v>351.1</v>
      </c>
      <c r="C44" s="21" t="s">
        <v>53</v>
      </c>
      <c r="D44" s="46">
        <v>164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1"/>
        <v>164</v>
      </c>
      <c r="O44" s="47">
        <f t="shared" si="9"/>
        <v>9.1466815393195761E-2</v>
      </c>
      <c r="P44" s="9"/>
    </row>
    <row r="45" spans="1:16">
      <c r="A45" s="13"/>
      <c r="B45" s="39">
        <v>359</v>
      </c>
      <c r="C45" s="21" t="s">
        <v>55</v>
      </c>
      <c r="D45" s="46">
        <v>5678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1"/>
        <v>5678</v>
      </c>
      <c r="O45" s="47">
        <f t="shared" si="9"/>
        <v>3.1667596207473507</v>
      </c>
      <c r="P45" s="9"/>
    </row>
    <row r="46" spans="1:16" ht="15.75">
      <c r="A46" s="29" t="s">
        <v>3</v>
      </c>
      <c r="B46" s="30"/>
      <c r="C46" s="31"/>
      <c r="D46" s="32">
        <f t="shared" ref="D46:M46" si="12">SUM(D47:D52)</f>
        <v>38350</v>
      </c>
      <c r="E46" s="32">
        <f t="shared" si="12"/>
        <v>0</v>
      </c>
      <c r="F46" s="32">
        <f t="shared" si="12"/>
        <v>0</v>
      </c>
      <c r="G46" s="32">
        <f t="shared" si="12"/>
        <v>0</v>
      </c>
      <c r="H46" s="32">
        <f t="shared" si="12"/>
        <v>0</v>
      </c>
      <c r="I46" s="32">
        <f t="shared" si="12"/>
        <v>8667</v>
      </c>
      <c r="J46" s="32">
        <f t="shared" si="12"/>
        <v>0</v>
      </c>
      <c r="K46" s="32">
        <f t="shared" si="12"/>
        <v>0</v>
      </c>
      <c r="L46" s="32">
        <f t="shared" si="12"/>
        <v>0</v>
      </c>
      <c r="M46" s="32">
        <f t="shared" si="12"/>
        <v>0</v>
      </c>
      <c r="N46" s="32">
        <f t="shared" si="11"/>
        <v>47017</v>
      </c>
      <c r="O46" s="45">
        <f t="shared" si="9"/>
        <v>26.222532069157836</v>
      </c>
      <c r="P46" s="10"/>
    </row>
    <row r="47" spans="1:16">
      <c r="A47" s="12"/>
      <c r="B47" s="25">
        <v>361.1</v>
      </c>
      <c r="C47" s="20" t="s">
        <v>56</v>
      </c>
      <c r="D47" s="46">
        <v>206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1"/>
        <v>206</v>
      </c>
      <c r="O47" s="47">
        <f t="shared" si="9"/>
        <v>0.11489124372559956</v>
      </c>
      <c r="P47" s="9"/>
    </row>
    <row r="48" spans="1:16">
      <c r="A48" s="12"/>
      <c r="B48" s="25">
        <v>362</v>
      </c>
      <c r="C48" s="20" t="s">
        <v>57</v>
      </c>
      <c r="D48" s="46">
        <v>4088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1"/>
        <v>4088</v>
      </c>
      <c r="O48" s="47">
        <f t="shared" si="9"/>
        <v>2.279977691020636</v>
      </c>
      <c r="P48" s="9"/>
    </row>
    <row r="49" spans="1:119">
      <c r="A49" s="12"/>
      <c r="B49" s="25">
        <v>364</v>
      </c>
      <c r="C49" s="20" t="s">
        <v>126</v>
      </c>
      <c r="D49" s="46">
        <v>1889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1"/>
        <v>1889</v>
      </c>
      <c r="O49" s="47">
        <f t="shared" si="9"/>
        <v>1.0535415504740657</v>
      </c>
      <c r="P49" s="9"/>
    </row>
    <row r="50" spans="1:119">
      <c r="A50" s="12"/>
      <c r="B50" s="25">
        <v>366</v>
      </c>
      <c r="C50" s="20" t="s">
        <v>58</v>
      </c>
      <c r="D50" s="46">
        <v>7340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1"/>
        <v>7340</v>
      </c>
      <c r="O50" s="47">
        <f t="shared" si="9"/>
        <v>4.0936977133296155</v>
      </c>
      <c r="P50" s="9"/>
    </row>
    <row r="51" spans="1:119">
      <c r="A51" s="12"/>
      <c r="B51" s="25">
        <v>369.3</v>
      </c>
      <c r="C51" s="20" t="s">
        <v>127</v>
      </c>
      <c r="D51" s="46">
        <v>3790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1"/>
        <v>3790</v>
      </c>
      <c r="O51" s="47">
        <f t="shared" si="9"/>
        <v>2.1137757947573896</v>
      </c>
      <c r="P51" s="9"/>
    </row>
    <row r="52" spans="1:119">
      <c r="A52" s="12"/>
      <c r="B52" s="25">
        <v>369.9</v>
      </c>
      <c r="C52" s="20" t="s">
        <v>59</v>
      </c>
      <c r="D52" s="46">
        <v>21037</v>
      </c>
      <c r="E52" s="46">
        <v>0</v>
      </c>
      <c r="F52" s="46">
        <v>0</v>
      </c>
      <c r="G52" s="46">
        <v>0</v>
      </c>
      <c r="H52" s="46">
        <v>0</v>
      </c>
      <c r="I52" s="46">
        <v>8667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1"/>
        <v>29704</v>
      </c>
      <c r="O52" s="47">
        <f t="shared" si="9"/>
        <v>16.56664807585053</v>
      </c>
      <c r="P52" s="9"/>
    </row>
    <row r="53" spans="1:119" ht="15.75">
      <c r="A53" s="29" t="s">
        <v>43</v>
      </c>
      <c r="B53" s="30"/>
      <c r="C53" s="31"/>
      <c r="D53" s="32">
        <f t="shared" ref="D53:M53" si="13">SUM(D54:D54)</f>
        <v>25000</v>
      </c>
      <c r="E53" s="32">
        <f t="shared" si="13"/>
        <v>0</v>
      </c>
      <c r="F53" s="32">
        <f t="shared" si="13"/>
        <v>0</v>
      </c>
      <c r="G53" s="32">
        <f t="shared" si="13"/>
        <v>0</v>
      </c>
      <c r="H53" s="32">
        <f t="shared" si="13"/>
        <v>0</v>
      </c>
      <c r="I53" s="32">
        <f t="shared" si="13"/>
        <v>0</v>
      </c>
      <c r="J53" s="32">
        <f t="shared" si="13"/>
        <v>0</v>
      </c>
      <c r="K53" s="32">
        <f t="shared" si="13"/>
        <v>0</v>
      </c>
      <c r="L53" s="32">
        <f t="shared" si="13"/>
        <v>0</v>
      </c>
      <c r="M53" s="32">
        <f t="shared" si="13"/>
        <v>0</v>
      </c>
      <c r="N53" s="32">
        <f t="shared" si="11"/>
        <v>25000</v>
      </c>
      <c r="O53" s="45">
        <f t="shared" si="9"/>
        <v>13.943112102621305</v>
      </c>
      <c r="P53" s="9"/>
    </row>
    <row r="54" spans="1:119" ht="15.75" thickBot="1">
      <c r="A54" s="12"/>
      <c r="B54" s="25">
        <v>381</v>
      </c>
      <c r="C54" s="20" t="s">
        <v>60</v>
      </c>
      <c r="D54" s="46">
        <v>25000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1"/>
        <v>25000</v>
      </c>
      <c r="O54" s="47">
        <f t="shared" si="9"/>
        <v>13.943112102621305</v>
      </c>
      <c r="P54" s="9"/>
    </row>
    <row r="55" spans="1:119" ht="16.5" thickBot="1">
      <c r="A55" s="14" t="s">
        <v>51</v>
      </c>
      <c r="B55" s="23"/>
      <c r="C55" s="22"/>
      <c r="D55" s="15">
        <f t="shared" ref="D55:M55" si="14">SUM(D5,D15,D24,D35,D43,D46,D53)</f>
        <v>2438308</v>
      </c>
      <c r="E55" s="15">
        <f t="shared" si="14"/>
        <v>0</v>
      </c>
      <c r="F55" s="15">
        <f t="shared" si="14"/>
        <v>0</v>
      </c>
      <c r="G55" s="15">
        <f t="shared" si="14"/>
        <v>0</v>
      </c>
      <c r="H55" s="15">
        <f t="shared" si="14"/>
        <v>0</v>
      </c>
      <c r="I55" s="15">
        <f t="shared" si="14"/>
        <v>2708202</v>
      </c>
      <c r="J55" s="15">
        <f t="shared" si="14"/>
        <v>0</v>
      </c>
      <c r="K55" s="15">
        <f t="shared" si="14"/>
        <v>0</v>
      </c>
      <c r="L55" s="15">
        <f t="shared" si="14"/>
        <v>0</v>
      </c>
      <c r="M55" s="15">
        <f t="shared" si="14"/>
        <v>0</v>
      </c>
      <c r="N55" s="15">
        <f t="shared" si="11"/>
        <v>5146510</v>
      </c>
      <c r="O55" s="38">
        <f t="shared" si="9"/>
        <v>2870.3346346904627</v>
      </c>
      <c r="P55" s="6"/>
      <c r="Q55" s="2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  <c r="BR55" s="5"/>
      <c r="BS55" s="5"/>
      <c r="BT55" s="5"/>
      <c r="BU55" s="5"/>
      <c r="BV55" s="5"/>
      <c r="BW55" s="5"/>
      <c r="BX55" s="5"/>
      <c r="BY55" s="5"/>
      <c r="BZ55" s="5"/>
      <c r="CA55" s="5"/>
      <c r="CB55" s="5"/>
      <c r="CC55" s="5"/>
      <c r="CD55" s="5"/>
      <c r="CE55" s="5"/>
      <c r="CF55" s="5"/>
      <c r="CG55" s="5"/>
      <c r="CH55" s="5"/>
      <c r="CI55" s="5"/>
      <c r="CJ55" s="5"/>
      <c r="CK55" s="5"/>
      <c r="CL55" s="5"/>
      <c r="CM55" s="5"/>
      <c r="CN55" s="5"/>
      <c r="CO55" s="5"/>
      <c r="CP55" s="5"/>
      <c r="CQ55" s="5"/>
      <c r="CR55" s="5"/>
      <c r="CS55" s="5"/>
      <c r="CT55" s="5"/>
      <c r="CU55" s="5"/>
      <c r="CV55" s="5"/>
      <c r="CW55" s="5"/>
      <c r="CX55" s="5"/>
      <c r="CY55" s="5"/>
      <c r="CZ55" s="5"/>
      <c r="DA55" s="5"/>
      <c r="DB55" s="5"/>
      <c r="DC55" s="5"/>
      <c r="DD55" s="5"/>
      <c r="DE55" s="5"/>
      <c r="DF55" s="5"/>
      <c r="DG55" s="5"/>
      <c r="DH55" s="5"/>
      <c r="DI55" s="5"/>
      <c r="DJ55" s="5"/>
      <c r="DK55" s="5"/>
      <c r="DL55" s="5"/>
      <c r="DM55" s="5"/>
      <c r="DN55" s="5"/>
      <c r="DO55" s="5"/>
    </row>
    <row r="56" spans="1:119">
      <c r="A56" s="16"/>
      <c r="B56" s="18"/>
      <c r="C56" s="18"/>
      <c r="D56" s="17"/>
      <c r="E56" s="17"/>
      <c r="F56" s="17"/>
      <c r="G56" s="17"/>
      <c r="H56" s="17"/>
      <c r="I56" s="17"/>
      <c r="J56" s="17"/>
      <c r="K56" s="17"/>
      <c r="L56" s="17"/>
      <c r="M56" s="17"/>
      <c r="N56" s="17"/>
      <c r="O56" s="19"/>
    </row>
    <row r="57" spans="1:119">
      <c r="A57" s="40"/>
      <c r="B57" s="41"/>
      <c r="C57" s="41"/>
      <c r="D57" s="42"/>
      <c r="E57" s="42"/>
      <c r="F57" s="42"/>
      <c r="G57" s="42"/>
      <c r="H57" s="42"/>
      <c r="I57" s="42"/>
      <c r="J57" s="42"/>
      <c r="K57" s="42"/>
      <c r="L57" s="118" t="s">
        <v>128</v>
      </c>
      <c r="M57" s="118"/>
      <c r="N57" s="118"/>
      <c r="O57" s="43">
        <v>1793</v>
      </c>
    </row>
    <row r="58" spans="1:119">
      <c r="A58" s="119"/>
      <c r="B58" s="96"/>
      <c r="C58" s="96"/>
      <c r="D58" s="96"/>
      <c r="E58" s="96"/>
      <c r="F58" s="96"/>
      <c r="G58" s="96"/>
      <c r="H58" s="96"/>
      <c r="I58" s="96"/>
      <c r="J58" s="96"/>
      <c r="K58" s="96"/>
      <c r="L58" s="96"/>
      <c r="M58" s="96"/>
      <c r="N58" s="96"/>
      <c r="O58" s="97"/>
    </row>
    <row r="59" spans="1:119" ht="15.75" customHeight="1" thickBot="1">
      <c r="A59" s="120" t="s">
        <v>75</v>
      </c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100"/>
    </row>
  </sheetData>
  <mergeCells count="10">
    <mergeCell ref="L57:N57"/>
    <mergeCell ref="A58:O58"/>
    <mergeCell ref="A59:O5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C4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68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122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61</v>
      </c>
      <c r="B3" s="108"/>
      <c r="C3" s="109"/>
      <c r="D3" s="128" t="s">
        <v>37</v>
      </c>
      <c r="E3" s="129"/>
      <c r="F3" s="129"/>
      <c r="G3" s="129"/>
      <c r="H3" s="130"/>
      <c r="I3" s="128" t="s">
        <v>38</v>
      </c>
      <c r="J3" s="130"/>
      <c r="K3" s="128" t="s">
        <v>40</v>
      </c>
      <c r="L3" s="130"/>
      <c r="M3" s="36"/>
      <c r="N3" s="37"/>
      <c r="O3" s="131" t="s">
        <v>66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62</v>
      </c>
      <c r="F4" s="34" t="s">
        <v>63</v>
      </c>
      <c r="G4" s="34" t="s">
        <v>64</v>
      </c>
      <c r="H4" s="34" t="s">
        <v>5</v>
      </c>
      <c r="I4" s="34" t="s">
        <v>6</v>
      </c>
      <c r="J4" s="35" t="s">
        <v>65</v>
      </c>
      <c r="K4" s="35" t="s">
        <v>7</v>
      </c>
      <c r="L4" s="35" t="s">
        <v>8</v>
      </c>
      <c r="M4" s="35" t="s">
        <v>9</v>
      </c>
      <c r="N4" s="35" t="s">
        <v>39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SUM(D6:D14)</f>
        <v>943079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943079</v>
      </c>
      <c r="O5" s="33">
        <f t="shared" ref="O5:O45" si="1">(N5/O$47)</f>
        <v>564.71796407185627</v>
      </c>
      <c r="P5" s="6"/>
    </row>
    <row r="6" spans="1:133">
      <c r="A6" s="12"/>
      <c r="B6" s="25">
        <v>311</v>
      </c>
      <c r="C6" s="20" t="s">
        <v>2</v>
      </c>
      <c r="D6" s="46">
        <v>516502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516502</v>
      </c>
      <c r="O6" s="47">
        <f t="shared" si="1"/>
        <v>309.28263473053892</v>
      </c>
      <c r="P6" s="9"/>
    </row>
    <row r="7" spans="1:133">
      <c r="A7" s="12"/>
      <c r="B7" s="25">
        <v>312.3</v>
      </c>
      <c r="C7" s="20" t="s">
        <v>10</v>
      </c>
      <c r="D7" s="46">
        <v>13603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13603</v>
      </c>
      <c r="O7" s="47">
        <f t="shared" si="1"/>
        <v>8.1455089820359277</v>
      </c>
      <c r="P7" s="9"/>
    </row>
    <row r="8" spans="1:133">
      <c r="A8" s="12"/>
      <c r="B8" s="25">
        <v>312.41000000000003</v>
      </c>
      <c r="C8" s="20" t="s">
        <v>12</v>
      </c>
      <c r="D8" s="46">
        <v>75461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75461</v>
      </c>
      <c r="O8" s="47">
        <f t="shared" si="1"/>
        <v>45.186227544910182</v>
      </c>
      <c r="P8" s="9"/>
    </row>
    <row r="9" spans="1:133">
      <c r="A9" s="12"/>
      <c r="B9" s="25">
        <v>312.42</v>
      </c>
      <c r="C9" s="20" t="s">
        <v>11</v>
      </c>
      <c r="D9" s="46">
        <v>47731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47731</v>
      </c>
      <c r="O9" s="47">
        <f t="shared" si="1"/>
        <v>28.581437125748504</v>
      </c>
      <c r="P9" s="9"/>
    </row>
    <row r="10" spans="1:133">
      <c r="A10" s="12"/>
      <c r="B10" s="25">
        <v>314.10000000000002</v>
      </c>
      <c r="C10" s="20" t="s">
        <v>13</v>
      </c>
      <c r="D10" s="46">
        <v>86290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86290</v>
      </c>
      <c r="O10" s="47">
        <f t="shared" si="1"/>
        <v>51.67065868263473</v>
      </c>
      <c r="P10" s="9"/>
    </row>
    <row r="11" spans="1:133">
      <c r="A11" s="12"/>
      <c r="B11" s="25">
        <v>314.3</v>
      </c>
      <c r="C11" s="20" t="s">
        <v>14</v>
      </c>
      <c r="D11" s="46">
        <v>48348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48348</v>
      </c>
      <c r="O11" s="47">
        <f t="shared" si="1"/>
        <v>28.950898203592814</v>
      </c>
      <c r="P11" s="9"/>
    </row>
    <row r="12" spans="1:133">
      <c r="A12" s="12"/>
      <c r="B12" s="25">
        <v>314.39999999999998</v>
      </c>
      <c r="C12" s="20" t="s">
        <v>15</v>
      </c>
      <c r="D12" s="46">
        <v>3184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3184</v>
      </c>
      <c r="O12" s="47">
        <f t="shared" si="1"/>
        <v>1.9065868263473054</v>
      </c>
      <c r="P12" s="9"/>
    </row>
    <row r="13" spans="1:133">
      <c r="A13" s="12"/>
      <c r="B13" s="25">
        <v>315</v>
      </c>
      <c r="C13" s="20" t="s">
        <v>90</v>
      </c>
      <c r="D13" s="46">
        <v>138966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138966</v>
      </c>
      <c r="O13" s="47">
        <f t="shared" si="1"/>
        <v>83.213173652694607</v>
      </c>
      <c r="P13" s="9"/>
    </row>
    <row r="14" spans="1:133">
      <c r="A14" s="12"/>
      <c r="B14" s="25">
        <v>316</v>
      </c>
      <c r="C14" s="20" t="s">
        <v>91</v>
      </c>
      <c r="D14" s="46">
        <v>12994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12994</v>
      </c>
      <c r="O14" s="47">
        <f t="shared" si="1"/>
        <v>7.7808383233532936</v>
      </c>
      <c r="P14" s="9"/>
    </row>
    <row r="15" spans="1:133" ht="15.75">
      <c r="A15" s="29" t="s">
        <v>18</v>
      </c>
      <c r="B15" s="30"/>
      <c r="C15" s="31"/>
      <c r="D15" s="32">
        <f t="shared" ref="D15:M15" si="3">SUM(D16:D23)</f>
        <v>442075</v>
      </c>
      <c r="E15" s="32">
        <f t="shared" si="3"/>
        <v>0</v>
      </c>
      <c r="F15" s="32">
        <f t="shared" si="3"/>
        <v>0</v>
      </c>
      <c r="G15" s="32">
        <f t="shared" si="3"/>
        <v>0</v>
      </c>
      <c r="H15" s="32">
        <f t="shared" si="3"/>
        <v>0</v>
      </c>
      <c r="I15" s="32">
        <f t="shared" si="3"/>
        <v>395430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>SUM(D15:M15)</f>
        <v>837505</v>
      </c>
      <c r="O15" s="45">
        <f t="shared" si="1"/>
        <v>501.5</v>
      </c>
      <c r="P15" s="10"/>
    </row>
    <row r="16" spans="1:133">
      <c r="A16" s="12"/>
      <c r="B16" s="25">
        <v>322</v>
      </c>
      <c r="C16" s="20" t="s">
        <v>0</v>
      </c>
      <c r="D16" s="46">
        <v>173854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>SUM(D16:M16)</f>
        <v>173854</v>
      </c>
      <c r="O16" s="47">
        <f t="shared" si="1"/>
        <v>104.10419161676647</v>
      </c>
      <c r="P16" s="9"/>
    </row>
    <row r="17" spans="1:16">
      <c r="A17" s="12"/>
      <c r="B17" s="25">
        <v>323.10000000000002</v>
      </c>
      <c r="C17" s="20" t="s">
        <v>19</v>
      </c>
      <c r="D17" s="46">
        <v>58510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2" si="4">SUM(D17:M17)</f>
        <v>58510</v>
      </c>
      <c r="O17" s="47">
        <f t="shared" si="1"/>
        <v>35.035928143712574</v>
      </c>
      <c r="P17" s="9"/>
    </row>
    <row r="18" spans="1:16">
      <c r="A18" s="12"/>
      <c r="B18" s="25">
        <v>323.7</v>
      </c>
      <c r="C18" s="20" t="s">
        <v>20</v>
      </c>
      <c r="D18" s="46">
        <v>28054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28054</v>
      </c>
      <c r="O18" s="47">
        <f t="shared" si="1"/>
        <v>16.798802395209581</v>
      </c>
      <c r="P18" s="9"/>
    </row>
    <row r="19" spans="1:16">
      <c r="A19" s="12"/>
      <c r="B19" s="25">
        <v>324.11</v>
      </c>
      <c r="C19" s="20" t="s">
        <v>21</v>
      </c>
      <c r="D19" s="46">
        <v>47525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47525</v>
      </c>
      <c r="O19" s="47">
        <f t="shared" si="1"/>
        <v>28.45808383233533</v>
      </c>
      <c r="P19" s="9"/>
    </row>
    <row r="20" spans="1:16">
      <c r="A20" s="12"/>
      <c r="B20" s="25">
        <v>324.20999999999998</v>
      </c>
      <c r="C20" s="20" t="s">
        <v>22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395430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395430</v>
      </c>
      <c r="O20" s="47">
        <f t="shared" si="1"/>
        <v>236.78443113772454</v>
      </c>
      <c r="P20" s="9"/>
    </row>
    <row r="21" spans="1:16">
      <c r="A21" s="12"/>
      <c r="B21" s="25">
        <v>324.61</v>
      </c>
      <c r="C21" s="20" t="s">
        <v>23</v>
      </c>
      <c r="D21" s="46">
        <v>49928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49928</v>
      </c>
      <c r="O21" s="47">
        <f t="shared" si="1"/>
        <v>29.897005988023952</v>
      </c>
      <c r="P21" s="9"/>
    </row>
    <row r="22" spans="1:16">
      <c r="A22" s="12"/>
      <c r="B22" s="25">
        <v>324.70999999999998</v>
      </c>
      <c r="C22" s="20" t="s">
        <v>24</v>
      </c>
      <c r="D22" s="46">
        <v>83904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83904</v>
      </c>
      <c r="O22" s="47">
        <f t="shared" si="1"/>
        <v>50.24191616766467</v>
      </c>
      <c r="P22" s="9"/>
    </row>
    <row r="23" spans="1:16">
      <c r="A23" s="12"/>
      <c r="B23" s="25">
        <v>329</v>
      </c>
      <c r="C23" s="20" t="s">
        <v>25</v>
      </c>
      <c r="D23" s="46">
        <v>300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ref="N23:N45" si="5">SUM(D23:M23)</f>
        <v>300</v>
      </c>
      <c r="O23" s="47">
        <f t="shared" si="1"/>
        <v>0.17964071856287425</v>
      </c>
      <c r="P23" s="9"/>
    </row>
    <row r="24" spans="1:16" ht="15.75">
      <c r="A24" s="29" t="s">
        <v>27</v>
      </c>
      <c r="B24" s="30"/>
      <c r="C24" s="31"/>
      <c r="D24" s="32">
        <f t="shared" ref="D24:M24" si="6">SUM(D25:D30)</f>
        <v>214700</v>
      </c>
      <c r="E24" s="32">
        <f t="shared" si="6"/>
        <v>0</v>
      </c>
      <c r="F24" s="32">
        <f t="shared" si="6"/>
        <v>0</v>
      </c>
      <c r="G24" s="32">
        <f t="shared" si="6"/>
        <v>0</v>
      </c>
      <c r="H24" s="32">
        <f t="shared" si="6"/>
        <v>0</v>
      </c>
      <c r="I24" s="32">
        <f t="shared" si="6"/>
        <v>0</v>
      </c>
      <c r="J24" s="32">
        <f t="shared" si="6"/>
        <v>0</v>
      </c>
      <c r="K24" s="32">
        <f t="shared" si="6"/>
        <v>0</v>
      </c>
      <c r="L24" s="32">
        <f t="shared" si="6"/>
        <v>0</v>
      </c>
      <c r="M24" s="32">
        <f t="shared" si="6"/>
        <v>0</v>
      </c>
      <c r="N24" s="44">
        <f t="shared" si="5"/>
        <v>214700</v>
      </c>
      <c r="O24" s="45">
        <f t="shared" si="1"/>
        <v>128.56287425149699</v>
      </c>
      <c r="P24" s="10"/>
    </row>
    <row r="25" spans="1:16">
      <c r="A25" s="12"/>
      <c r="B25" s="25">
        <v>331.2</v>
      </c>
      <c r="C25" s="20" t="s">
        <v>26</v>
      </c>
      <c r="D25" s="46">
        <v>4633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5"/>
        <v>4633</v>
      </c>
      <c r="O25" s="47">
        <f t="shared" si="1"/>
        <v>2.7742514970059879</v>
      </c>
      <c r="P25" s="9"/>
    </row>
    <row r="26" spans="1:16">
      <c r="A26" s="12"/>
      <c r="B26" s="25">
        <v>335.12</v>
      </c>
      <c r="C26" s="20" t="s">
        <v>94</v>
      </c>
      <c r="D26" s="46">
        <v>56512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5"/>
        <v>56512</v>
      </c>
      <c r="O26" s="47">
        <f t="shared" si="1"/>
        <v>33.839520958083831</v>
      </c>
      <c r="P26" s="9"/>
    </row>
    <row r="27" spans="1:16">
      <c r="A27" s="12"/>
      <c r="B27" s="25">
        <v>335.18</v>
      </c>
      <c r="C27" s="20" t="s">
        <v>97</v>
      </c>
      <c r="D27" s="46">
        <v>100267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5"/>
        <v>100267</v>
      </c>
      <c r="O27" s="47">
        <f t="shared" si="1"/>
        <v>60.040119760479044</v>
      </c>
      <c r="P27" s="9"/>
    </row>
    <row r="28" spans="1:16">
      <c r="A28" s="12"/>
      <c r="B28" s="25">
        <v>335.49</v>
      </c>
      <c r="C28" s="20" t="s">
        <v>35</v>
      </c>
      <c r="D28" s="46">
        <v>17585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5"/>
        <v>17585</v>
      </c>
      <c r="O28" s="47">
        <f t="shared" si="1"/>
        <v>10.529940119760479</v>
      </c>
      <c r="P28" s="9"/>
    </row>
    <row r="29" spans="1:16">
      <c r="A29" s="12"/>
      <c r="B29" s="25">
        <v>337.7</v>
      </c>
      <c r="C29" s="20" t="s">
        <v>36</v>
      </c>
      <c r="D29" s="46">
        <v>29712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5"/>
        <v>29712</v>
      </c>
      <c r="O29" s="47">
        <f t="shared" si="1"/>
        <v>17.791616766467065</v>
      </c>
      <c r="P29" s="9"/>
    </row>
    <row r="30" spans="1:16">
      <c r="A30" s="12"/>
      <c r="B30" s="25">
        <v>338</v>
      </c>
      <c r="C30" s="20" t="s">
        <v>120</v>
      </c>
      <c r="D30" s="46">
        <v>5991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5"/>
        <v>5991</v>
      </c>
      <c r="O30" s="47">
        <f t="shared" si="1"/>
        <v>3.5874251497005987</v>
      </c>
      <c r="P30" s="9"/>
    </row>
    <row r="31" spans="1:16" ht="15.75">
      <c r="A31" s="29" t="s">
        <v>41</v>
      </c>
      <c r="B31" s="30"/>
      <c r="C31" s="31"/>
      <c r="D31" s="32">
        <f t="shared" ref="D31:M31" si="7">SUM(D32:D36)</f>
        <v>283389</v>
      </c>
      <c r="E31" s="32">
        <f t="shared" si="7"/>
        <v>0</v>
      </c>
      <c r="F31" s="32">
        <f t="shared" si="7"/>
        <v>0</v>
      </c>
      <c r="G31" s="32">
        <f t="shared" si="7"/>
        <v>0</v>
      </c>
      <c r="H31" s="32">
        <f t="shared" si="7"/>
        <v>0</v>
      </c>
      <c r="I31" s="32">
        <f t="shared" si="7"/>
        <v>2095911</v>
      </c>
      <c r="J31" s="32">
        <f t="shared" si="7"/>
        <v>0</v>
      </c>
      <c r="K31" s="32">
        <f t="shared" si="7"/>
        <v>0</v>
      </c>
      <c r="L31" s="32">
        <f t="shared" si="7"/>
        <v>0</v>
      </c>
      <c r="M31" s="32">
        <f t="shared" si="7"/>
        <v>0</v>
      </c>
      <c r="N31" s="32">
        <f t="shared" si="5"/>
        <v>2379300</v>
      </c>
      <c r="O31" s="45">
        <f t="shared" si="1"/>
        <v>1424.7305389221558</v>
      </c>
      <c r="P31" s="10"/>
    </row>
    <row r="32" spans="1:16">
      <c r="A32" s="12"/>
      <c r="B32" s="25">
        <v>343.4</v>
      </c>
      <c r="C32" s="20" t="s">
        <v>46</v>
      </c>
      <c r="D32" s="46">
        <v>245642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5"/>
        <v>245642</v>
      </c>
      <c r="O32" s="47">
        <f t="shared" si="1"/>
        <v>147.09101796407185</v>
      </c>
      <c r="P32" s="9"/>
    </row>
    <row r="33" spans="1:119">
      <c r="A33" s="12"/>
      <c r="B33" s="25">
        <v>343.6</v>
      </c>
      <c r="C33" s="20" t="s">
        <v>86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2095911</v>
      </c>
      <c r="J33" s="46">
        <v>0</v>
      </c>
      <c r="K33" s="46">
        <v>0</v>
      </c>
      <c r="L33" s="46">
        <v>0</v>
      </c>
      <c r="M33" s="46">
        <v>0</v>
      </c>
      <c r="N33" s="46">
        <f t="shared" si="5"/>
        <v>2095911</v>
      </c>
      <c r="O33" s="47">
        <f t="shared" si="1"/>
        <v>1255.0365269461079</v>
      </c>
      <c r="P33" s="9"/>
    </row>
    <row r="34" spans="1:119">
      <c r="A34" s="12"/>
      <c r="B34" s="25">
        <v>343.9</v>
      </c>
      <c r="C34" s="20" t="s">
        <v>48</v>
      </c>
      <c r="D34" s="46">
        <v>17826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5"/>
        <v>17826</v>
      </c>
      <c r="O34" s="47">
        <f t="shared" si="1"/>
        <v>10.674251497005988</v>
      </c>
      <c r="P34" s="9"/>
    </row>
    <row r="35" spans="1:119">
      <c r="A35" s="12"/>
      <c r="B35" s="25">
        <v>344.9</v>
      </c>
      <c r="C35" s="20" t="s">
        <v>99</v>
      </c>
      <c r="D35" s="46">
        <v>14249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5"/>
        <v>14249</v>
      </c>
      <c r="O35" s="47">
        <f t="shared" si="1"/>
        <v>8.5323353293413167</v>
      </c>
      <c r="P35" s="9"/>
    </row>
    <row r="36" spans="1:119">
      <c r="A36" s="12"/>
      <c r="B36" s="25">
        <v>347.1</v>
      </c>
      <c r="C36" s="20" t="s">
        <v>50</v>
      </c>
      <c r="D36" s="46">
        <v>5672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5"/>
        <v>5672</v>
      </c>
      <c r="O36" s="47">
        <f t="shared" si="1"/>
        <v>3.3964071856287426</v>
      </c>
      <c r="P36" s="9"/>
    </row>
    <row r="37" spans="1:119" ht="15.75">
      <c r="A37" s="29" t="s">
        <v>42</v>
      </c>
      <c r="B37" s="30"/>
      <c r="C37" s="31"/>
      <c r="D37" s="32">
        <f t="shared" ref="D37:M37" si="8">SUM(D38:D38)</f>
        <v>901</v>
      </c>
      <c r="E37" s="32">
        <f t="shared" si="8"/>
        <v>0</v>
      </c>
      <c r="F37" s="32">
        <f t="shared" si="8"/>
        <v>0</v>
      </c>
      <c r="G37" s="32">
        <f t="shared" si="8"/>
        <v>0</v>
      </c>
      <c r="H37" s="32">
        <f t="shared" si="8"/>
        <v>0</v>
      </c>
      <c r="I37" s="32">
        <f t="shared" si="8"/>
        <v>0</v>
      </c>
      <c r="J37" s="32">
        <f t="shared" si="8"/>
        <v>0</v>
      </c>
      <c r="K37" s="32">
        <f t="shared" si="8"/>
        <v>0</v>
      </c>
      <c r="L37" s="32">
        <f t="shared" si="8"/>
        <v>0</v>
      </c>
      <c r="M37" s="32">
        <f t="shared" si="8"/>
        <v>0</v>
      </c>
      <c r="N37" s="32">
        <f t="shared" si="5"/>
        <v>901</v>
      </c>
      <c r="O37" s="45">
        <f t="shared" si="1"/>
        <v>0.53952095808383238</v>
      </c>
      <c r="P37" s="10"/>
    </row>
    <row r="38" spans="1:119">
      <c r="A38" s="13"/>
      <c r="B38" s="39">
        <v>351.1</v>
      </c>
      <c r="C38" s="21" t="s">
        <v>53</v>
      </c>
      <c r="D38" s="46">
        <v>901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5"/>
        <v>901</v>
      </c>
      <c r="O38" s="47">
        <f t="shared" si="1"/>
        <v>0.53952095808383238</v>
      </c>
      <c r="P38" s="9"/>
    </row>
    <row r="39" spans="1:119" ht="15.75">
      <c r="A39" s="29" t="s">
        <v>3</v>
      </c>
      <c r="B39" s="30"/>
      <c r="C39" s="31"/>
      <c r="D39" s="32">
        <f t="shared" ref="D39:M39" si="9">SUM(D40:D44)</f>
        <v>20354</v>
      </c>
      <c r="E39" s="32">
        <f t="shared" si="9"/>
        <v>0</v>
      </c>
      <c r="F39" s="32">
        <f t="shared" si="9"/>
        <v>0</v>
      </c>
      <c r="G39" s="32">
        <f t="shared" si="9"/>
        <v>0</v>
      </c>
      <c r="H39" s="32">
        <f t="shared" si="9"/>
        <v>0</v>
      </c>
      <c r="I39" s="32">
        <f t="shared" si="9"/>
        <v>2414</v>
      </c>
      <c r="J39" s="32">
        <f t="shared" si="9"/>
        <v>0</v>
      </c>
      <c r="K39" s="32">
        <f t="shared" si="9"/>
        <v>0</v>
      </c>
      <c r="L39" s="32">
        <f t="shared" si="9"/>
        <v>0</v>
      </c>
      <c r="M39" s="32">
        <f t="shared" si="9"/>
        <v>0</v>
      </c>
      <c r="N39" s="32">
        <f t="shared" si="5"/>
        <v>22768</v>
      </c>
      <c r="O39" s="45">
        <f t="shared" si="1"/>
        <v>13.633532934131736</v>
      </c>
      <c r="P39" s="10"/>
    </row>
    <row r="40" spans="1:119">
      <c r="A40" s="12"/>
      <c r="B40" s="25">
        <v>361.1</v>
      </c>
      <c r="C40" s="20" t="s">
        <v>56</v>
      </c>
      <c r="D40" s="46">
        <v>76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5"/>
        <v>76</v>
      </c>
      <c r="O40" s="47">
        <f t="shared" si="1"/>
        <v>4.5508982035928146E-2</v>
      </c>
      <c r="P40" s="9"/>
    </row>
    <row r="41" spans="1:119">
      <c r="A41" s="12"/>
      <c r="B41" s="25">
        <v>362</v>
      </c>
      <c r="C41" s="20" t="s">
        <v>57</v>
      </c>
      <c r="D41" s="46">
        <v>700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5"/>
        <v>700</v>
      </c>
      <c r="O41" s="47">
        <f t="shared" si="1"/>
        <v>0.41916167664670656</v>
      </c>
      <c r="P41" s="9"/>
    </row>
    <row r="42" spans="1:119">
      <c r="A42" s="12"/>
      <c r="B42" s="25">
        <v>365</v>
      </c>
      <c r="C42" s="20" t="s">
        <v>100</v>
      </c>
      <c r="D42" s="46">
        <v>1919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5"/>
        <v>1919</v>
      </c>
      <c r="O42" s="47">
        <f t="shared" si="1"/>
        <v>1.1491017964071857</v>
      </c>
      <c r="P42" s="9"/>
    </row>
    <row r="43" spans="1:119">
      <c r="A43" s="12"/>
      <c r="B43" s="25">
        <v>366</v>
      </c>
      <c r="C43" s="20" t="s">
        <v>58</v>
      </c>
      <c r="D43" s="46">
        <v>7234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5"/>
        <v>7234</v>
      </c>
      <c r="O43" s="47">
        <f t="shared" si="1"/>
        <v>4.3317365269461074</v>
      </c>
      <c r="P43" s="9"/>
    </row>
    <row r="44" spans="1:119" ht="15.75" thickBot="1">
      <c r="A44" s="12"/>
      <c r="B44" s="25">
        <v>369.9</v>
      </c>
      <c r="C44" s="20" t="s">
        <v>59</v>
      </c>
      <c r="D44" s="46">
        <v>10425</v>
      </c>
      <c r="E44" s="46">
        <v>0</v>
      </c>
      <c r="F44" s="46">
        <v>0</v>
      </c>
      <c r="G44" s="46">
        <v>0</v>
      </c>
      <c r="H44" s="46">
        <v>0</v>
      </c>
      <c r="I44" s="46">
        <v>2414</v>
      </c>
      <c r="J44" s="46">
        <v>0</v>
      </c>
      <c r="K44" s="46">
        <v>0</v>
      </c>
      <c r="L44" s="46">
        <v>0</v>
      </c>
      <c r="M44" s="46">
        <v>0</v>
      </c>
      <c r="N44" s="46">
        <f t="shared" si="5"/>
        <v>12839</v>
      </c>
      <c r="O44" s="47">
        <f t="shared" si="1"/>
        <v>7.6880239520958087</v>
      </c>
      <c r="P44" s="9"/>
    </row>
    <row r="45" spans="1:119" ht="16.5" thickBot="1">
      <c r="A45" s="14" t="s">
        <v>51</v>
      </c>
      <c r="B45" s="23"/>
      <c r="C45" s="22"/>
      <c r="D45" s="15">
        <f>SUM(D5,D15,D24,D31,D37,D39)</f>
        <v>1904498</v>
      </c>
      <c r="E45" s="15">
        <f t="shared" ref="E45:M45" si="10">SUM(E5,E15,E24,E31,E37,E39)</f>
        <v>0</v>
      </c>
      <c r="F45" s="15">
        <f t="shared" si="10"/>
        <v>0</v>
      </c>
      <c r="G45" s="15">
        <f t="shared" si="10"/>
        <v>0</v>
      </c>
      <c r="H45" s="15">
        <f t="shared" si="10"/>
        <v>0</v>
      </c>
      <c r="I45" s="15">
        <f t="shared" si="10"/>
        <v>2493755</v>
      </c>
      <c r="J45" s="15">
        <f t="shared" si="10"/>
        <v>0</v>
      </c>
      <c r="K45" s="15">
        <f t="shared" si="10"/>
        <v>0</v>
      </c>
      <c r="L45" s="15">
        <f t="shared" si="10"/>
        <v>0</v>
      </c>
      <c r="M45" s="15">
        <f t="shared" si="10"/>
        <v>0</v>
      </c>
      <c r="N45" s="15">
        <f t="shared" si="5"/>
        <v>4398253</v>
      </c>
      <c r="O45" s="38">
        <f t="shared" si="1"/>
        <v>2633.6844311377245</v>
      </c>
      <c r="P45" s="6"/>
      <c r="Q45" s="2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5"/>
      <c r="BT45" s="5"/>
      <c r="BU45" s="5"/>
      <c r="BV45" s="5"/>
      <c r="BW45" s="5"/>
      <c r="BX45" s="5"/>
      <c r="BY45" s="5"/>
      <c r="BZ45" s="5"/>
      <c r="CA45" s="5"/>
      <c r="CB45" s="5"/>
      <c r="CC45" s="5"/>
      <c r="CD45" s="5"/>
      <c r="CE45" s="5"/>
      <c r="CF45" s="5"/>
      <c r="CG45" s="5"/>
      <c r="CH45" s="5"/>
      <c r="CI45" s="5"/>
      <c r="CJ45" s="5"/>
      <c r="CK45" s="5"/>
      <c r="CL45" s="5"/>
      <c r="CM45" s="5"/>
      <c r="CN45" s="5"/>
      <c r="CO45" s="5"/>
      <c r="CP45" s="5"/>
      <c r="CQ45" s="5"/>
      <c r="CR45" s="5"/>
      <c r="CS45" s="5"/>
      <c r="CT45" s="5"/>
      <c r="CU45" s="5"/>
      <c r="CV45" s="5"/>
      <c r="CW45" s="5"/>
      <c r="CX45" s="5"/>
      <c r="CY45" s="5"/>
      <c r="CZ45" s="5"/>
      <c r="DA45" s="5"/>
      <c r="DB45" s="5"/>
      <c r="DC45" s="5"/>
      <c r="DD45" s="5"/>
      <c r="DE45" s="5"/>
      <c r="DF45" s="5"/>
      <c r="DG45" s="5"/>
      <c r="DH45" s="5"/>
      <c r="DI45" s="5"/>
      <c r="DJ45" s="5"/>
      <c r="DK45" s="5"/>
      <c r="DL45" s="5"/>
      <c r="DM45" s="5"/>
      <c r="DN45" s="5"/>
      <c r="DO45" s="5"/>
    </row>
    <row r="46" spans="1:119">
      <c r="A46" s="16"/>
      <c r="B46" s="18"/>
      <c r="C46" s="18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  <c r="O46" s="19"/>
    </row>
    <row r="47" spans="1:119">
      <c r="A47" s="40"/>
      <c r="B47" s="41"/>
      <c r="C47" s="41"/>
      <c r="D47" s="42"/>
      <c r="E47" s="42"/>
      <c r="F47" s="42"/>
      <c r="G47" s="42"/>
      <c r="H47" s="42"/>
      <c r="I47" s="42"/>
      <c r="J47" s="42"/>
      <c r="K47" s="42"/>
      <c r="L47" s="118" t="s">
        <v>123</v>
      </c>
      <c r="M47" s="118"/>
      <c r="N47" s="118"/>
      <c r="O47" s="43">
        <v>1670</v>
      </c>
    </row>
    <row r="48" spans="1:119">
      <c r="A48" s="119"/>
      <c r="B48" s="96"/>
      <c r="C48" s="96"/>
      <c r="D48" s="96"/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7"/>
    </row>
    <row r="49" spans="1:15" ht="15.75" customHeight="1" thickBot="1">
      <c r="A49" s="120" t="s">
        <v>75</v>
      </c>
      <c r="B49" s="99"/>
      <c r="C49" s="99"/>
      <c r="D49" s="99"/>
      <c r="E49" s="99"/>
      <c r="F49" s="99"/>
      <c r="G49" s="99"/>
      <c r="H49" s="99"/>
      <c r="I49" s="99"/>
      <c r="J49" s="99"/>
      <c r="K49" s="99"/>
      <c r="L49" s="99"/>
      <c r="M49" s="99"/>
      <c r="N49" s="99"/>
      <c r="O49" s="100"/>
    </row>
  </sheetData>
  <mergeCells count="10">
    <mergeCell ref="L47:N47"/>
    <mergeCell ref="A48:O48"/>
    <mergeCell ref="A49:O4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C4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68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119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61</v>
      </c>
      <c r="B3" s="108"/>
      <c r="C3" s="109"/>
      <c r="D3" s="128" t="s">
        <v>37</v>
      </c>
      <c r="E3" s="129"/>
      <c r="F3" s="129"/>
      <c r="G3" s="129"/>
      <c r="H3" s="130"/>
      <c r="I3" s="128" t="s">
        <v>38</v>
      </c>
      <c r="J3" s="130"/>
      <c r="K3" s="128" t="s">
        <v>40</v>
      </c>
      <c r="L3" s="130"/>
      <c r="M3" s="36"/>
      <c r="N3" s="37"/>
      <c r="O3" s="131" t="s">
        <v>66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62</v>
      </c>
      <c r="F4" s="34" t="s">
        <v>63</v>
      </c>
      <c r="G4" s="34" t="s">
        <v>64</v>
      </c>
      <c r="H4" s="34" t="s">
        <v>5</v>
      </c>
      <c r="I4" s="34" t="s">
        <v>6</v>
      </c>
      <c r="J4" s="35" t="s">
        <v>65</v>
      </c>
      <c r="K4" s="35" t="s">
        <v>7</v>
      </c>
      <c r="L4" s="35" t="s">
        <v>8</v>
      </c>
      <c r="M4" s="35" t="s">
        <v>9</v>
      </c>
      <c r="N4" s="35" t="s">
        <v>39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SUM(D6:D14)</f>
        <v>919620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919620</v>
      </c>
      <c r="O5" s="33">
        <f t="shared" ref="O5:O45" si="1">(N5/O$47)</f>
        <v>566.61737523105364</v>
      </c>
      <c r="P5" s="6"/>
    </row>
    <row r="6" spans="1:133">
      <c r="A6" s="12"/>
      <c r="B6" s="25">
        <v>311</v>
      </c>
      <c r="C6" s="20" t="s">
        <v>2</v>
      </c>
      <c r="D6" s="46">
        <v>503870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503870</v>
      </c>
      <c r="O6" s="47">
        <f t="shared" si="1"/>
        <v>310.4559457794208</v>
      </c>
      <c r="P6" s="9"/>
    </row>
    <row r="7" spans="1:133">
      <c r="A7" s="12"/>
      <c r="B7" s="25">
        <v>312.3</v>
      </c>
      <c r="C7" s="20" t="s">
        <v>10</v>
      </c>
      <c r="D7" s="46">
        <v>12802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12802</v>
      </c>
      <c r="O7" s="47">
        <f t="shared" si="1"/>
        <v>7.887861983980283</v>
      </c>
      <c r="P7" s="9"/>
    </row>
    <row r="8" spans="1:133">
      <c r="A8" s="12"/>
      <c r="B8" s="25">
        <v>312.41000000000003</v>
      </c>
      <c r="C8" s="20" t="s">
        <v>12</v>
      </c>
      <c r="D8" s="46">
        <v>70986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70986</v>
      </c>
      <c r="O8" s="47">
        <f t="shared" si="1"/>
        <v>43.737523105360445</v>
      </c>
      <c r="P8" s="9"/>
    </row>
    <row r="9" spans="1:133">
      <c r="A9" s="12"/>
      <c r="B9" s="25">
        <v>312.42</v>
      </c>
      <c r="C9" s="20" t="s">
        <v>11</v>
      </c>
      <c r="D9" s="46">
        <v>44544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44544</v>
      </c>
      <c r="O9" s="47">
        <f t="shared" si="1"/>
        <v>27.445471349353049</v>
      </c>
      <c r="P9" s="9"/>
    </row>
    <row r="10" spans="1:133">
      <c r="A10" s="12"/>
      <c r="B10" s="25">
        <v>314.10000000000002</v>
      </c>
      <c r="C10" s="20" t="s">
        <v>13</v>
      </c>
      <c r="D10" s="46">
        <v>83726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83726</v>
      </c>
      <c r="O10" s="47">
        <f t="shared" si="1"/>
        <v>51.587184226740604</v>
      </c>
      <c r="P10" s="9"/>
    </row>
    <row r="11" spans="1:133">
      <c r="A11" s="12"/>
      <c r="B11" s="25">
        <v>314.3</v>
      </c>
      <c r="C11" s="20" t="s">
        <v>14</v>
      </c>
      <c r="D11" s="46">
        <v>45987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45987</v>
      </c>
      <c r="O11" s="47">
        <f t="shared" si="1"/>
        <v>28.33456561922366</v>
      </c>
      <c r="P11" s="9"/>
    </row>
    <row r="12" spans="1:133">
      <c r="A12" s="12"/>
      <c r="B12" s="25">
        <v>314.39999999999998</v>
      </c>
      <c r="C12" s="20" t="s">
        <v>15</v>
      </c>
      <c r="D12" s="46">
        <v>4687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4687</v>
      </c>
      <c r="O12" s="47">
        <f t="shared" si="1"/>
        <v>2.8878619839802835</v>
      </c>
      <c r="P12" s="9"/>
    </row>
    <row r="13" spans="1:133">
      <c r="A13" s="12"/>
      <c r="B13" s="25">
        <v>315</v>
      </c>
      <c r="C13" s="20" t="s">
        <v>90</v>
      </c>
      <c r="D13" s="46">
        <v>141129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141129</v>
      </c>
      <c r="O13" s="47">
        <f t="shared" si="1"/>
        <v>86.955637707948242</v>
      </c>
      <c r="P13" s="9"/>
    </row>
    <row r="14" spans="1:133">
      <c r="A14" s="12"/>
      <c r="B14" s="25">
        <v>316</v>
      </c>
      <c r="C14" s="20" t="s">
        <v>91</v>
      </c>
      <c r="D14" s="46">
        <v>11889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11889</v>
      </c>
      <c r="O14" s="47">
        <f t="shared" si="1"/>
        <v>7.3253234750462104</v>
      </c>
      <c r="P14" s="9"/>
    </row>
    <row r="15" spans="1:133" ht="15.75">
      <c r="A15" s="29" t="s">
        <v>18</v>
      </c>
      <c r="B15" s="30"/>
      <c r="C15" s="31"/>
      <c r="D15" s="32">
        <f t="shared" ref="D15:M15" si="3">SUM(D16:D20)</f>
        <v>166424</v>
      </c>
      <c r="E15" s="32">
        <f t="shared" si="3"/>
        <v>0</v>
      </c>
      <c r="F15" s="32">
        <f t="shared" si="3"/>
        <v>0</v>
      </c>
      <c r="G15" s="32">
        <f t="shared" si="3"/>
        <v>0</v>
      </c>
      <c r="H15" s="32">
        <f t="shared" si="3"/>
        <v>0</v>
      </c>
      <c r="I15" s="32">
        <f t="shared" si="3"/>
        <v>234156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 t="shared" ref="N15:N28" si="4">SUM(D15:M15)</f>
        <v>400580</v>
      </c>
      <c r="O15" s="45">
        <f t="shared" si="1"/>
        <v>246.81454097350584</v>
      </c>
      <c r="P15" s="10"/>
    </row>
    <row r="16" spans="1:133">
      <c r="A16" s="12"/>
      <c r="B16" s="25">
        <v>322</v>
      </c>
      <c r="C16" s="20" t="s">
        <v>0</v>
      </c>
      <c r="D16" s="46">
        <v>79287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79287</v>
      </c>
      <c r="O16" s="47">
        <f t="shared" si="1"/>
        <v>48.852125693160815</v>
      </c>
      <c r="P16" s="9"/>
    </row>
    <row r="17" spans="1:16">
      <c r="A17" s="12"/>
      <c r="B17" s="25">
        <v>323.10000000000002</v>
      </c>
      <c r="C17" s="20" t="s">
        <v>19</v>
      </c>
      <c r="D17" s="46">
        <v>59668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59668</v>
      </c>
      <c r="O17" s="47">
        <f t="shared" si="1"/>
        <v>36.764017252002468</v>
      </c>
      <c r="P17" s="9"/>
    </row>
    <row r="18" spans="1:16">
      <c r="A18" s="12"/>
      <c r="B18" s="25">
        <v>323.7</v>
      </c>
      <c r="C18" s="20" t="s">
        <v>20</v>
      </c>
      <c r="D18" s="46">
        <v>27456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27456</v>
      </c>
      <c r="O18" s="47">
        <f t="shared" si="1"/>
        <v>16.916820702402958</v>
      </c>
      <c r="P18" s="9"/>
    </row>
    <row r="19" spans="1:16">
      <c r="A19" s="12"/>
      <c r="B19" s="25">
        <v>324.20999999999998</v>
      </c>
      <c r="C19" s="20" t="s">
        <v>22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234156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234156</v>
      </c>
      <c r="O19" s="47">
        <f t="shared" si="1"/>
        <v>144.2735674676525</v>
      </c>
      <c r="P19" s="9"/>
    </row>
    <row r="20" spans="1:16">
      <c r="A20" s="12"/>
      <c r="B20" s="25">
        <v>329</v>
      </c>
      <c r="C20" s="20" t="s">
        <v>25</v>
      </c>
      <c r="D20" s="46">
        <v>13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13</v>
      </c>
      <c r="O20" s="47">
        <f t="shared" si="1"/>
        <v>8.0098582871226121E-3</v>
      </c>
      <c r="P20" s="9"/>
    </row>
    <row r="21" spans="1:16" ht="15.75">
      <c r="A21" s="29" t="s">
        <v>27</v>
      </c>
      <c r="B21" s="30"/>
      <c r="C21" s="31"/>
      <c r="D21" s="32">
        <f t="shared" ref="D21:M21" si="5">SUM(D22:D27)</f>
        <v>202788</v>
      </c>
      <c r="E21" s="32">
        <f t="shared" si="5"/>
        <v>0</v>
      </c>
      <c r="F21" s="32">
        <f t="shared" si="5"/>
        <v>0</v>
      </c>
      <c r="G21" s="32">
        <f t="shared" si="5"/>
        <v>0</v>
      </c>
      <c r="H21" s="32">
        <f t="shared" si="5"/>
        <v>0</v>
      </c>
      <c r="I21" s="32">
        <f t="shared" si="5"/>
        <v>0</v>
      </c>
      <c r="J21" s="32">
        <f t="shared" si="5"/>
        <v>0</v>
      </c>
      <c r="K21" s="32">
        <f t="shared" si="5"/>
        <v>0</v>
      </c>
      <c r="L21" s="32">
        <f t="shared" si="5"/>
        <v>0</v>
      </c>
      <c r="M21" s="32">
        <f t="shared" si="5"/>
        <v>0</v>
      </c>
      <c r="N21" s="44">
        <f t="shared" si="4"/>
        <v>202788</v>
      </c>
      <c r="O21" s="45">
        <f t="shared" si="1"/>
        <v>124.94639556377079</v>
      </c>
      <c r="P21" s="10"/>
    </row>
    <row r="22" spans="1:16">
      <c r="A22" s="12"/>
      <c r="B22" s="25">
        <v>331.2</v>
      </c>
      <c r="C22" s="20" t="s">
        <v>26</v>
      </c>
      <c r="D22" s="46">
        <v>5177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5177</v>
      </c>
      <c r="O22" s="47">
        <f t="shared" si="1"/>
        <v>3.1897720271102896</v>
      </c>
      <c r="P22" s="9"/>
    </row>
    <row r="23" spans="1:16">
      <c r="A23" s="12"/>
      <c r="B23" s="25">
        <v>335.12</v>
      </c>
      <c r="C23" s="20" t="s">
        <v>94</v>
      </c>
      <c r="D23" s="46">
        <v>55788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55788</v>
      </c>
      <c r="O23" s="47">
        <f t="shared" si="1"/>
        <v>34.373382624768944</v>
      </c>
      <c r="P23" s="9"/>
    </row>
    <row r="24" spans="1:16">
      <c r="A24" s="12"/>
      <c r="B24" s="25">
        <v>335.18</v>
      </c>
      <c r="C24" s="20" t="s">
        <v>97</v>
      </c>
      <c r="D24" s="46">
        <v>90667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90667</v>
      </c>
      <c r="O24" s="47">
        <f t="shared" si="1"/>
        <v>55.863832409118913</v>
      </c>
      <c r="P24" s="9"/>
    </row>
    <row r="25" spans="1:16">
      <c r="A25" s="12"/>
      <c r="B25" s="25">
        <v>335.49</v>
      </c>
      <c r="C25" s="20" t="s">
        <v>35</v>
      </c>
      <c r="D25" s="46">
        <v>18180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18180</v>
      </c>
      <c r="O25" s="47">
        <f t="shared" si="1"/>
        <v>11.201478743068392</v>
      </c>
      <c r="P25" s="9"/>
    </row>
    <row r="26" spans="1:16">
      <c r="A26" s="12"/>
      <c r="B26" s="25">
        <v>337.7</v>
      </c>
      <c r="C26" s="20" t="s">
        <v>36</v>
      </c>
      <c r="D26" s="46">
        <v>27455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27455</v>
      </c>
      <c r="O26" s="47">
        <f t="shared" si="1"/>
        <v>16.916204559457793</v>
      </c>
      <c r="P26" s="9"/>
    </row>
    <row r="27" spans="1:16">
      <c r="A27" s="12"/>
      <c r="B27" s="25">
        <v>338</v>
      </c>
      <c r="C27" s="20" t="s">
        <v>120</v>
      </c>
      <c r="D27" s="46">
        <v>5521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5521</v>
      </c>
      <c r="O27" s="47">
        <f t="shared" si="1"/>
        <v>3.4017252002464571</v>
      </c>
      <c r="P27" s="9"/>
    </row>
    <row r="28" spans="1:16" ht="15.75">
      <c r="A28" s="29" t="s">
        <v>41</v>
      </c>
      <c r="B28" s="30"/>
      <c r="C28" s="31"/>
      <c r="D28" s="32">
        <f t="shared" ref="D28:M28" si="6">SUM(D29:D34)</f>
        <v>273526</v>
      </c>
      <c r="E28" s="32">
        <f t="shared" si="6"/>
        <v>0</v>
      </c>
      <c r="F28" s="32">
        <f t="shared" si="6"/>
        <v>0</v>
      </c>
      <c r="G28" s="32">
        <f t="shared" si="6"/>
        <v>0</v>
      </c>
      <c r="H28" s="32">
        <f t="shared" si="6"/>
        <v>0</v>
      </c>
      <c r="I28" s="32">
        <f t="shared" si="6"/>
        <v>2005736</v>
      </c>
      <c r="J28" s="32">
        <f t="shared" si="6"/>
        <v>0</v>
      </c>
      <c r="K28" s="32">
        <f t="shared" si="6"/>
        <v>0</v>
      </c>
      <c r="L28" s="32">
        <f t="shared" si="6"/>
        <v>0</v>
      </c>
      <c r="M28" s="32">
        <f t="shared" si="6"/>
        <v>0</v>
      </c>
      <c r="N28" s="32">
        <f t="shared" si="4"/>
        <v>2279262</v>
      </c>
      <c r="O28" s="45">
        <f t="shared" si="1"/>
        <v>1404.3512014787432</v>
      </c>
      <c r="P28" s="10"/>
    </row>
    <row r="29" spans="1:16">
      <c r="A29" s="12"/>
      <c r="B29" s="25">
        <v>341.9</v>
      </c>
      <c r="C29" s="20" t="s">
        <v>98</v>
      </c>
      <c r="D29" s="46">
        <v>285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ref="N29:N34" si="7">SUM(D29:M29)</f>
        <v>285</v>
      </c>
      <c r="O29" s="47">
        <f t="shared" si="1"/>
        <v>0.1756007393715342</v>
      </c>
      <c r="P29" s="9"/>
    </row>
    <row r="30" spans="1:16">
      <c r="A30" s="12"/>
      <c r="B30" s="25">
        <v>343.4</v>
      </c>
      <c r="C30" s="20" t="s">
        <v>46</v>
      </c>
      <c r="D30" s="46">
        <v>234836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234836</v>
      </c>
      <c r="O30" s="47">
        <f t="shared" si="1"/>
        <v>144.69254467036353</v>
      </c>
      <c r="P30" s="9"/>
    </row>
    <row r="31" spans="1:16">
      <c r="A31" s="12"/>
      <c r="B31" s="25">
        <v>343.6</v>
      </c>
      <c r="C31" s="20" t="s">
        <v>86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2005736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2005736</v>
      </c>
      <c r="O31" s="47">
        <f t="shared" si="1"/>
        <v>1235.8200862600124</v>
      </c>
      <c r="P31" s="9"/>
    </row>
    <row r="32" spans="1:16">
      <c r="A32" s="12"/>
      <c r="B32" s="25">
        <v>343.9</v>
      </c>
      <c r="C32" s="20" t="s">
        <v>48</v>
      </c>
      <c r="D32" s="46">
        <v>17093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17093</v>
      </c>
      <c r="O32" s="47">
        <f t="shared" si="1"/>
        <v>10.531731361675909</v>
      </c>
      <c r="P32" s="9"/>
    </row>
    <row r="33" spans="1:119">
      <c r="A33" s="12"/>
      <c r="B33" s="25">
        <v>344.9</v>
      </c>
      <c r="C33" s="20" t="s">
        <v>99</v>
      </c>
      <c r="D33" s="46">
        <v>14249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14249</v>
      </c>
      <c r="O33" s="47">
        <f t="shared" si="1"/>
        <v>8.7794208256315471</v>
      </c>
      <c r="P33" s="9"/>
    </row>
    <row r="34" spans="1:119">
      <c r="A34" s="12"/>
      <c r="B34" s="25">
        <v>347.1</v>
      </c>
      <c r="C34" s="20" t="s">
        <v>50</v>
      </c>
      <c r="D34" s="46">
        <v>7063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7063</v>
      </c>
      <c r="O34" s="47">
        <f t="shared" si="1"/>
        <v>4.3518176216882321</v>
      </c>
      <c r="P34" s="9"/>
    </row>
    <row r="35" spans="1:119" ht="15.75">
      <c r="A35" s="29" t="s">
        <v>42</v>
      </c>
      <c r="B35" s="30"/>
      <c r="C35" s="31"/>
      <c r="D35" s="32">
        <f t="shared" ref="D35:M35" si="8">SUM(D36:D36)</f>
        <v>1183</v>
      </c>
      <c r="E35" s="32">
        <f t="shared" si="8"/>
        <v>0</v>
      </c>
      <c r="F35" s="32">
        <f t="shared" si="8"/>
        <v>0</v>
      </c>
      <c r="G35" s="32">
        <f t="shared" si="8"/>
        <v>0</v>
      </c>
      <c r="H35" s="32">
        <f t="shared" si="8"/>
        <v>0</v>
      </c>
      <c r="I35" s="32">
        <f t="shared" si="8"/>
        <v>0</v>
      </c>
      <c r="J35" s="32">
        <f t="shared" si="8"/>
        <v>0</v>
      </c>
      <c r="K35" s="32">
        <f t="shared" si="8"/>
        <v>0</v>
      </c>
      <c r="L35" s="32">
        <f t="shared" si="8"/>
        <v>0</v>
      </c>
      <c r="M35" s="32">
        <f t="shared" si="8"/>
        <v>0</v>
      </c>
      <c r="N35" s="32">
        <f t="shared" ref="N35:N45" si="9">SUM(D35:M35)</f>
        <v>1183</v>
      </c>
      <c r="O35" s="45">
        <f t="shared" si="1"/>
        <v>0.72889710412815778</v>
      </c>
      <c r="P35" s="10"/>
    </row>
    <row r="36" spans="1:119">
      <c r="A36" s="13"/>
      <c r="B36" s="39">
        <v>351.1</v>
      </c>
      <c r="C36" s="21" t="s">
        <v>53</v>
      </c>
      <c r="D36" s="46">
        <v>1183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9"/>
        <v>1183</v>
      </c>
      <c r="O36" s="47">
        <f t="shared" si="1"/>
        <v>0.72889710412815778</v>
      </c>
      <c r="P36" s="9"/>
    </row>
    <row r="37" spans="1:119" ht="15.75">
      <c r="A37" s="29" t="s">
        <v>3</v>
      </c>
      <c r="B37" s="30"/>
      <c r="C37" s="31"/>
      <c r="D37" s="32">
        <f t="shared" ref="D37:M37" si="10">SUM(D38:D42)</f>
        <v>13171</v>
      </c>
      <c r="E37" s="32">
        <f t="shared" si="10"/>
        <v>0</v>
      </c>
      <c r="F37" s="32">
        <f t="shared" si="10"/>
        <v>0</v>
      </c>
      <c r="G37" s="32">
        <f t="shared" si="10"/>
        <v>0</v>
      </c>
      <c r="H37" s="32">
        <f t="shared" si="10"/>
        <v>0</v>
      </c>
      <c r="I37" s="32">
        <f t="shared" si="10"/>
        <v>1936</v>
      </c>
      <c r="J37" s="32">
        <f t="shared" si="10"/>
        <v>0</v>
      </c>
      <c r="K37" s="32">
        <f t="shared" si="10"/>
        <v>0</v>
      </c>
      <c r="L37" s="32">
        <f t="shared" si="10"/>
        <v>0</v>
      </c>
      <c r="M37" s="32">
        <f t="shared" si="10"/>
        <v>0</v>
      </c>
      <c r="N37" s="32">
        <f t="shared" si="9"/>
        <v>15107</v>
      </c>
      <c r="O37" s="45">
        <f t="shared" si="1"/>
        <v>9.3080714725816396</v>
      </c>
      <c r="P37" s="10"/>
    </row>
    <row r="38" spans="1:119">
      <c r="A38" s="12"/>
      <c r="B38" s="25">
        <v>361.1</v>
      </c>
      <c r="C38" s="20" t="s">
        <v>56</v>
      </c>
      <c r="D38" s="46">
        <v>62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9"/>
        <v>62</v>
      </c>
      <c r="O38" s="47">
        <f t="shared" si="1"/>
        <v>3.8200862600123231E-2</v>
      </c>
      <c r="P38" s="9"/>
    </row>
    <row r="39" spans="1:119">
      <c r="A39" s="12"/>
      <c r="B39" s="25">
        <v>362</v>
      </c>
      <c r="C39" s="20" t="s">
        <v>57</v>
      </c>
      <c r="D39" s="46">
        <v>1150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9"/>
        <v>1150</v>
      </c>
      <c r="O39" s="47">
        <f t="shared" si="1"/>
        <v>0.70856438693776957</v>
      </c>
      <c r="P39" s="9"/>
    </row>
    <row r="40" spans="1:119">
      <c r="A40" s="12"/>
      <c r="B40" s="25">
        <v>365</v>
      </c>
      <c r="C40" s="20" t="s">
        <v>100</v>
      </c>
      <c r="D40" s="46">
        <v>100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9"/>
        <v>100</v>
      </c>
      <c r="O40" s="47">
        <f t="shared" si="1"/>
        <v>6.1614294516327786E-2</v>
      </c>
      <c r="P40" s="9"/>
    </row>
    <row r="41" spans="1:119">
      <c r="A41" s="12"/>
      <c r="B41" s="25">
        <v>366</v>
      </c>
      <c r="C41" s="20" t="s">
        <v>58</v>
      </c>
      <c r="D41" s="46">
        <v>5295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9"/>
        <v>5295</v>
      </c>
      <c r="O41" s="47">
        <f t="shared" si="1"/>
        <v>3.2624768946395566</v>
      </c>
      <c r="P41" s="9"/>
    </row>
    <row r="42" spans="1:119">
      <c r="A42" s="12"/>
      <c r="B42" s="25">
        <v>369.9</v>
      </c>
      <c r="C42" s="20" t="s">
        <v>59</v>
      </c>
      <c r="D42" s="46">
        <v>6564</v>
      </c>
      <c r="E42" s="46">
        <v>0</v>
      </c>
      <c r="F42" s="46">
        <v>0</v>
      </c>
      <c r="G42" s="46">
        <v>0</v>
      </c>
      <c r="H42" s="46">
        <v>0</v>
      </c>
      <c r="I42" s="46">
        <v>1936</v>
      </c>
      <c r="J42" s="46">
        <v>0</v>
      </c>
      <c r="K42" s="46">
        <v>0</v>
      </c>
      <c r="L42" s="46">
        <v>0</v>
      </c>
      <c r="M42" s="46">
        <v>0</v>
      </c>
      <c r="N42" s="46">
        <f t="shared" si="9"/>
        <v>8500</v>
      </c>
      <c r="O42" s="47">
        <f t="shared" si="1"/>
        <v>5.2372150338878622</v>
      </c>
      <c r="P42" s="9"/>
    </row>
    <row r="43" spans="1:119" ht="15.75">
      <c r="A43" s="29" t="s">
        <v>43</v>
      </c>
      <c r="B43" s="30"/>
      <c r="C43" s="31"/>
      <c r="D43" s="32">
        <f t="shared" ref="D43:M43" si="11">SUM(D44:D44)</f>
        <v>20000</v>
      </c>
      <c r="E43" s="32">
        <f t="shared" si="11"/>
        <v>0</v>
      </c>
      <c r="F43" s="32">
        <f t="shared" si="11"/>
        <v>0</v>
      </c>
      <c r="G43" s="32">
        <f t="shared" si="11"/>
        <v>0</v>
      </c>
      <c r="H43" s="32">
        <f t="shared" si="11"/>
        <v>0</v>
      </c>
      <c r="I43" s="32">
        <f t="shared" si="11"/>
        <v>0</v>
      </c>
      <c r="J43" s="32">
        <f t="shared" si="11"/>
        <v>0</v>
      </c>
      <c r="K43" s="32">
        <f t="shared" si="11"/>
        <v>0</v>
      </c>
      <c r="L43" s="32">
        <f t="shared" si="11"/>
        <v>0</v>
      </c>
      <c r="M43" s="32">
        <f t="shared" si="11"/>
        <v>0</v>
      </c>
      <c r="N43" s="32">
        <f t="shared" si="9"/>
        <v>20000</v>
      </c>
      <c r="O43" s="45">
        <f t="shared" si="1"/>
        <v>12.322858903265558</v>
      </c>
      <c r="P43" s="9"/>
    </row>
    <row r="44" spans="1:119" ht="15.75" thickBot="1">
      <c r="A44" s="12"/>
      <c r="B44" s="25">
        <v>382</v>
      </c>
      <c r="C44" s="20" t="s">
        <v>71</v>
      </c>
      <c r="D44" s="46">
        <v>20000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20000</v>
      </c>
      <c r="O44" s="47">
        <f t="shared" si="1"/>
        <v>12.322858903265558</v>
      </c>
      <c r="P44" s="9"/>
    </row>
    <row r="45" spans="1:119" ht="16.5" thickBot="1">
      <c r="A45" s="14" t="s">
        <v>51</v>
      </c>
      <c r="B45" s="23"/>
      <c r="C45" s="22"/>
      <c r="D45" s="15">
        <f t="shared" ref="D45:M45" si="12">SUM(D5,D15,D21,D28,D35,D37,D43)</f>
        <v>1596712</v>
      </c>
      <c r="E45" s="15">
        <f t="shared" si="12"/>
        <v>0</v>
      </c>
      <c r="F45" s="15">
        <f t="shared" si="12"/>
        <v>0</v>
      </c>
      <c r="G45" s="15">
        <f t="shared" si="12"/>
        <v>0</v>
      </c>
      <c r="H45" s="15">
        <f t="shared" si="12"/>
        <v>0</v>
      </c>
      <c r="I45" s="15">
        <f t="shared" si="12"/>
        <v>2241828</v>
      </c>
      <c r="J45" s="15">
        <f t="shared" si="12"/>
        <v>0</v>
      </c>
      <c r="K45" s="15">
        <f t="shared" si="12"/>
        <v>0</v>
      </c>
      <c r="L45" s="15">
        <f t="shared" si="12"/>
        <v>0</v>
      </c>
      <c r="M45" s="15">
        <f t="shared" si="12"/>
        <v>0</v>
      </c>
      <c r="N45" s="15">
        <f t="shared" si="9"/>
        <v>3838540</v>
      </c>
      <c r="O45" s="38">
        <f t="shared" si="1"/>
        <v>2365.0893407270487</v>
      </c>
      <c r="P45" s="6"/>
      <c r="Q45" s="2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5"/>
      <c r="BT45" s="5"/>
      <c r="BU45" s="5"/>
      <c r="BV45" s="5"/>
      <c r="BW45" s="5"/>
      <c r="BX45" s="5"/>
      <c r="BY45" s="5"/>
      <c r="BZ45" s="5"/>
      <c r="CA45" s="5"/>
      <c r="CB45" s="5"/>
      <c r="CC45" s="5"/>
      <c r="CD45" s="5"/>
      <c r="CE45" s="5"/>
      <c r="CF45" s="5"/>
      <c r="CG45" s="5"/>
      <c r="CH45" s="5"/>
      <c r="CI45" s="5"/>
      <c r="CJ45" s="5"/>
      <c r="CK45" s="5"/>
      <c r="CL45" s="5"/>
      <c r="CM45" s="5"/>
      <c r="CN45" s="5"/>
      <c r="CO45" s="5"/>
      <c r="CP45" s="5"/>
      <c r="CQ45" s="5"/>
      <c r="CR45" s="5"/>
      <c r="CS45" s="5"/>
      <c r="CT45" s="5"/>
      <c r="CU45" s="5"/>
      <c r="CV45" s="5"/>
      <c r="CW45" s="5"/>
      <c r="CX45" s="5"/>
      <c r="CY45" s="5"/>
      <c r="CZ45" s="5"/>
      <c r="DA45" s="5"/>
      <c r="DB45" s="5"/>
      <c r="DC45" s="5"/>
      <c r="DD45" s="5"/>
      <c r="DE45" s="5"/>
      <c r="DF45" s="5"/>
      <c r="DG45" s="5"/>
      <c r="DH45" s="5"/>
      <c r="DI45" s="5"/>
      <c r="DJ45" s="5"/>
      <c r="DK45" s="5"/>
      <c r="DL45" s="5"/>
      <c r="DM45" s="5"/>
      <c r="DN45" s="5"/>
      <c r="DO45" s="5"/>
    </row>
    <row r="46" spans="1:119">
      <c r="A46" s="16"/>
      <c r="B46" s="18"/>
      <c r="C46" s="18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  <c r="O46" s="19"/>
    </row>
    <row r="47" spans="1:119">
      <c r="A47" s="40"/>
      <c r="B47" s="41"/>
      <c r="C47" s="41"/>
      <c r="D47" s="42"/>
      <c r="E47" s="42"/>
      <c r="F47" s="42"/>
      <c r="G47" s="42"/>
      <c r="H47" s="42"/>
      <c r="I47" s="42"/>
      <c r="J47" s="42"/>
      <c r="K47" s="42"/>
      <c r="L47" s="118" t="s">
        <v>121</v>
      </c>
      <c r="M47" s="118"/>
      <c r="N47" s="118"/>
      <c r="O47" s="43">
        <v>1623</v>
      </c>
    </row>
    <row r="48" spans="1:119">
      <c r="A48" s="119"/>
      <c r="B48" s="96"/>
      <c r="C48" s="96"/>
      <c r="D48" s="96"/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7"/>
    </row>
    <row r="49" spans="1:15" ht="15.75" customHeight="1" thickBot="1">
      <c r="A49" s="120" t="s">
        <v>75</v>
      </c>
      <c r="B49" s="99"/>
      <c r="C49" s="99"/>
      <c r="D49" s="99"/>
      <c r="E49" s="99"/>
      <c r="F49" s="99"/>
      <c r="G49" s="99"/>
      <c r="H49" s="99"/>
      <c r="I49" s="99"/>
      <c r="J49" s="99"/>
      <c r="K49" s="99"/>
      <c r="L49" s="99"/>
      <c r="M49" s="99"/>
      <c r="N49" s="99"/>
      <c r="O49" s="100"/>
    </row>
  </sheetData>
  <mergeCells count="10">
    <mergeCell ref="L47:N47"/>
    <mergeCell ref="A48:O48"/>
    <mergeCell ref="A49:O4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C5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68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117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61</v>
      </c>
      <c r="B3" s="108"/>
      <c r="C3" s="109"/>
      <c r="D3" s="128" t="s">
        <v>37</v>
      </c>
      <c r="E3" s="129"/>
      <c r="F3" s="129"/>
      <c r="G3" s="129"/>
      <c r="H3" s="130"/>
      <c r="I3" s="128" t="s">
        <v>38</v>
      </c>
      <c r="J3" s="130"/>
      <c r="K3" s="128" t="s">
        <v>40</v>
      </c>
      <c r="L3" s="130"/>
      <c r="M3" s="36"/>
      <c r="N3" s="37"/>
      <c r="O3" s="131" t="s">
        <v>66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62</v>
      </c>
      <c r="F4" s="34" t="s">
        <v>63</v>
      </c>
      <c r="G4" s="34" t="s">
        <v>64</v>
      </c>
      <c r="H4" s="34" t="s">
        <v>5</v>
      </c>
      <c r="I4" s="34" t="s">
        <v>6</v>
      </c>
      <c r="J4" s="35" t="s">
        <v>65</v>
      </c>
      <c r="K4" s="35" t="s">
        <v>7</v>
      </c>
      <c r="L4" s="35" t="s">
        <v>8</v>
      </c>
      <c r="M4" s="35" t="s">
        <v>9</v>
      </c>
      <c r="N4" s="35" t="s">
        <v>39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SUM(D6:D14)</f>
        <v>876456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876456</v>
      </c>
      <c r="O5" s="33">
        <f t="shared" ref="O5:O46" si="1">(N5/O$48)</f>
        <v>537.7030674846626</v>
      </c>
      <c r="P5" s="6"/>
    </row>
    <row r="6" spans="1:133">
      <c r="A6" s="12"/>
      <c r="B6" s="25">
        <v>311</v>
      </c>
      <c r="C6" s="20" t="s">
        <v>2</v>
      </c>
      <c r="D6" s="46">
        <v>479271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479271</v>
      </c>
      <c r="O6" s="47">
        <f t="shared" si="1"/>
        <v>294.03128834355829</v>
      </c>
      <c r="P6" s="9"/>
    </row>
    <row r="7" spans="1:133">
      <c r="A7" s="12"/>
      <c r="B7" s="25">
        <v>312.3</v>
      </c>
      <c r="C7" s="20" t="s">
        <v>10</v>
      </c>
      <c r="D7" s="46">
        <v>12186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12186</v>
      </c>
      <c r="O7" s="47">
        <f t="shared" si="1"/>
        <v>7.4760736196319018</v>
      </c>
      <c r="P7" s="9"/>
    </row>
    <row r="8" spans="1:133">
      <c r="A8" s="12"/>
      <c r="B8" s="25">
        <v>312.41000000000003</v>
      </c>
      <c r="C8" s="20" t="s">
        <v>12</v>
      </c>
      <c r="D8" s="46">
        <v>67463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67463</v>
      </c>
      <c r="O8" s="47">
        <f t="shared" si="1"/>
        <v>41.388343558282209</v>
      </c>
      <c r="P8" s="9"/>
    </row>
    <row r="9" spans="1:133">
      <c r="A9" s="12"/>
      <c r="B9" s="25">
        <v>312.42</v>
      </c>
      <c r="C9" s="20" t="s">
        <v>11</v>
      </c>
      <c r="D9" s="46">
        <v>42935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42935</v>
      </c>
      <c r="O9" s="47">
        <f t="shared" si="1"/>
        <v>26.340490797546011</v>
      </c>
      <c r="P9" s="9"/>
    </row>
    <row r="10" spans="1:133">
      <c r="A10" s="12"/>
      <c r="B10" s="25">
        <v>314.10000000000002</v>
      </c>
      <c r="C10" s="20" t="s">
        <v>13</v>
      </c>
      <c r="D10" s="46">
        <v>78899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78899</v>
      </c>
      <c r="O10" s="47">
        <f t="shared" si="1"/>
        <v>48.404294478527611</v>
      </c>
      <c r="P10" s="9"/>
    </row>
    <row r="11" spans="1:133">
      <c r="A11" s="12"/>
      <c r="B11" s="25">
        <v>314.3</v>
      </c>
      <c r="C11" s="20" t="s">
        <v>14</v>
      </c>
      <c r="D11" s="46">
        <v>45248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45248</v>
      </c>
      <c r="O11" s="47">
        <f t="shared" si="1"/>
        <v>27.759509202453987</v>
      </c>
      <c r="P11" s="9"/>
    </row>
    <row r="12" spans="1:133">
      <c r="A12" s="12"/>
      <c r="B12" s="25">
        <v>314.39999999999998</v>
      </c>
      <c r="C12" s="20" t="s">
        <v>15</v>
      </c>
      <c r="D12" s="46">
        <v>4896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4896</v>
      </c>
      <c r="O12" s="47">
        <f t="shared" si="1"/>
        <v>3.003680981595092</v>
      </c>
      <c r="P12" s="9"/>
    </row>
    <row r="13" spans="1:133">
      <c r="A13" s="12"/>
      <c r="B13" s="25">
        <v>315</v>
      </c>
      <c r="C13" s="20" t="s">
        <v>90</v>
      </c>
      <c r="D13" s="46">
        <v>134721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134721</v>
      </c>
      <c r="O13" s="47">
        <f t="shared" si="1"/>
        <v>82.65092024539878</v>
      </c>
      <c r="P13" s="9"/>
    </row>
    <row r="14" spans="1:133">
      <c r="A14" s="12"/>
      <c r="B14" s="25">
        <v>316</v>
      </c>
      <c r="C14" s="20" t="s">
        <v>91</v>
      </c>
      <c r="D14" s="46">
        <v>10837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10837</v>
      </c>
      <c r="O14" s="47">
        <f t="shared" si="1"/>
        <v>6.6484662576687112</v>
      </c>
      <c r="P14" s="9"/>
    </row>
    <row r="15" spans="1:133" ht="15.75">
      <c r="A15" s="29" t="s">
        <v>18</v>
      </c>
      <c r="B15" s="30"/>
      <c r="C15" s="31"/>
      <c r="D15" s="32">
        <f t="shared" ref="D15:M15" si="3">SUM(D16:D20)</f>
        <v>157546</v>
      </c>
      <c r="E15" s="32">
        <f t="shared" si="3"/>
        <v>0</v>
      </c>
      <c r="F15" s="32">
        <f t="shared" si="3"/>
        <v>0</v>
      </c>
      <c r="G15" s="32">
        <f t="shared" si="3"/>
        <v>0</v>
      </c>
      <c r="H15" s="32">
        <f t="shared" si="3"/>
        <v>0</v>
      </c>
      <c r="I15" s="32">
        <f t="shared" si="3"/>
        <v>188354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 t="shared" ref="N15:N29" si="4">SUM(D15:M15)</f>
        <v>345900</v>
      </c>
      <c r="O15" s="45">
        <f t="shared" si="1"/>
        <v>212.20858895705521</v>
      </c>
      <c r="P15" s="10"/>
    </row>
    <row r="16" spans="1:133">
      <c r="A16" s="12"/>
      <c r="B16" s="25">
        <v>322</v>
      </c>
      <c r="C16" s="20" t="s">
        <v>0</v>
      </c>
      <c r="D16" s="46">
        <v>73390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73390</v>
      </c>
      <c r="O16" s="47">
        <f t="shared" si="1"/>
        <v>45.024539877300612</v>
      </c>
      <c r="P16" s="9"/>
    </row>
    <row r="17" spans="1:16">
      <c r="A17" s="12"/>
      <c r="B17" s="25">
        <v>323.10000000000002</v>
      </c>
      <c r="C17" s="20" t="s">
        <v>19</v>
      </c>
      <c r="D17" s="46">
        <v>55469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55469</v>
      </c>
      <c r="O17" s="47">
        <f t="shared" si="1"/>
        <v>34.030061349693248</v>
      </c>
      <c r="P17" s="9"/>
    </row>
    <row r="18" spans="1:16">
      <c r="A18" s="12"/>
      <c r="B18" s="25">
        <v>323.7</v>
      </c>
      <c r="C18" s="20" t="s">
        <v>20</v>
      </c>
      <c r="D18" s="46">
        <v>28122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28122</v>
      </c>
      <c r="O18" s="47">
        <f t="shared" si="1"/>
        <v>17.252760736196318</v>
      </c>
      <c r="P18" s="9"/>
    </row>
    <row r="19" spans="1:16">
      <c r="A19" s="12"/>
      <c r="B19" s="25">
        <v>324.20999999999998</v>
      </c>
      <c r="C19" s="20" t="s">
        <v>22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188354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188354</v>
      </c>
      <c r="O19" s="47">
        <f t="shared" si="1"/>
        <v>115.55460122699387</v>
      </c>
      <c r="P19" s="9"/>
    </row>
    <row r="20" spans="1:16">
      <c r="A20" s="12"/>
      <c r="B20" s="25">
        <v>329</v>
      </c>
      <c r="C20" s="20" t="s">
        <v>25</v>
      </c>
      <c r="D20" s="46">
        <v>565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565</v>
      </c>
      <c r="O20" s="47">
        <f t="shared" si="1"/>
        <v>0.34662576687116564</v>
      </c>
      <c r="P20" s="9"/>
    </row>
    <row r="21" spans="1:16" ht="15.75">
      <c r="A21" s="29" t="s">
        <v>27</v>
      </c>
      <c r="B21" s="30"/>
      <c r="C21" s="31"/>
      <c r="D21" s="32">
        <f t="shared" ref="D21:M21" si="5">SUM(D22:D28)</f>
        <v>201847</v>
      </c>
      <c r="E21" s="32">
        <f t="shared" si="5"/>
        <v>0</v>
      </c>
      <c r="F21" s="32">
        <f t="shared" si="5"/>
        <v>0</v>
      </c>
      <c r="G21" s="32">
        <f t="shared" si="5"/>
        <v>0</v>
      </c>
      <c r="H21" s="32">
        <f t="shared" si="5"/>
        <v>0</v>
      </c>
      <c r="I21" s="32">
        <f t="shared" si="5"/>
        <v>0</v>
      </c>
      <c r="J21" s="32">
        <f t="shared" si="5"/>
        <v>0</v>
      </c>
      <c r="K21" s="32">
        <f t="shared" si="5"/>
        <v>0</v>
      </c>
      <c r="L21" s="32">
        <f t="shared" si="5"/>
        <v>0</v>
      </c>
      <c r="M21" s="32">
        <f t="shared" si="5"/>
        <v>0</v>
      </c>
      <c r="N21" s="44">
        <f t="shared" si="4"/>
        <v>201847</v>
      </c>
      <c r="O21" s="45">
        <f t="shared" si="1"/>
        <v>123.83251533742332</v>
      </c>
      <c r="P21" s="10"/>
    </row>
    <row r="22" spans="1:16">
      <c r="A22" s="12"/>
      <c r="B22" s="25">
        <v>331.2</v>
      </c>
      <c r="C22" s="20" t="s">
        <v>26</v>
      </c>
      <c r="D22" s="46">
        <v>4731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4731</v>
      </c>
      <c r="O22" s="47">
        <f t="shared" si="1"/>
        <v>2.9024539877300612</v>
      </c>
      <c r="P22" s="9"/>
    </row>
    <row r="23" spans="1:16">
      <c r="A23" s="12"/>
      <c r="B23" s="25">
        <v>334.1</v>
      </c>
      <c r="C23" s="20" t="s">
        <v>108</v>
      </c>
      <c r="D23" s="46">
        <v>7500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7500</v>
      </c>
      <c r="O23" s="47">
        <f t="shared" si="1"/>
        <v>4.6012269938650308</v>
      </c>
      <c r="P23" s="9"/>
    </row>
    <row r="24" spans="1:16">
      <c r="A24" s="12"/>
      <c r="B24" s="25">
        <v>335.12</v>
      </c>
      <c r="C24" s="20" t="s">
        <v>94</v>
      </c>
      <c r="D24" s="46">
        <v>73335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73335</v>
      </c>
      <c r="O24" s="47">
        <f t="shared" si="1"/>
        <v>44.990797546012267</v>
      </c>
      <c r="P24" s="9"/>
    </row>
    <row r="25" spans="1:16">
      <c r="A25" s="12"/>
      <c r="B25" s="25">
        <v>335.14</v>
      </c>
      <c r="C25" s="20" t="s">
        <v>95</v>
      </c>
      <c r="D25" s="46">
        <v>4463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4463</v>
      </c>
      <c r="O25" s="47">
        <f t="shared" si="1"/>
        <v>2.7380368098159509</v>
      </c>
      <c r="P25" s="9"/>
    </row>
    <row r="26" spans="1:16">
      <c r="A26" s="12"/>
      <c r="B26" s="25">
        <v>335.15</v>
      </c>
      <c r="C26" s="20" t="s">
        <v>96</v>
      </c>
      <c r="D26" s="46">
        <v>441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441</v>
      </c>
      <c r="O26" s="47">
        <f t="shared" si="1"/>
        <v>0.2705521472392638</v>
      </c>
      <c r="P26" s="9"/>
    </row>
    <row r="27" spans="1:16">
      <c r="A27" s="12"/>
      <c r="B27" s="25">
        <v>335.18</v>
      </c>
      <c r="C27" s="20" t="s">
        <v>97</v>
      </c>
      <c r="D27" s="46">
        <v>86377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86377</v>
      </c>
      <c r="O27" s="47">
        <f t="shared" si="1"/>
        <v>52.992024539877299</v>
      </c>
      <c r="P27" s="9"/>
    </row>
    <row r="28" spans="1:16">
      <c r="A28" s="12"/>
      <c r="B28" s="25">
        <v>337.7</v>
      </c>
      <c r="C28" s="20" t="s">
        <v>36</v>
      </c>
      <c r="D28" s="46">
        <v>25000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25000</v>
      </c>
      <c r="O28" s="47">
        <f t="shared" si="1"/>
        <v>15.337423312883436</v>
      </c>
      <c r="P28" s="9"/>
    </row>
    <row r="29" spans="1:16" ht="15.75">
      <c r="A29" s="29" t="s">
        <v>41</v>
      </c>
      <c r="B29" s="30"/>
      <c r="C29" s="31"/>
      <c r="D29" s="32">
        <f t="shared" ref="D29:M29" si="6">SUM(D30:D35)</f>
        <v>280320</v>
      </c>
      <c r="E29" s="32">
        <f t="shared" si="6"/>
        <v>0</v>
      </c>
      <c r="F29" s="32">
        <f t="shared" si="6"/>
        <v>0</v>
      </c>
      <c r="G29" s="32">
        <f t="shared" si="6"/>
        <v>0</v>
      </c>
      <c r="H29" s="32">
        <f t="shared" si="6"/>
        <v>0</v>
      </c>
      <c r="I29" s="32">
        <f t="shared" si="6"/>
        <v>1965698</v>
      </c>
      <c r="J29" s="32">
        <f t="shared" si="6"/>
        <v>0</v>
      </c>
      <c r="K29" s="32">
        <f t="shared" si="6"/>
        <v>0</v>
      </c>
      <c r="L29" s="32">
        <f t="shared" si="6"/>
        <v>0</v>
      </c>
      <c r="M29" s="32">
        <f t="shared" si="6"/>
        <v>0</v>
      </c>
      <c r="N29" s="32">
        <f t="shared" si="4"/>
        <v>2246018</v>
      </c>
      <c r="O29" s="45">
        <f t="shared" si="1"/>
        <v>1377.9251533742331</v>
      </c>
      <c r="P29" s="10"/>
    </row>
    <row r="30" spans="1:16">
      <c r="A30" s="12"/>
      <c r="B30" s="25">
        <v>341.9</v>
      </c>
      <c r="C30" s="20" t="s">
        <v>98</v>
      </c>
      <c r="D30" s="46">
        <v>325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ref="N30:N35" si="7">SUM(D30:M30)</f>
        <v>325</v>
      </c>
      <c r="O30" s="47">
        <f t="shared" si="1"/>
        <v>0.19938650306748465</v>
      </c>
      <c r="P30" s="9"/>
    </row>
    <row r="31" spans="1:16">
      <c r="A31" s="12"/>
      <c r="B31" s="25">
        <v>343.4</v>
      </c>
      <c r="C31" s="20" t="s">
        <v>46</v>
      </c>
      <c r="D31" s="46">
        <v>241209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241209</v>
      </c>
      <c r="O31" s="47">
        <f t="shared" si="1"/>
        <v>147.98098159509203</v>
      </c>
      <c r="P31" s="9"/>
    </row>
    <row r="32" spans="1:16">
      <c r="A32" s="12"/>
      <c r="B32" s="25">
        <v>343.6</v>
      </c>
      <c r="C32" s="20" t="s">
        <v>86</v>
      </c>
      <c r="D32" s="46">
        <v>0</v>
      </c>
      <c r="E32" s="46">
        <v>0</v>
      </c>
      <c r="F32" s="46">
        <v>0</v>
      </c>
      <c r="G32" s="46">
        <v>0</v>
      </c>
      <c r="H32" s="46">
        <v>0</v>
      </c>
      <c r="I32" s="46">
        <v>1965698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1965698</v>
      </c>
      <c r="O32" s="47">
        <f t="shared" si="1"/>
        <v>1205.9496932515337</v>
      </c>
      <c r="P32" s="9"/>
    </row>
    <row r="33" spans="1:119">
      <c r="A33" s="12"/>
      <c r="B33" s="25">
        <v>343.9</v>
      </c>
      <c r="C33" s="20" t="s">
        <v>48</v>
      </c>
      <c r="D33" s="46">
        <v>16631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16631</v>
      </c>
      <c r="O33" s="47">
        <f t="shared" si="1"/>
        <v>10.203067484662578</v>
      </c>
      <c r="P33" s="9"/>
    </row>
    <row r="34" spans="1:119">
      <c r="A34" s="12"/>
      <c r="B34" s="25">
        <v>344.9</v>
      </c>
      <c r="C34" s="20" t="s">
        <v>99</v>
      </c>
      <c r="D34" s="46">
        <v>15172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15172</v>
      </c>
      <c r="O34" s="47">
        <f t="shared" si="1"/>
        <v>9.3079754601226998</v>
      </c>
      <c r="P34" s="9"/>
    </row>
    <row r="35" spans="1:119">
      <c r="A35" s="12"/>
      <c r="B35" s="25">
        <v>347.1</v>
      </c>
      <c r="C35" s="20" t="s">
        <v>50</v>
      </c>
      <c r="D35" s="46">
        <v>6983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6983</v>
      </c>
      <c r="O35" s="47">
        <f t="shared" si="1"/>
        <v>4.2840490797546016</v>
      </c>
      <c r="P35" s="9"/>
    </row>
    <row r="36" spans="1:119" ht="15.75">
      <c r="A36" s="29" t="s">
        <v>42</v>
      </c>
      <c r="B36" s="30"/>
      <c r="C36" s="31"/>
      <c r="D36" s="32">
        <f t="shared" ref="D36:M36" si="8">SUM(D37:D37)</f>
        <v>3263</v>
      </c>
      <c r="E36" s="32">
        <f t="shared" si="8"/>
        <v>0</v>
      </c>
      <c r="F36" s="32">
        <f t="shared" si="8"/>
        <v>0</v>
      </c>
      <c r="G36" s="32">
        <f t="shared" si="8"/>
        <v>0</v>
      </c>
      <c r="H36" s="32">
        <f t="shared" si="8"/>
        <v>0</v>
      </c>
      <c r="I36" s="32">
        <f t="shared" si="8"/>
        <v>0</v>
      </c>
      <c r="J36" s="32">
        <f t="shared" si="8"/>
        <v>0</v>
      </c>
      <c r="K36" s="32">
        <f t="shared" si="8"/>
        <v>0</v>
      </c>
      <c r="L36" s="32">
        <f t="shared" si="8"/>
        <v>0</v>
      </c>
      <c r="M36" s="32">
        <f t="shared" si="8"/>
        <v>0</v>
      </c>
      <c r="N36" s="32">
        <f t="shared" ref="N36:N46" si="9">SUM(D36:M36)</f>
        <v>3263</v>
      </c>
      <c r="O36" s="45">
        <f t="shared" si="1"/>
        <v>2.0018404907975462</v>
      </c>
      <c r="P36" s="10"/>
    </row>
    <row r="37" spans="1:119">
      <c r="A37" s="13"/>
      <c r="B37" s="39">
        <v>351.1</v>
      </c>
      <c r="C37" s="21" t="s">
        <v>53</v>
      </c>
      <c r="D37" s="46">
        <v>3263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9"/>
        <v>3263</v>
      </c>
      <c r="O37" s="47">
        <f t="shared" si="1"/>
        <v>2.0018404907975462</v>
      </c>
      <c r="P37" s="9"/>
    </row>
    <row r="38" spans="1:119" ht="15.75">
      <c r="A38" s="29" t="s">
        <v>3</v>
      </c>
      <c r="B38" s="30"/>
      <c r="C38" s="31"/>
      <c r="D38" s="32">
        <f t="shared" ref="D38:M38" si="10">SUM(D39:D43)</f>
        <v>15206</v>
      </c>
      <c r="E38" s="32">
        <f t="shared" si="10"/>
        <v>0</v>
      </c>
      <c r="F38" s="32">
        <f t="shared" si="10"/>
        <v>0</v>
      </c>
      <c r="G38" s="32">
        <f t="shared" si="10"/>
        <v>0</v>
      </c>
      <c r="H38" s="32">
        <f t="shared" si="10"/>
        <v>0</v>
      </c>
      <c r="I38" s="32">
        <f t="shared" si="10"/>
        <v>18599</v>
      </c>
      <c r="J38" s="32">
        <f t="shared" si="10"/>
        <v>0</v>
      </c>
      <c r="K38" s="32">
        <f t="shared" si="10"/>
        <v>0</v>
      </c>
      <c r="L38" s="32">
        <f t="shared" si="10"/>
        <v>0</v>
      </c>
      <c r="M38" s="32">
        <f t="shared" si="10"/>
        <v>0</v>
      </c>
      <c r="N38" s="32">
        <f t="shared" si="9"/>
        <v>33805</v>
      </c>
      <c r="O38" s="45">
        <f t="shared" si="1"/>
        <v>20.739263803680981</v>
      </c>
      <c r="P38" s="10"/>
    </row>
    <row r="39" spans="1:119">
      <c r="A39" s="12"/>
      <c r="B39" s="25">
        <v>361.1</v>
      </c>
      <c r="C39" s="20" t="s">
        <v>56</v>
      </c>
      <c r="D39" s="46">
        <v>15</v>
      </c>
      <c r="E39" s="46">
        <v>0</v>
      </c>
      <c r="F39" s="46">
        <v>0</v>
      </c>
      <c r="G39" s="46">
        <v>0</v>
      </c>
      <c r="H39" s="46">
        <v>0</v>
      </c>
      <c r="I39" s="46">
        <v>10294</v>
      </c>
      <c r="J39" s="46">
        <v>0</v>
      </c>
      <c r="K39" s="46">
        <v>0</v>
      </c>
      <c r="L39" s="46">
        <v>0</v>
      </c>
      <c r="M39" s="46">
        <v>0</v>
      </c>
      <c r="N39" s="46">
        <f t="shared" si="9"/>
        <v>10309</v>
      </c>
      <c r="O39" s="47">
        <f t="shared" si="1"/>
        <v>6.3245398773006132</v>
      </c>
      <c r="P39" s="9"/>
    </row>
    <row r="40" spans="1:119">
      <c r="A40" s="12"/>
      <c r="B40" s="25">
        <v>362</v>
      </c>
      <c r="C40" s="20" t="s">
        <v>57</v>
      </c>
      <c r="D40" s="46">
        <v>1250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9"/>
        <v>1250</v>
      </c>
      <c r="O40" s="47">
        <f t="shared" si="1"/>
        <v>0.76687116564417179</v>
      </c>
      <c r="P40" s="9"/>
    </row>
    <row r="41" spans="1:119">
      <c r="A41" s="12"/>
      <c r="B41" s="25">
        <v>365</v>
      </c>
      <c r="C41" s="20" t="s">
        <v>100</v>
      </c>
      <c r="D41" s="46">
        <v>2583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9"/>
        <v>2583</v>
      </c>
      <c r="O41" s="47">
        <f t="shared" si="1"/>
        <v>1.5846625766871165</v>
      </c>
      <c r="P41" s="9"/>
    </row>
    <row r="42" spans="1:119">
      <c r="A42" s="12"/>
      <c r="B42" s="25">
        <v>366</v>
      </c>
      <c r="C42" s="20" t="s">
        <v>58</v>
      </c>
      <c r="D42" s="46">
        <v>2710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9"/>
        <v>2710</v>
      </c>
      <c r="O42" s="47">
        <f t="shared" si="1"/>
        <v>1.6625766871165644</v>
      </c>
      <c r="P42" s="9"/>
    </row>
    <row r="43" spans="1:119">
      <c r="A43" s="12"/>
      <c r="B43" s="25">
        <v>369.9</v>
      </c>
      <c r="C43" s="20" t="s">
        <v>59</v>
      </c>
      <c r="D43" s="46">
        <v>8648</v>
      </c>
      <c r="E43" s="46">
        <v>0</v>
      </c>
      <c r="F43" s="46">
        <v>0</v>
      </c>
      <c r="G43" s="46">
        <v>0</v>
      </c>
      <c r="H43" s="46">
        <v>0</v>
      </c>
      <c r="I43" s="46">
        <v>8305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16953</v>
      </c>
      <c r="O43" s="47">
        <f t="shared" si="1"/>
        <v>10.400613496932515</v>
      </c>
      <c r="P43" s="9"/>
    </row>
    <row r="44" spans="1:119" ht="15.75">
      <c r="A44" s="29" t="s">
        <v>43</v>
      </c>
      <c r="B44" s="30"/>
      <c r="C44" s="31"/>
      <c r="D44" s="32">
        <f t="shared" ref="D44:M44" si="11">SUM(D45:D45)</f>
        <v>242950</v>
      </c>
      <c r="E44" s="32">
        <f t="shared" si="11"/>
        <v>0</v>
      </c>
      <c r="F44" s="32">
        <f t="shared" si="11"/>
        <v>0</v>
      </c>
      <c r="G44" s="32">
        <f t="shared" si="11"/>
        <v>0</v>
      </c>
      <c r="H44" s="32">
        <f t="shared" si="11"/>
        <v>0</v>
      </c>
      <c r="I44" s="32">
        <f t="shared" si="11"/>
        <v>0</v>
      </c>
      <c r="J44" s="32">
        <f t="shared" si="11"/>
        <v>0</v>
      </c>
      <c r="K44" s="32">
        <f t="shared" si="11"/>
        <v>0</v>
      </c>
      <c r="L44" s="32">
        <f t="shared" si="11"/>
        <v>0</v>
      </c>
      <c r="M44" s="32">
        <f t="shared" si="11"/>
        <v>0</v>
      </c>
      <c r="N44" s="32">
        <f t="shared" si="9"/>
        <v>242950</v>
      </c>
      <c r="O44" s="45">
        <f t="shared" si="1"/>
        <v>149.04907975460122</v>
      </c>
      <c r="P44" s="9"/>
    </row>
    <row r="45" spans="1:119" ht="15.75" thickBot="1">
      <c r="A45" s="12"/>
      <c r="B45" s="25">
        <v>382</v>
      </c>
      <c r="C45" s="20" t="s">
        <v>71</v>
      </c>
      <c r="D45" s="46">
        <v>242950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242950</v>
      </c>
      <c r="O45" s="47">
        <f t="shared" si="1"/>
        <v>149.04907975460122</v>
      </c>
      <c r="P45" s="9"/>
    </row>
    <row r="46" spans="1:119" ht="16.5" thickBot="1">
      <c r="A46" s="14" t="s">
        <v>51</v>
      </c>
      <c r="B46" s="23"/>
      <c r="C46" s="22"/>
      <c r="D46" s="15">
        <f t="shared" ref="D46:M46" si="12">SUM(D5,D15,D21,D29,D36,D38,D44)</f>
        <v>1777588</v>
      </c>
      <c r="E46" s="15">
        <f t="shared" si="12"/>
        <v>0</v>
      </c>
      <c r="F46" s="15">
        <f t="shared" si="12"/>
        <v>0</v>
      </c>
      <c r="G46" s="15">
        <f t="shared" si="12"/>
        <v>0</v>
      </c>
      <c r="H46" s="15">
        <f t="shared" si="12"/>
        <v>0</v>
      </c>
      <c r="I46" s="15">
        <f t="shared" si="12"/>
        <v>2172651</v>
      </c>
      <c r="J46" s="15">
        <f t="shared" si="12"/>
        <v>0</v>
      </c>
      <c r="K46" s="15">
        <f t="shared" si="12"/>
        <v>0</v>
      </c>
      <c r="L46" s="15">
        <f t="shared" si="12"/>
        <v>0</v>
      </c>
      <c r="M46" s="15">
        <f t="shared" si="12"/>
        <v>0</v>
      </c>
      <c r="N46" s="15">
        <f t="shared" si="9"/>
        <v>3950239</v>
      </c>
      <c r="O46" s="38">
        <f t="shared" si="1"/>
        <v>2423.4595092024538</v>
      </c>
      <c r="P46" s="6"/>
      <c r="Q46" s="2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5"/>
      <c r="CA46" s="5"/>
      <c r="CB46" s="5"/>
      <c r="CC46" s="5"/>
      <c r="CD46" s="5"/>
      <c r="CE46" s="5"/>
      <c r="CF46" s="5"/>
      <c r="CG46" s="5"/>
      <c r="CH46" s="5"/>
      <c r="CI46" s="5"/>
      <c r="CJ46" s="5"/>
      <c r="CK46" s="5"/>
      <c r="CL46" s="5"/>
      <c r="CM46" s="5"/>
      <c r="CN46" s="5"/>
      <c r="CO46" s="5"/>
      <c r="CP46" s="5"/>
      <c r="CQ46" s="5"/>
      <c r="CR46" s="5"/>
      <c r="CS46" s="5"/>
      <c r="CT46" s="5"/>
      <c r="CU46" s="5"/>
      <c r="CV46" s="5"/>
      <c r="CW46" s="5"/>
      <c r="CX46" s="5"/>
      <c r="CY46" s="5"/>
      <c r="CZ46" s="5"/>
      <c r="DA46" s="5"/>
      <c r="DB46" s="5"/>
      <c r="DC46" s="5"/>
      <c r="DD46" s="5"/>
      <c r="DE46" s="5"/>
      <c r="DF46" s="5"/>
      <c r="DG46" s="5"/>
      <c r="DH46" s="5"/>
      <c r="DI46" s="5"/>
      <c r="DJ46" s="5"/>
      <c r="DK46" s="5"/>
      <c r="DL46" s="5"/>
      <c r="DM46" s="5"/>
      <c r="DN46" s="5"/>
      <c r="DO46" s="5"/>
    </row>
    <row r="47" spans="1:119">
      <c r="A47" s="16"/>
      <c r="B47" s="18"/>
      <c r="C47" s="18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  <c r="O47" s="19"/>
    </row>
    <row r="48" spans="1:119">
      <c r="A48" s="40"/>
      <c r="B48" s="41"/>
      <c r="C48" s="41"/>
      <c r="D48" s="42"/>
      <c r="E48" s="42"/>
      <c r="F48" s="42"/>
      <c r="G48" s="42"/>
      <c r="H48" s="42"/>
      <c r="I48" s="42"/>
      <c r="J48" s="42"/>
      <c r="K48" s="42"/>
      <c r="L48" s="118" t="s">
        <v>118</v>
      </c>
      <c r="M48" s="118"/>
      <c r="N48" s="118"/>
      <c r="O48" s="43">
        <v>1630</v>
      </c>
    </row>
    <row r="49" spans="1:15">
      <c r="A49" s="119"/>
      <c r="B49" s="96"/>
      <c r="C49" s="96"/>
      <c r="D49" s="96"/>
      <c r="E49" s="96"/>
      <c r="F49" s="96"/>
      <c r="G49" s="96"/>
      <c r="H49" s="96"/>
      <c r="I49" s="96"/>
      <c r="J49" s="96"/>
      <c r="K49" s="96"/>
      <c r="L49" s="96"/>
      <c r="M49" s="96"/>
      <c r="N49" s="96"/>
      <c r="O49" s="97"/>
    </row>
    <row r="50" spans="1:15" ht="15.75" customHeight="1" thickBot="1">
      <c r="A50" s="120" t="s">
        <v>75</v>
      </c>
      <c r="B50" s="99"/>
      <c r="C50" s="99"/>
      <c r="D50" s="99"/>
      <c r="E50" s="99"/>
      <c r="F50" s="99"/>
      <c r="G50" s="99"/>
      <c r="H50" s="99"/>
      <c r="I50" s="99"/>
      <c r="J50" s="99"/>
      <c r="K50" s="99"/>
      <c r="L50" s="99"/>
      <c r="M50" s="99"/>
      <c r="N50" s="99"/>
      <c r="O50" s="100"/>
    </row>
  </sheetData>
  <mergeCells count="10">
    <mergeCell ref="L48:N48"/>
    <mergeCell ref="A49:O49"/>
    <mergeCell ref="A50:O5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C5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68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89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61</v>
      </c>
      <c r="B3" s="108"/>
      <c r="C3" s="109"/>
      <c r="D3" s="128" t="s">
        <v>37</v>
      </c>
      <c r="E3" s="129"/>
      <c r="F3" s="129"/>
      <c r="G3" s="129"/>
      <c r="H3" s="130"/>
      <c r="I3" s="128" t="s">
        <v>38</v>
      </c>
      <c r="J3" s="130"/>
      <c r="K3" s="128" t="s">
        <v>40</v>
      </c>
      <c r="L3" s="130"/>
      <c r="M3" s="36"/>
      <c r="N3" s="37"/>
      <c r="O3" s="131" t="s">
        <v>66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62</v>
      </c>
      <c r="F4" s="34" t="s">
        <v>63</v>
      </c>
      <c r="G4" s="34" t="s">
        <v>64</v>
      </c>
      <c r="H4" s="34" t="s">
        <v>5</v>
      </c>
      <c r="I4" s="34" t="s">
        <v>6</v>
      </c>
      <c r="J4" s="35" t="s">
        <v>65</v>
      </c>
      <c r="K4" s="35" t="s">
        <v>7</v>
      </c>
      <c r="L4" s="35" t="s">
        <v>8</v>
      </c>
      <c r="M4" s="35" t="s">
        <v>9</v>
      </c>
      <c r="N4" s="35" t="s">
        <v>39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SUM(D6:D14)</f>
        <v>825999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825999</v>
      </c>
      <c r="O5" s="33">
        <f t="shared" ref="O5:O48" si="1">(N5/O$50)</f>
        <v>522.1232616940581</v>
      </c>
      <c r="P5" s="6"/>
    </row>
    <row r="6" spans="1:133">
      <c r="A6" s="12"/>
      <c r="B6" s="25">
        <v>311</v>
      </c>
      <c r="C6" s="20" t="s">
        <v>2</v>
      </c>
      <c r="D6" s="46">
        <v>430242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430242</v>
      </c>
      <c r="O6" s="47">
        <f t="shared" si="1"/>
        <v>271.96080910240204</v>
      </c>
      <c r="P6" s="9"/>
    </row>
    <row r="7" spans="1:133">
      <c r="A7" s="12"/>
      <c r="B7" s="25">
        <v>312.3</v>
      </c>
      <c r="C7" s="20" t="s">
        <v>10</v>
      </c>
      <c r="D7" s="46">
        <v>11624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11624</v>
      </c>
      <c r="O7" s="47">
        <f t="shared" si="1"/>
        <v>7.3476611883691527</v>
      </c>
      <c r="P7" s="9"/>
    </row>
    <row r="8" spans="1:133">
      <c r="A8" s="12"/>
      <c r="B8" s="25">
        <v>312.41000000000003</v>
      </c>
      <c r="C8" s="20" t="s">
        <v>12</v>
      </c>
      <c r="D8" s="46">
        <v>64409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64409</v>
      </c>
      <c r="O8" s="47">
        <f t="shared" si="1"/>
        <v>40.713653603034132</v>
      </c>
      <c r="P8" s="9"/>
    </row>
    <row r="9" spans="1:133">
      <c r="A9" s="12"/>
      <c r="B9" s="25">
        <v>312.42</v>
      </c>
      <c r="C9" s="20" t="s">
        <v>11</v>
      </c>
      <c r="D9" s="46">
        <v>40678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40678</v>
      </c>
      <c r="O9" s="47">
        <f t="shared" si="1"/>
        <v>25.713021491782555</v>
      </c>
      <c r="P9" s="9"/>
    </row>
    <row r="10" spans="1:133">
      <c r="A10" s="12"/>
      <c r="B10" s="25">
        <v>314.10000000000002</v>
      </c>
      <c r="C10" s="20" t="s">
        <v>13</v>
      </c>
      <c r="D10" s="46">
        <v>76380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76380</v>
      </c>
      <c r="O10" s="47">
        <f t="shared" si="1"/>
        <v>48.280657395701645</v>
      </c>
      <c r="P10" s="9"/>
    </row>
    <row r="11" spans="1:133">
      <c r="A11" s="12"/>
      <c r="B11" s="25">
        <v>314.3</v>
      </c>
      <c r="C11" s="20" t="s">
        <v>14</v>
      </c>
      <c r="D11" s="46">
        <v>43076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43076</v>
      </c>
      <c r="O11" s="47">
        <f t="shared" si="1"/>
        <v>27.22882427307206</v>
      </c>
      <c r="P11" s="9"/>
    </row>
    <row r="12" spans="1:133">
      <c r="A12" s="12"/>
      <c r="B12" s="25">
        <v>314.39999999999998</v>
      </c>
      <c r="C12" s="20" t="s">
        <v>15</v>
      </c>
      <c r="D12" s="46">
        <v>4085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4085</v>
      </c>
      <c r="O12" s="47">
        <f t="shared" si="1"/>
        <v>2.5821744627054359</v>
      </c>
      <c r="P12" s="9"/>
    </row>
    <row r="13" spans="1:133">
      <c r="A13" s="12"/>
      <c r="B13" s="25">
        <v>315</v>
      </c>
      <c r="C13" s="20" t="s">
        <v>90</v>
      </c>
      <c r="D13" s="46">
        <v>144415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144415</v>
      </c>
      <c r="O13" s="47">
        <f t="shared" si="1"/>
        <v>91.286346396965868</v>
      </c>
      <c r="P13" s="9"/>
    </row>
    <row r="14" spans="1:133">
      <c r="A14" s="12"/>
      <c r="B14" s="25">
        <v>316</v>
      </c>
      <c r="C14" s="20" t="s">
        <v>91</v>
      </c>
      <c r="D14" s="46">
        <v>11090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11090</v>
      </c>
      <c r="O14" s="47">
        <f t="shared" si="1"/>
        <v>7.0101137800252848</v>
      </c>
      <c r="P14" s="9"/>
    </row>
    <row r="15" spans="1:133" ht="15.75">
      <c r="A15" s="29" t="s">
        <v>18</v>
      </c>
      <c r="B15" s="30"/>
      <c r="C15" s="31"/>
      <c r="D15" s="32">
        <f t="shared" ref="D15:M15" si="3">SUM(D16:D20)</f>
        <v>140570</v>
      </c>
      <c r="E15" s="32">
        <f t="shared" si="3"/>
        <v>0</v>
      </c>
      <c r="F15" s="32">
        <f t="shared" si="3"/>
        <v>0</v>
      </c>
      <c r="G15" s="32">
        <f t="shared" si="3"/>
        <v>0</v>
      </c>
      <c r="H15" s="32">
        <f t="shared" si="3"/>
        <v>0</v>
      </c>
      <c r="I15" s="32">
        <f t="shared" si="3"/>
        <v>128481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 t="shared" ref="N15:N23" si="4">SUM(D15:M15)</f>
        <v>269051</v>
      </c>
      <c r="O15" s="45">
        <f t="shared" si="1"/>
        <v>170.0701643489254</v>
      </c>
      <c r="P15" s="10"/>
    </row>
    <row r="16" spans="1:133">
      <c r="A16" s="12"/>
      <c r="B16" s="25">
        <v>322</v>
      </c>
      <c r="C16" s="20" t="s">
        <v>0</v>
      </c>
      <c r="D16" s="46">
        <v>59924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59924</v>
      </c>
      <c r="O16" s="47">
        <f t="shared" si="1"/>
        <v>37.878634639696585</v>
      </c>
      <c r="P16" s="9"/>
    </row>
    <row r="17" spans="1:16">
      <c r="A17" s="12"/>
      <c r="B17" s="25">
        <v>323.10000000000002</v>
      </c>
      <c r="C17" s="20" t="s">
        <v>19</v>
      </c>
      <c r="D17" s="46">
        <v>53795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53795</v>
      </c>
      <c r="O17" s="47">
        <f t="shared" si="1"/>
        <v>34.004424778761063</v>
      </c>
      <c r="P17" s="9"/>
    </row>
    <row r="18" spans="1:16">
      <c r="A18" s="12"/>
      <c r="B18" s="25">
        <v>323.3</v>
      </c>
      <c r="C18" s="20" t="s">
        <v>92</v>
      </c>
      <c r="D18" s="46">
        <v>26566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26566</v>
      </c>
      <c r="O18" s="47">
        <f t="shared" si="1"/>
        <v>16.792667509481667</v>
      </c>
      <c r="P18" s="9"/>
    </row>
    <row r="19" spans="1:16">
      <c r="A19" s="12"/>
      <c r="B19" s="25">
        <v>324.20999999999998</v>
      </c>
      <c r="C19" s="20" t="s">
        <v>22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128481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128481</v>
      </c>
      <c r="O19" s="47">
        <f t="shared" si="1"/>
        <v>81.214285714285708</v>
      </c>
      <c r="P19" s="9"/>
    </row>
    <row r="20" spans="1:16">
      <c r="A20" s="12"/>
      <c r="B20" s="25">
        <v>367</v>
      </c>
      <c r="C20" s="20" t="s">
        <v>83</v>
      </c>
      <c r="D20" s="46">
        <v>285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285</v>
      </c>
      <c r="O20" s="47">
        <f t="shared" si="1"/>
        <v>0.18015170670037928</v>
      </c>
      <c r="P20" s="9"/>
    </row>
    <row r="21" spans="1:16" ht="15.75">
      <c r="A21" s="29" t="s">
        <v>27</v>
      </c>
      <c r="B21" s="30"/>
      <c r="C21" s="31"/>
      <c r="D21" s="32">
        <f t="shared" ref="D21:M21" si="5">SUM(D22:D30)</f>
        <v>197202</v>
      </c>
      <c r="E21" s="32">
        <f t="shared" si="5"/>
        <v>0</v>
      </c>
      <c r="F21" s="32">
        <f t="shared" si="5"/>
        <v>0</v>
      </c>
      <c r="G21" s="32">
        <f t="shared" si="5"/>
        <v>0</v>
      </c>
      <c r="H21" s="32">
        <f t="shared" si="5"/>
        <v>0</v>
      </c>
      <c r="I21" s="32">
        <f t="shared" si="5"/>
        <v>354380</v>
      </c>
      <c r="J21" s="32">
        <f t="shared" si="5"/>
        <v>0</v>
      </c>
      <c r="K21" s="32">
        <f t="shared" si="5"/>
        <v>0</v>
      </c>
      <c r="L21" s="32">
        <f t="shared" si="5"/>
        <v>0</v>
      </c>
      <c r="M21" s="32">
        <f t="shared" si="5"/>
        <v>0</v>
      </c>
      <c r="N21" s="44">
        <f t="shared" si="4"/>
        <v>551582</v>
      </c>
      <c r="O21" s="45">
        <f t="shared" si="1"/>
        <v>348.66118836915297</v>
      </c>
      <c r="P21" s="10"/>
    </row>
    <row r="22" spans="1:16">
      <c r="A22" s="12"/>
      <c r="B22" s="25">
        <v>331.2</v>
      </c>
      <c r="C22" s="20" t="s">
        <v>26</v>
      </c>
      <c r="D22" s="46">
        <v>5652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5652</v>
      </c>
      <c r="O22" s="47">
        <f t="shared" si="1"/>
        <v>3.5726927939317319</v>
      </c>
      <c r="P22" s="9"/>
    </row>
    <row r="23" spans="1:16">
      <c r="A23" s="12"/>
      <c r="B23" s="25">
        <v>331.31</v>
      </c>
      <c r="C23" s="20" t="s">
        <v>84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354380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354380</v>
      </c>
      <c r="O23" s="47">
        <f t="shared" si="1"/>
        <v>224.00758533501897</v>
      </c>
      <c r="P23" s="9"/>
    </row>
    <row r="24" spans="1:16">
      <c r="A24" s="12"/>
      <c r="B24" s="25">
        <v>334.5</v>
      </c>
      <c r="C24" s="20" t="s">
        <v>93</v>
      </c>
      <c r="D24" s="46">
        <v>7500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ref="N24:N29" si="6">SUM(D24:M24)</f>
        <v>7500</v>
      </c>
      <c r="O24" s="47">
        <f t="shared" si="1"/>
        <v>4.7408343868520859</v>
      </c>
      <c r="P24" s="9"/>
    </row>
    <row r="25" spans="1:16">
      <c r="A25" s="12"/>
      <c r="B25" s="25">
        <v>335.12</v>
      </c>
      <c r="C25" s="20" t="s">
        <v>94</v>
      </c>
      <c r="D25" s="46">
        <v>53708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53708</v>
      </c>
      <c r="O25" s="47">
        <f t="shared" si="1"/>
        <v>33.949431099873578</v>
      </c>
      <c r="P25" s="9"/>
    </row>
    <row r="26" spans="1:16">
      <c r="A26" s="12"/>
      <c r="B26" s="25">
        <v>335.14</v>
      </c>
      <c r="C26" s="20" t="s">
        <v>95</v>
      </c>
      <c r="D26" s="46">
        <v>4122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4122</v>
      </c>
      <c r="O26" s="47">
        <f t="shared" si="1"/>
        <v>2.6055625790139065</v>
      </c>
      <c r="P26" s="9"/>
    </row>
    <row r="27" spans="1:16">
      <c r="A27" s="12"/>
      <c r="B27" s="25">
        <v>335.15</v>
      </c>
      <c r="C27" s="20" t="s">
        <v>96</v>
      </c>
      <c r="D27" s="46">
        <v>416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416</v>
      </c>
      <c r="O27" s="47">
        <f t="shared" si="1"/>
        <v>0.26295828065739568</v>
      </c>
      <c r="P27" s="9"/>
    </row>
    <row r="28" spans="1:16">
      <c r="A28" s="12"/>
      <c r="B28" s="25">
        <v>335.18</v>
      </c>
      <c r="C28" s="20" t="s">
        <v>97</v>
      </c>
      <c r="D28" s="46">
        <v>81533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81533</v>
      </c>
      <c r="O28" s="47">
        <f t="shared" si="1"/>
        <v>51.537926675094816</v>
      </c>
      <c r="P28" s="9"/>
    </row>
    <row r="29" spans="1:16">
      <c r="A29" s="12"/>
      <c r="B29" s="25">
        <v>335.49</v>
      </c>
      <c r="C29" s="20" t="s">
        <v>35</v>
      </c>
      <c r="D29" s="46">
        <v>19271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19271</v>
      </c>
      <c r="O29" s="47">
        <f t="shared" si="1"/>
        <v>12.18141592920354</v>
      </c>
      <c r="P29" s="9"/>
    </row>
    <row r="30" spans="1:16">
      <c r="A30" s="12"/>
      <c r="B30" s="25">
        <v>337.7</v>
      </c>
      <c r="C30" s="20" t="s">
        <v>36</v>
      </c>
      <c r="D30" s="46">
        <v>25000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>SUM(D30:M30)</f>
        <v>25000</v>
      </c>
      <c r="O30" s="47">
        <f t="shared" si="1"/>
        <v>15.802781289506953</v>
      </c>
      <c r="P30" s="9"/>
    </row>
    <row r="31" spans="1:16" ht="15.75">
      <c r="A31" s="29" t="s">
        <v>41</v>
      </c>
      <c r="B31" s="30"/>
      <c r="C31" s="31"/>
      <c r="D31" s="32">
        <f t="shared" ref="D31:M31" si="7">SUM(D32:D37)</f>
        <v>278777</v>
      </c>
      <c r="E31" s="32">
        <f t="shared" si="7"/>
        <v>0</v>
      </c>
      <c r="F31" s="32">
        <f t="shared" si="7"/>
        <v>0</v>
      </c>
      <c r="G31" s="32">
        <f t="shared" si="7"/>
        <v>0</v>
      </c>
      <c r="H31" s="32">
        <f t="shared" si="7"/>
        <v>0</v>
      </c>
      <c r="I31" s="32">
        <f t="shared" si="7"/>
        <v>1891475</v>
      </c>
      <c r="J31" s="32">
        <f t="shared" si="7"/>
        <v>0</v>
      </c>
      <c r="K31" s="32">
        <f t="shared" si="7"/>
        <v>0</v>
      </c>
      <c r="L31" s="32">
        <f t="shared" si="7"/>
        <v>0</v>
      </c>
      <c r="M31" s="32">
        <f t="shared" si="7"/>
        <v>0</v>
      </c>
      <c r="N31" s="32">
        <f>SUM(D31:M31)</f>
        <v>2170252</v>
      </c>
      <c r="O31" s="45">
        <f t="shared" si="1"/>
        <v>1371.8407079646017</v>
      </c>
      <c r="P31" s="10"/>
    </row>
    <row r="32" spans="1:16">
      <c r="A32" s="12"/>
      <c r="B32" s="25">
        <v>341.9</v>
      </c>
      <c r="C32" s="20" t="s">
        <v>98</v>
      </c>
      <c r="D32" s="46">
        <v>245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ref="N32:N37" si="8">SUM(D32:M32)</f>
        <v>245</v>
      </c>
      <c r="O32" s="47">
        <f t="shared" si="1"/>
        <v>0.15486725663716813</v>
      </c>
      <c r="P32" s="9"/>
    </row>
    <row r="33" spans="1:119">
      <c r="A33" s="12"/>
      <c r="B33" s="25">
        <v>343.4</v>
      </c>
      <c r="C33" s="20" t="s">
        <v>46</v>
      </c>
      <c r="D33" s="46">
        <v>238084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8"/>
        <v>238084</v>
      </c>
      <c r="O33" s="47">
        <f t="shared" si="1"/>
        <v>150.49557522123894</v>
      </c>
      <c r="P33" s="9"/>
    </row>
    <row r="34" spans="1:119">
      <c r="A34" s="12"/>
      <c r="B34" s="25">
        <v>343.6</v>
      </c>
      <c r="C34" s="20" t="s">
        <v>86</v>
      </c>
      <c r="D34" s="46">
        <v>0</v>
      </c>
      <c r="E34" s="46">
        <v>0</v>
      </c>
      <c r="F34" s="46">
        <v>0</v>
      </c>
      <c r="G34" s="46">
        <v>0</v>
      </c>
      <c r="H34" s="46">
        <v>0</v>
      </c>
      <c r="I34" s="46">
        <v>1891475</v>
      </c>
      <c r="J34" s="46">
        <v>0</v>
      </c>
      <c r="K34" s="46">
        <v>0</v>
      </c>
      <c r="L34" s="46">
        <v>0</v>
      </c>
      <c r="M34" s="46">
        <v>0</v>
      </c>
      <c r="N34" s="46">
        <f t="shared" si="8"/>
        <v>1891475</v>
      </c>
      <c r="O34" s="47">
        <f t="shared" si="1"/>
        <v>1195.6226295828067</v>
      </c>
      <c r="P34" s="9"/>
    </row>
    <row r="35" spans="1:119">
      <c r="A35" s="12"/>
      <c r="B35" s="25">
        <v>343.9</v>
      </c>
      <c r="C35" s="20" t="s">
        <v>48</v>
      </c>
      <c r="D35" s="46">
        <v>15923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8"/>
        <v>15923</v>
      </c>
      <c r="O35" s="47">
        <f t="shared" si="1"/>
        <v>10.065107458912768</v>
      </c>
      <c r="P35" s="9"/>
    </row>
    <row r="36" spans="1:119">
      <c r="A36" s="12"/>
      <c r="B36" s="25">
        <v>344.9</v>
      </c>
      <c r="C36" s="20" t="s">
        <v>99</v>
      </c>
      <c r="D36" s="46">
        <v>17942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17942</v>
      </c>
      <c r="O36" s="47">
        <f t="shared" si="1"/>
        <v>11.341340075853351</v>
      </c>
      <c r="P36" s="9"/>
    </row>
    <row r="37" spans="1:119">
      <c r="A37" s="12"/>
      <c r="B37" s="25">
        <v>347.1</v>
      </c>
      <c r="C37" s="20" t="s">
        <v>50</v>
      </c>
      <c r="D37" s="46">
        <v>6583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6583</v>
      </c>
      <c r="O37" s="47">
        <f t="shared" si="1"/>
        <v>4.1611883691529705</v>
      </c>
      <c r="P37" s="9"/>
    </row>
    <row r="38" spans="1:119" ht="15.75">
      <c r="A38" s="29" t="s">
        <v>42</v>
      </c>
      <c r="B38" s="30"/>
      <c r="C38" s="31"/>
      <c r="D38" s="32">
        <f t="shared" ref="D38:M38" si="9">SUM(D39:D39)</f>
        <v>1438</v>
      </c>
      <c r="E38" s="32">
        <f t="shared" si="9"/>
        <v>0</v>
      </c>
      <c r="F38" s="32">
        <f t="shared" si="9"/>
        <v>0</v>
      </c>
      <c r="G38" s="32">
        <f t="shared" si="9"/>
        <v>0</v>
      </c>
      <c r="H38" s="32">
        <f t="shared" si="9"/>
        <v>0</v>
      </c>
      <c r="I38" s="32">
        <f t="shared" si="9"/>
        <v>0</v>
      </c>
      <c r="J38" s="32">
        <f t="shared" si="9"/>
        <v>0</v>
      </c>
      <c r="K38" s="32">
        <f t="shared" si="9"/>
        <v>0</v>
      </c>
      <c r="L38" s="32">
        <f t="shared" si="9"/>
        <v>0</v>
      </c>
      <c r="M38" s="32">
        <f t="shared" si="9"/>
        <v>0</v>
      </c>
      <c r="N38" s="32">
        <f t="shared" ref="N38:N48" si="10">SUM(D38:M38)</f>
        <v>1438</v>
      </c>
      <c r="O38" s="45">
        <f t="shared" si="1"/>
        <v>0.90897597977243993</v>
      </c>
      <c r="P38" s="10"/>
    </row>
    <row r="39" spans="1:119">
      <c r="A39" s="13"/>
      <c r="B39" s="39">
        <v>351.1</v>
      </c>
      <c r="C39" s="21" t="s">
        <v>53</v>
      </c>
      <c r="D39" s="46">
        <v>1438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0"/>
        <v>1438</v>
      </c>
      <c r="O39" s="47">
        <f t="shared" si="1"/>
        <v>0.90897597977243993</v>
      </c>
      <c r="P39" s="9"/>
    </row>
    <row r="40" spans="1:119" ht="15.75">
      <c r="A40" s="29" t="s">
        <v>3</v>
      </c>
      <c r="B40" s="30"/>
      <c r="C40" s="31"/>
      <c r="D40" s="32">
        <f t="shared" ref="D40:M40" si="11">SUM(D41:D45)</f>
        <v>27128</v>
      </c>
      <c r="E40" s="32">
        <f t="shared" si="11"/>
        <v>0</v>
      </c>
      <c r="F40" s="32">
        <f t="shared" si="11"/>
        <v>0</v>
      </c>
      <c r="G40" s="32">
        <f t="shared" si="11"/>
        <v>0</v>
      </c>
      <c r="H40" s="32">
        <f t="shared" si="11"/>
        <v>0</v>
      </c>
      <c r="I40" s="32">
        <f t="shared" si="11"/>
        <v>11945</v>
      </c>
      <c r="J40" s="32">
        <f t="shared" si="11"/>
        <v>0</v>
      </c>
      <c r="K40" s="32">
        <f t="shared" si="11"/>
        <v>0</v>
      </c>
      <c r="L40" s="32">
        <f t="shared" si="11"/>
        <v>0</v>
      </c>
      <c r="M40" s="32">
        <f t="shared" si="11"/>
        <v>0</v>
      </c>
      <c r="N40" s="32">
        <f t="shared" si="10"/>
        <v>39073</v>
      </c>
      <c r="O40" s="45">
        <f t="shared" si="1"/>
        <v>24.698482932996207</v>
      </c>
      <c r="P40" s="10"/>
    </row>
    <row r="41" spans="1:119">
      <c r="A41" s="12"/>
      <c r="B41" s="25">
        <v>361.1</v>
      </c>
      <c r="C41" s="20" t="s">
        <v>56</v>
      </c>
      <c r="D41" s="46">
        <v>25</v>
      </c>
      <c r="E41" s="46">
        <v>0</v>
      </c>
      <c r="F41" s="46">
        <v>0</v>
      </c>
      <c r="G41" s="46">
        <v>0</v>
      </c>
      <c r="H41" s="46">
        <v>0</v>
      </c>
      <c r="I41" s="46">
        <v>11945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0"/>
        <v>11970</v>
      </c>
      <c r="O41" s="47">
        <f t="shared" si="1"/>
        <v>7.5663716814159292</v>
      </c>
      <c r="P41" s="9"/>
    </row>
    <row r="42" spans="1:119">
      <c r="A42" s="12"/>
      <c r="B42" s="25">
        <v>362</v>
      </c>
      <c r="C42" s="20" t="s">
        <v>57</v>
      </c>
      <c r="D42" s="46">
        <v>700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0"/>
        <v>700</v>
      </c>
      <c r="O42" s="47">
        <f t="shared" si="1"/>
        <v>0.44247787610619471</v>
      </c>
      <c r="P42" s="9"/>
    </row>
    <row r="43" spans="1:119">
      <c r="A43" s="12"/>
      <c r="B43" s="25">
        <v>365</v>
      </c>
      <c r="C43" s="20" t="s">
        <v>100</v>
      </c>
      <c r="D43" s="46">
        <v>10607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0"/>
        <v>10607</v>
      </c>
      <c r="O43" s="47">
        <f t="shared" si="1"/>
        <v>6.7048040455120104</v>
      </c>
      <c r="P43" s="9"/>
    </row>
    <row r="44" spans="1:119">
      <c r="A44" s="12"/>
      <c r="B44" s="25">
        <v>366</v>
      </c>
      <c r="C44" s="20" t="s">
        <v>58</v>
      </c>
      <c r="D44" s="46">
        <v>5921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0"/>
        <v>5921</v>
      </c>
      <c r="O44" s="47">
        <f t="shared" si="1"/>
        <v>3.742730720606827</v>
      </c>
      <c r="P44" s="9"/>
    </row>
    <row r="45" spans="1:119">
      <c r="A45" s="12"/>
      <c r="B45" s="25">
        <v>369.9</v>
      </c>
      <c r="C45" s="20" t="s">
        <v>59</v>
      </c>
      <c r="D45" s="46">
        <v>9875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0"/>
        <v>9875</v>
      </c>
      <c r="O45" s="47">
        <f t="shared" si="1"/>
        <v>6.2420986093552466</v>
      </c>
      <c r="P45" s="9"/>
    </row>
    <row r="46" spans="1:119" ht="15.75">
      <c r="A46" s="29" t="s">
        <v>43</v>
      </c>
      <c r="B46" s="30"/>
      <c r="C46" s="31"/>
      <c r="D46" s="32">
        <f t="shared" ref="D46:M46" si="12">SUM(D47:D47)</f>
        <v>260000</v>
      </c>
      <c r="E46" s="32">
        <f t="shared" si="12"/>
        <v>0</v>
      </c>
      <c r="F46" s="32">
        <f t="shared" si="12"/>
        <v>0</v>
      </c>
      <c r="G46" s="32">
        <f t="shared" si="12"/>
        <v>0</v>
      </c>
      <c r="H46" s="32">
        <f t="shared" si="12"/>
        <v>0</v>
      </c>
      <c r="I46" s="32">
        <f t="shared" si="12"/>
        <v>0</v>
      </c>
      <c r="J46" s="32">
        <f t="shared" si="12"/>
        <v>0</v>
      </c>
      <c r="K46" s="32">
        <f t="shared" si="12"/>
        <v>0</v>
      </c>
      <c r="L46" s="32">
        <f t="shared" si="12"/>
        <v>0</v>
      </c>
      <c r="M46" s="32">
        <f t="shared" si="12"/>
        <v>0</v>
      </c>
      <c r="N46" s="32">
        <f t="shared" si="10"/>
        <v>260000</v>
      </c>
      <c r="O46" s="45">
        <f t="shared" si="1"/>
        <v>164.34892541087231</v>
      </c>
      <c r="P46" s="9"/>
    </row>
    <row r="47" spans="1:119" ht="15.75" thickBot="1">
      <c r="A47" s="12"/>
      <c r="B47" s="25">
        <v>381</v>
      </c>
      <c r="C47" s="20" t="s">
        <v>60</v>
      </c>
      <c r="D47" s="46">
        <v>260000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0"/>
        <v>260000</v>
      </c>
      <c r="O47" s="47">
        <f t="shared" si="1"/>
        <v>164.34892541087231</v>
      </c>
      <c r="P47" s="9"/>
    </row>
    <row r="48" spans="1:119" ht="16.5" thickBot="1">
      <c r="A48" s="14" t="s">
        <v>51</v>
      </c>
      <c r="B48" s="23"/>
      <c r="C48" s="22"/>
      <c r="D48" s="15">
        <f t="shared" ref="D48:M48" si="13">SUM(D5,D15,D21,D31,D38,D40,D46)</f>
        <v>1731114</v>
      </c>
      <c r="E48" s="15">
        <f t="shared" si="13"/>
        <v>0</v>
      </c>
      <c r="F48" s="15">
        <f t="shared" si="13"/>
        <v>0</v>
      </c>
      <c r="G48" s="15">
        <f t="shared" si="13"/>
        <v>0</v>
      </c>
      <c r="H48" s="15">
        <f t="shared" si="13"/>
        <v>0</v>
      </c>
      <c r="I48" s="15">
        <f t="shared" si="13"/>
        <v>2386281</v>
      </c>
      <c r="J48" s="15">
        <f t="shared" si="13"/>
        <v>0</v>
      </c>
      <c r="K48" s="15">
        <f t="shared" si="13"/>
        <v>0</v>
      </c>
      <c r="L48" s="15">
        <f t="shared" si="13"/>
        <v>0</v>
      </c>
      <c r="M48" s="15">
        <f t="shared" si="13"/>
        <v>0</v>
      </c>
      <c r="N48" s="15">
        <f t="shared" si="10"/>
        <v>4117395</v>
      </c>
      <c r="O48" s="38">
        <f t="shared" si="1"/>
        <v>2602.6517067003792</v>
      </c>
      <c r="P48" s="6"/>
      <c r="Q48" s="2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5"/>
      <c r="BX48" s="5"/>
      <c r="BY48" s="5"/>
      <c r="BZ48" s="5"/>
      <c r="CA48" s="5"/>
      <c r="CB48" s="5"/>
      <c r="CC48" s="5"/>
      <c r="CD48" s="5"/>
      <c r="CE48" s="5"/>
      <c r="CF48" s="5"/>
      <c r="CG48" s="5"/>
      <c r="CH48" s="5"/>
      <c r="CI48" s="5"/>
      <c r="CJ48" s="5"/>
      <c r="CK48" s="5"/>
      <c r="CL48" s="5"/>
      <c r="CM48" s="5"/>
      <c r="CN48" s="5"/>
      <c r="CO48" s="5"/>
      <c r="CP48" s="5"/>
      <c r="CQ48" s="5"/>
      <c r="CR48" s="5"/>
      <c r="CS48" s="5"/>
      <c r="CT48" s="5"/>
      <c r="CU48" s="5"/>
      <c r="CV48" s="5"/>
      <c r="CW48" s="5"/>
      <c r="CX48" s="5"/>
      <c r="CY48" s="5"/>
      <c r="CZ48" s="5"/>
      <c r="DA48" s="5"/>
      <c r="DB48" s="5"/>
      <c r="DC48" s="5"/>
      <c r="DD48" s="5"/>
      <c r="DE48" s="5"/>
      <c r="DF48" s="5"/>
      <c r="DG48" s="5"/>
      <c r="DH48" s="5"/>
      <c r="DI48" s="5"/>
      <c r="DJ48" s="5"/>
      <c r="DK48" s="5"/>
      <c r="DL48" s="5"/>
      <c r="DM48" s="5"/>
      <c r="DN48" s="5"/>
      <c r="DO48" s="5"/>
    </row>
    <row r="49" spans="1:15">
      <c r="A49" s="16"/>
      <c r="B49" s="18"/>
      <c r="C49" s="18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9"/>
    </row>
    <row r="50" spans="1:15">
      <c r="A50" s="40"/>
      <c r="B50" s="41"/>
      <c r="C50" s="41"/>
      <c r="D50" s="42"/>
      <c r="E50" s="42"/>
      <c r="F50" s="42"/>
      <c r="G50" s="42"/>
      <c r="H50" s="42"/>
      <c r="I50" s="42"/>
      <c r="J50" s="42"/>
      <c r="K50" s="42"/>
      <c r="L50" s="118" t="s">
        <v>101</v>
      </c>
      <c r="M50" s="118"/>
      <c r="N50" s="118"/>
      <c r="O50" s="43">
        <v>1582</v>
      </c>
    </row>
    <row r="51" spans="1:15">
      <c r="A51" s="119"/>
      <c r="B51" s="96"/>
      <c r="C51" s="96"/>
      <c r="D51" s="96"/>
      <c r="E51" s="96"/>
      <c r="F51" s="96"/>
      <c r="G51" s="96"/>
      <c r="H51" s="96"/>
      <c r="I51" s="96"/>
      <c r="J51" s="96"/>
      <c r="K51" s="96"/>
      <c r="L51" s="96"/>
      <c r="M51" s="96"/>
      <c r="N51" s="96"/>
      <c r="O51" s="97"/>
    </row>
    <row r="52" spans="1:15" ht="15.75" customHeight="1" thickBot="1">
      <c r="A52" s="120" t="s">
        <v>75</v>
      </c>
      <c r="B52" s="99"/>
      <c r="C52" s="99"/>
      <c r="D52" s="99"/>
      <c r="E52" s="99"/>
      <c r="F52" s="99"/>
      <c r="G52" s="99"/>
      <c r="H52" s="99"/>
      <c r="I52" s="99"/>
      <c r="J52" s="99"/>
      <c r="K52" s="99"/>
      <c r="L52" s="99"/>
      <c r="M52" s="99"/>
      <c r="N52" s="99"/>
      <c r="O52" s="100"/>
    </row>
  </sheetData>
  <mergeCells count="10">
    <mergeCell ref="L50:N50"/>
    <mergeCell ref="A51:O51"/>
    <mergeCell ref="A52:O5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C5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68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82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61</v>
      </c>
      <c r="B3" s="108"/>
      <c r="C3" s="109"/>
      <c r="D3" s="128" t="s">
        <v>37</v>
      </c>
      <c r="E3" s="129"/>
      <c r="F3" s="129"/>
      <c r="G3" s="129"/>
      <c r="H3" s="130"/>
      <c r="I3" s="128" t="s">
        <v>38</v>
      </c>
      <c r="J3" s="130"/>
      <c r="K3" s="128" t="s">
        <v>40</v>
      </c>
      <c r="L3" s="130"/>
      <c r="M3" s="36"/>
      <c r="N3" s="37"/>
      <c r="O3" s="131" t="s">
        <v>66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62</v>
      </c>
      <c r="F4" s="34" t="s">
        <v>63</v>
      </c>
      <c r="G4" s="34" t="s">
        <v>64</v>
      </c>
      <c r="H4" s="34" t="s">
        <v>5</v>
      </c>
      <c r="I4" s="34" t="s">
        <v>6</v>
      </c>
      <c r="J4" s="35" t="s">
        <v>65</v>
      </c>
      <c r="K4" s="35" t="s">
        <v>7</v>
      </c>
      <c r="L4" s="35" t="s">
        <v>8</v>
      </c>
      <c r="M4" s="35" t="s">
        <v>9</v>
      </c>
      <c r="N4" s="35" t="s">
        <v>39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SUM(D6:D14)</f>
        <v>928583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928583</v>
      </c>
      <c r="O5" s="33">
        <f t="shared" ref="O5:O48" si="1">(N5/O$50)</f>
        <v>590.70165394402034</v>
      </c>
      <c r="P5" s="6"/>
    </row>
    <row r="6" spans="1:133">
      <c r="A6" s="12"/>
      <c r="B6" s="25">
        <v>311</v>
      </c>
      <c r="C6" s="20" t="s">
        <v>2</v>
      </c>
      <c r="D6" s="46">
        <v>538053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538053</v>
      </c>
      <c r="O6" s="47">
        <f t="shared" si="1"/>
        <v>342.27290076335879</v>
      </c>
      <c r="P6" s="9"/>
    </row>
    <row r="7" spans="1:133">
      <c r="A7" s="12"/>
      <c r="B7" s="25">
        <v>312.3</v>
      </c>
      <c r="C7" s="20" t="s">
        <v>10</v>
      </c>
      <c r="D7" s="46">
        <v>12252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12252</v>
      </c>
      <c r="O7" s="47">
        <f t="shared" si="1"/>
        <v>7.7938931297709928</v>
      </c>
      <c r="P7" s="9"/>
    </row>
    <row r="8" spans="1:133">
      <c r="A8" s="12"/>
      <c r="B8" s="25">
        <v>312.41000000000003</v>
      </c>
      <c r="C8" s="20" t="s">
        <v>12</v>
      </c>
      <c r="D8" s="46">
        <v>67826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67826</v>
      </c>
      <c r="O8" s="47">
        <f t="shared" si="1"/>
        <v>43.146310432569976</v>
      </c>
      <c r="P8" s="9"/>
    </row>
    <row r="9" spans="1:133">
      <c r="A9" s="12"/>
      <c r="B9" s="25">
        <v>312.42</v>
      </c>
      <c r="C9" s="20" t="s">
        <v>11</v>
      </c>
      <c r="D9" s="46">
        <v>42601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42601</v>
      </c>
      <c r="O9" s="47">
        <f t="shared" si="1"/>
        <v>27.099872773536894</v>
      </c>
      <c r="P9" s="9"/>
    </row>
    <row r="10" spans="1:133">
      <c r="A10" s="12"/>
      <c r="B10" s="25">
        <v>314.10000000000002</v>
      </c>
      <c r="C10" s="20" t="s">
        <v>13</v>
      </c>
      <c r="D10" s="46">
        <v>79089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79089</v>
      </c>
      <c r="O10" s="47">
        <f t="shared" si="1"/>
        <v>50.311068702290079</v>
      </c>
      <c r="P10" s="9"/>
    </row>
    <row r="11" spans="1:133">
      <c r="A11" s="12"/>
      <c r="B11" s="25">
        <v>314.3</v>
      </c>
      <c r="C11" s="20" t="s">
        <v>14</v>
      </c>
      <c r="D11" s="46">
        <v>42932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42932</v>
      </c>
      <c r="O11" s="47">
        <f t="shared" si="1"/>
        <v>27.310432569974555</v>
      </c>
      <c r="P11" s="9"/>
    </row>
    <row r="12" spans="1:133">
      <c r="A12" s="12"/>
      <c r="B12" s="25">
        <v>314.39999999999998</v>
      </c>
      <c r="C12" s="20" t="s">
        <v>15</v>
      </c>
      <c r="D12" s="46">
        <v>4519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4519</v>
      </c>
      <c r="O12" s="47">
        <f t="shared" si="1"/>
        <v>2.8746819338422394</v>
      </c>
      <c r="P12" s="9"/>
    </row>
    <row r="13" spans="1:133">
      <c r="A13" s="12"/>
      <c r="B13" s="25">
        <v>315</v>
      </c>
      <c r="C13" s="20" t="s">
        <v>16</v>
      </c>
      <c r="D13" s="46">
        <v>128570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128570</v>
      </c>
      <c r="O13" s="47">
        <f t="shared" si="1"/>
        <v>81.787531806615775</v>
      </c>
      <c r="P13" s="9"/>
    </row>
    <row r="14" spans="1:133">
      <c r="A14" s="12"/>
      <c r="B14" s="25">
        <v>316</v>
      </c>
      <c r="C14" s="20" t="s">
        <v>17</v>
      </c>
      <c r="D14" s="46">
        <v>12741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12741</v>
      </c>
      <c r="O14" s="47">
        <f t="shared" si="1"/>
        <v>8.1049618320610683</v>
      </c>
      <c r="P14" s="9"/>
    </row>
    <row r="15" spans="1:133" ht="15.75">
      <c r="A15" s="29" t="s">
        <v>18</v>
      </c>
      <c r="B15" s="30"/>
      <c r="C15" s="31"/>
      <c r="D15" s="32">
        <f t="shared" ref="D15:M15" si="3">SUM(D16:D20)</f>
        <v>133844</v>
      </c>
      <c r="E15" s="32">
        <f t="shared" si="3"/>
        <v>0</v>
      </c>
      <c r="F15" s="32">
        <f t="shared" si="3"/>
        <v>0</v>
      </c>
      <c r="G15" s="32">
        <f t="shared" si="3"/>
        <v>0</v>
      </c>
      <c r="H15" s="32">
        <f t="shared" si="3"/>
        <v>0</v>
      </c>
      <c r="I15" s="32">
        <f t="shared" si="3"/>
        <v>137311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 t="shared" ref="N15:N30" si="4">SUM(D15:M15)</f>
        <v>271155</v>
      </c>
      <c r="O15" s="45">
        <f t="shared" si="1"/>
        <v>172.49045801526717</v>
      </c>
      <c r="P15" s="10"/>
    </row>
    <row r="16" spans="1:133">
      <c r="A16" s="12"/>
      <c r="B16" s="25">
        <v>322</v>
      </c>
      <c r="C16" s="20" t="s">
        <v>0</v>
      </c>
      <c r="D16" s="46">
        <v>49633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49633</v>
      </c>
      <c r="O16" s="47">
        <f t="shared" si="1"/>
        <v>31.573155216284988</v>
      </c>
      <c r="P16" s="9"/>
    </row>
    <row r="17" spans="1:16">
      <c r="A17" s="12"/>
      <c r="B17" s="25">
        <v>323.10000000000002</v>
      </c>
      <c r="C17" s="20" t="s">
        <v>19</v>
      </c>
      <c r="D17" s="46">
        <v>57332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57332</v>
      </c>
      <c r="O17" s="47">
        <f t="shared" si="1"/>
        <v>36.470737913486005</v>
      </c>
      <c r="P17" s="9"/>
    </row>
    <row r="18" spans="1:16">
      <c r="A18" s="12"/>
      <c r="B18" s="25">
        <v>323.7</v>
      </c>
      <c r="C18" s="20" t="s">
        <v>20</v>
      </c>
      <c r="D18" s="46">
        <v>26459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26459</v>
      </c>
      <c r="O18" s="47">
        <f t="shared" si="1"/>
        <v>16.831424936386767</v>
      </c>
      <c r="P18" s="9"/>
    </row>
    <row r="19" spans="1:16">
      <c r="A19" s="12"/>
      <c r="B19" s="25">
        <v>324.20999999999998</v>
      </c>
      <c r="C19" s="20" t="s">
        <v>22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137311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137311</v>
      </c>
      <c r="O19" s="47">
        <f t="shared" si="1"/>
        <v>87.347964376590326</v>
      </c>
      <c r="P19" s="9"/>
    </row>
    <row r="20" spans="1:16">
      <c r="A20" s="12"/>
      <c r="B20" s="25">
        <v>367</v>
      </c>
      <c r="C20" s="20" t="s">
        <v>83</v>
      </c>
      <c r="D20" s="46">
        <v>420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420</v>
      </c>
      <c r="O20" s="47">
        <f t="shared" si="1"/>
        <v>0.26717557251908397</v>
      </c>
      <c r="P20" s="9"/>
    </row>
    <row r="21" spans="1:16" ht="15.75">
      <c r="A21" s="29" t="s">
        <v>27</v>
      </c>
      <c r="B21" s="30"/>
      <c r="C21" s="31"/>
      <c r="D21" s="32">
        <f t="shared" ref="D21:M21" si="5">SUM(D22:D29)</f>
        <v>186259</v>
      </c>
      <c r="E21" s="32">
        <f t="shared" si="5"/>
        <v>0</v>
      </c>
      <c r="F21" s="32">
        <f t="shared" si="5"/>
        <v>0</v>
      </c>
      <c r="G21" s="32">
        <f t="shared" si="5"/>
        <v>0</v>
      </c>
      <c r="H21" s="32">
        <f t="shared" si="5"/>
        <v>0</v>
      </c>
      <c r="I21" s="32">
        <f t="shared" si="5"/>
        <v>271585</v>
      </c>
      <c r="J21" s="32">
        <f t="shared" si="5"/>
        <v>0</v>
      </c>
      <c r="K21" s="32">
        <f t="shared" si="5"/>
        <v>0</v>
      </c>
      <c r="L21" s="32">
        <f t="shared" si="5"/>
        <v>0</v>
      </c>
      <c r="M21" s="32">
        <f t="shared" si="5"/>
        <v>0</v>
      </c>
      <c r="N21" s="44">
        <f t="shared" si="4"/>
        <v>457844</v>
      </c>
      <c r="O21" s="45">
        <f t="shared" si="1"/>
        <v>291.24936386768445</v>
      </c>
      <c r="P21" s="10"/>
    </row>
    <row r="22" spans="1:16">
      <c r="A22" s="12"/>
      <c r="B22" s="25">
        <v>331.2</v>
      </c>
      <c r="C22" s="20" t="s">
        <v>26</v>
      </c>
      <c r="D22" s="46">
        <v>6343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6343</v>
      </c>
      <c r="O22" s="47">
        <f t="shared" si="1"/>
        <v>4.0349872773536894</v>
      </c>
      <c r="P22" s="9"/>
    </row>
    <row r="23" spans="1:16">
      <c r="A23" s="12"/>
      <c r="B23" s="25">
        <v>331.31</v>
      </c>
      <c r="C23" s="20" t="s">
        <v>84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271585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271585</v>
      </c>
      <c r="O23" s="47">
        <f t="shared" si="1"/>
        <v>172.76399491094148</v>
      </c>
      <c r="P23" s="9"/>
    </row>
    <row r="24" spans="1:16">
      <c r="A24" s="12"/>
      <c r="B24" s="25">
        <v>335.14</v>
      </c>
      <c r="C24" s="20" t="s">
        <v>32</v>
      </c>
      <c r="D24" s="46">
        <v>3896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3896</v>
      </c>
      <c r="O24" s="47">
        <f t="shared" si="1"/>
        <v>2.4783715012722647</v>
      </c>
      <c r="P24" s="9"/>
    </row>
    <row r="25" spans="1:16">
      <c r="A25" s="12"/>
      <c r="B25" s="25">
        <v>335.15</v>
      </c>
      <c r="C25" s="20" t="s">
        <v>33</v>
      </c>
      <c r="D25" s="46">
        <v>446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446</v>
      </c>
      <c r="O25" s="47">
        <f t="shared" si="1"/>
        <v>0.28371501272264632</v>
      </c>
      <c r="P25" s="9"/>
    </row>
    <row r="26" spans="1:16">
      <c r="A26" s="12"/>
      <c r="B26" s="25">
        <v>335.16</v>
      </c>
      <c r="C26" s="20" t="s">
        <v>85</v>
      </c>
      <c r="D26" s="46">
        <v>52742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52742</v>
      </c>
      <c r="O26" s="47">
        <f t="shared" si="1"/>
        <v>33.550890585241731</v>
      </c>
      <c r="P26" s="9"/>
    </row>
    <row r="27" spans="1:16">
      <c r="A27" s="12"/>
      <c r="B27" s="25">
        <v>335.18</v>
      </c>
      <c r="C27" s="20" t="s">
        <v>34</v>
      </c>
      <c r="D27" s="46">
        <v>77217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77217</v>
      </c>
      <c r="O27" s="47">
        <f t="shared" si="1"/>
        <v>49.12022900763359</v>
      </c>
      <c r="P27" s="9"/>
    </row>
    <row r="28" spans="1:16">
      <c r="A28" s="12"/>
      <c r="B28" s="25">
        <v>335.49</v>
      </c>
      <c r="C28" s="20" t="s">
        <v>35</v>
      </c>
      <c r="D28" s="46">
        <v>20265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20265</v>
      </c>
      <c r="O28" s="47">
        <f t="shared" si="1"/>
        <v>12.891221374045802</v>
      </c>
      <c r="P28" s="9"/>
    </row>
    <row r="29" spans="1:16">
      <c r="A29" s="12"/>
      <c r="B29" s="25">
        <v>337.7</v>
      </c>
      <c r="C29" s="20" t="s">
        <v>36</v>
      </c>
      <c r="D29" s="46">
        <v>25350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25350</v>
      </c>
      <c r="O29" s="47">
        <f t="shared" si="1"/>
        <v>16.125954198473284</v>
      </c>
      <c r="P29" s="9"/>
    </row>
    <row r="30" spans="1:16" ht="15.75">
      <c r="A30" s="29" t="s">
        <v>41</v>
      </c>
      <c r="B30" s="30"/>
      <c r="C30" s="31"/>
      <c r="D30" s="32">
        <f t="shared" ref="D30:M30" si="6">SUM(D31:D36)</f>
        <v>278224</v>
      </c>
      <c r="E30" s="32">
        <f t="shared" si="6"/>
        <v>0</v>
      </c>
      <c r="F30" s="32">
        <f t="shared" si="6"/>
        <v>0</v>
      </c>
      <c r="G30" s="32">
        <f t="shared" si="6"/>
        <v>0</v>
      </c>
      <c r="H30" s="32">
        <f t="shared" si="6"/>
        <v>0</v>
      </c>
      <c r="I30" s="32">
        <f t="shared" si="6"/>
        <v>1925296</v>
      </c>
      <c r="J30" s="32">
        <f t="shared" si="6"/>
        <v>0</v>
      </c>
      <c r="K30" s="32">
        <f t="shared" si="6"/>
        <v>0</v>
      </c>
      <c r="L30" s="32">
        <f t="shared" si="6"/>
        <v>0</v>
      </c>
      <c r="M30" s="32">
        <f t="shared" si="6"/>
        <v>0</v>
      </c>
      <c r="N30" s="32">
        <f t="shared" si="4"/>
        <v>2203520</v>
      </c>
      <c r="O30" s="45">
        <f t="shared" si="1"/>
        <v>1401.7302798982189</v>
      </c>
      <c r="P30" s="10"/>
    </row>
    <row r="31" spans="1:16">
      <c r="A31" s="12"/>
      <c r="B31" s="25">
        <v>341.9</v>
      </c>
      <c r="C31" s="20" t="s">
        <v>44</v>
      </c>
      <c r="D31" s="46">
        <v>353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ref="N31:N36" si="7">SUM(D31:M31)</f>
        <v>353</v>
      </c>
      <c r="O31" s="47">
        <f t="shared" si="1"/>
        <v>0.22455470737913485</v>
      </c>
      <c r="P31" s="9"/>
    </row>
    <row r="32" spans="1:16">
      <c r="A32" s="12"/>
      <c r="B32" s="25">
        <v>343.4</v>
      </c>
      <c r="C32" s="20" t="s">
        <v>46</v>
      </c>
      <c r="D32" s="46">
        <v>238409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238409</v>
      </c>
      <c r="O32" s="47">
        <f t="shared" si="1"/>
        <v>151.65966921119593</v>
      </c>
      <c r="P32" s="9"/>
    </row>
    <row r="33" spans="1:119">
      <c r="A33" s="12"/>
      <c r="B33" s="25">
        <v>343.6</v>
      </c>
      <c r="C33" s="20" t="s">
        <v>86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1925296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1925296</v>
      </c>
      <c r="O33" s="47">
        <f t="shared" si="1"/>
        <v>1224.7430025445292</v>
      </c>
      <c r="P33" s="9"/>
    </row>
    <row r="34" spans="1:119">
      <c r="A34" s="12"/>
      <c r="B34" s="25">
        <v>343.9</v>
      </c>
      <c r="C34" s="20" t="s">
        <v>48</v>
      </c>
      <c r="D34" s="46">
        <v>15441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15441</v>
      </c>
      <c r="O34" s="47">
        <f t="shared" si="1"/>
        <v>9.8225190839694658</v>
      </c>
      <c r="P34" s="9"/>
    </row>
    <row r="35" spans="1:119">
      <c r="A35" s="12"/>
      <c r="B35" s="25">
        <v>344.9</v>
      </c>
      <c r="C35" s="20" t="s">
        <v>49</v>
      </c>
      <c r="D35" s="46">
        <v>17942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17942</v>
      </c>
      <c r="O35" s="47">
        <f t="shared" si="1"/>
        <v>11.413486005089059</v>
      </c>
      <c r="P35" s="9"/>
    </row>
    <row r="36" spans="1:119">
      <c r="A36" s="12"/>
      <c r="B36" s="25">
        <v>347.1</v>
      </c>
      <c r="C36" s="20" t="s">
        <v>50</v>
      </c>
      <c r="D36" s="46">
        <v>6079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6079</v>
      </c>
      <c r="O36" s="47">
        <f t="shared" si="1"/>
        <v>3.8670483460559795</v>
      </c>
      <c r="P36" s="9"/>
    </row>
    <row r="37" spans="1:119" ht="15.75">
      <c r="A37" s="29" t="s">
        <v>42</v>
      </c>
      <c r="B37" s="30"/>
      <c r="C37" s="31"/>
      <c r="D37" s="32">
        <f t="shared" ref="D37:M37" si="8">SUM(D38:D39)</f>
        <v>670</v>
      </c>
      <c r="E37" s="32">
        <f t="shared" si="8"/>
        <v>0</v>
      </c>
      <c r="F37" s="32">
        <f t="shared" si="8"/>
        <v>0</v>
      </c>
      <c r="G37" s="32">
        <f t="shared" si="8"/>
        <v>0</v>
      </c>
      <c r="H37" s="32">
        <f t="shared" si="8"/>
        <v>0</v>
      </c>
      <c r="I37" s="32">
        <f t="shared" si="8"/>
        <v>0</v>
      </c>
      <c r="J37" s="32">
        <f t="shared" si="8"/>
        <v>0</v>
      </c>
      <c r="K37" s="32">
        <f t="shared" si="8"/>
        <v>0</v>
      </c>
      <c r="L37" s="32">
        <f t="shared" si="8"/>
        <v>0</v>
      </c>
      <c r="M37" s="32">
        <f t="shared" si="8"/>
        <v>0</v>
      </c>
      <c r="N37" s="32">
        <f t="shared" ref="N37:N48" si="9">SUM(D37:M37)</f>
        <v>670</v>
      </c>
      <c r="O37" s="45">
        <f t="shared" si="1"/>
        <v>0.4262086513994911</v>
      </c>
      <c r="P37" s="10"/>
    </row>
    <row r="38" spans="1:119">
      <c r="A38" s="13"/>
      <c r="B38" s="39">
        <v>351.1</v>
      </c>
      <c r="C38" s="21" t="s">
        <v>53</v>
      </c>
      <c r="D38" s="46">
        <v>620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9"/>
        <v>620</v>
      </c>
      <c r="O38" s="47">
        <f t="shared" si="1"/>
        <v>0.3944020356234097</v>
      </c>
      <c r="P38" s="9"/>
    </row>
    <row r="39" spans="1:119">
      <c r="A39" s="13"/>
      <c r="B39" s="39">
        <v>359</v>
      </c>
      <c r="C39" s="21" t="s">
        <v>55</v>
      </c>
      <c r="D39" s="46">
        <v>50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9"/>
        <v>50</v>
      </c>
      <c r="O39" s="47">
        <f t="shared" si="1"/>
        <v>3.1806615776081425E-2</v>
      </c>
      <c r="P39" s="9"/>
    </row>
    <row r="40" spans="1:119" ht="15.75">
      <c r="A40" s="29" t="s">
        <v>3</v>
      </c>
      <c r="B40" s="30"/>
      <c r="C40" s="31"/>
      <c r="D40" s="32">
        <f t="shared" ref="D40:M40" si="10">SUM(D41:D45)</f>
        <v>37545</v>
      </c>
      <c r="E40" s="32">
        <f t="shared" si="10"/>
        <v>0</v>
      </c>
      <c r="F40" s="32">
        <f t="shared" si="10"/>
        <v>0</v>
      </c>
      <c r="G40" s="32">
        <f t="shared" si="10"/>
        <v>0</v>
      </c>
      <c r="H40" s="32">
        <f t="shared" si="10"/>
        <v>0</v>
      </c>
      <c r="I40" s="32">
        <f t="shared" si="10"/>
        <v>1578</v>
      </c>
      <c r="J40" s="32">
        <f t="shared" si="10"/>
        <v>0</v>
      </c>
      <c r="K40" s="32">
        <f t="shared" si="10"/>
        <v>0</v>
      </c>
      <c r="L40" s="32">
        <f t="shared" si="10"/>
        <v>0</v>
      </c>
      <c r="M40" s="32">
        <f t="shared" si="10"/>
        <v>0</v>
      </c>
      <c r="N40" s="32">
        <f t="shared" si="9"/>
        <v>39123</v>
      </c>
      <c r="O40" s="45">
        <f t="shared" si="1"/>
        <v>24.887404580152673</v>
      </c>
      <c r="P40" s="10"/>
    </row>
    <row r="41" spans="1:119">
      <c r="A41" s="12"/>
      <c r="B41" s="25">
        <v>361.1</v>
      </c>
      <c r="C41" s="20" t="s">
        <v>56</v>
      </c>
      <c r="D41" s="46">
        <v>29</v>
      </c>
      <c r="E41" s="46">
        <v>0</v>
      </c>
      <c r="F41" s="46">
        <v>0</v>
      </c>
      <c r="G41" s="46">
        <v>0</v>
      </c>
      <c r="H41" s="46">
        <v>0</v>
      </c>
      <c r="I41" s="46">
        <v>1578</v>
      </c>
      <c r="J41" s="46">
        <v>0</v>
      </c>
      <c r="K41" s="46">
        <v>0</v>
      </c>
      <c r="L41" s="46">
        <v>0</v>
      </c>
      <c r="M41" s="46">
        <v>0</v>
      </c>
      <c r="N41" s="46">
        <f t="shared" si="9"/>
        <v>1607</v>
      </c>
      <c r="O41" s="47">
        <f t="shared" si="1"/>
        <v>1.022264631043257</v>
      </c>
      <c r="P41" s="9"/>
    </row>
    <row r="42" spans="1:119">
      <c r="A42" s="12"/>
      <c r="B42" s="25">
        <v>362</v>
      </c>
      <c r="C42" s="20" t="s">
        <v>57</v>
      </c>
      <c r="D42" s="46">
        <v>1100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9"/>
        <v>1100</v>
      </c>
      <c r="O42" s="47">
        <f t="shared" si="1"/>
        <v>0.69974554707379133</v>
      </c>
      <c r="P42" s="9"/>
    </row>
    <row r="43" spans="1:119">
      <c r="A43" s="12"/>
      <c r="B43" s="25">
        <v>365</v>
      </c>
      <c r="C43" s="20" t="s">
        <v>87</v>
      </c>
      <c r="D43" s="46">
        <v>832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832</v>
      </c>
      <c r="O43" s="47">
        <f t="shared" si="1"/>
        <v>0.52926208651399487</v>
      </c>
      <c r="P43" s="9"/>
    </row>
    <row r="44" spans="1:119">
      <c r="A44" s="12"/>
      <c r="B44" s="25">
        <v>366</v>
      </c>
      <c r="C44" s="20" t="s">
        <v>58</v>
      </c>
      <c r="D44" s="46">
        <v>4867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4867</v>
      </c>
      <c r="O44" s="47">
        <f t="shared" si="1"/>
        <v>3.0960559796437659</v>
      </c>
      <c r="P44" s="9"/>
    </row>
    <row r="45" spans="1:119">
      <c r="A45" s="12"/>
      <c r="B45" s="25">
        <v>369.9</v>
      </c>
      <c r="C45" s="20" t="s">
        <v>59</v>
      </c>
      <c r="D45" s="46">
        <v>30717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30717</v>
      </c>
      <c r="O45" s="47">
        <f t="shared" si="1"/>
        <v>19.540076335877863</v>
      </c>
      <c r="P45" s="9"/>
    </row>
    <row r="46" spans="1:119" ht="15.75">
      <c r="A46" s="29" t="s">
        <v>43</v>
      </c>
      <c r="B46" s="30"/>
      <c r="C46" s="31"/>
      <c r="D46" s="32">
        <f t="shared" ref="D46:M46" si="11">SUM(D47:D47)</f>
        <v>322197</v>
      </c>
      <c r="E46" s="32">
        <f t="shared" si="11"/>
        <v>0</v>
      </c>
      <c r="F46" s="32">
        <f t="shared" si="11"/>
        <v>0</v>
      </c>
      <c r="G46" s="32">
        <f t="shared" si="11"/>
        <v>0</v>
      </c>
      <c r="H46" s="32">
        <f t="shared" si="11"/>
        <v>0</v>
      </c>
      <c r="I46" s="32">
        <f t="shared" si="11"/>
        <v>0</v>
      </c>
      <c r="J46" s="32">
        <f t="shared" si="11"/>
        <v>0</v>
      </c>
      <c r="K46" s="32">
        <f t="shared" si="11"/>
        <v>0</v>
      </c>
      <c r="L46" s="32">
        <f t="shared" si="11"/>
        <v>0</v>
      </c>
      <c r="M46" s="32">
        <f t="shared" si="11"/>
        <v>0</v>
      </c>
      <c r="N46" s="32">
        <f t="shared" si="9"/>
        <v>322197</v>
      </c>
      <c r="O46" s="45">
        <f t="shared" si="1"/>
        <v>204.95992366412213</v>
      </c>
      <c r="P46" s="9"/>
    </row>
    <row r="47" spans="1:119" ht="15.75" thickBot="1">
      <c r="A47" s="12"/>
      <c r="B47" s="25">
        <v>382</v>
      </c>
      <c r="C47" s="20" t="s">
        <v>71</v>
      </c>
      <c r="D47" s="46">
        <v>322197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322197</v>
      </c>
      <c r="O47" s="47">
        <f t="shared" si="1"/>
        <v>204.95992366412213</v>
      </c>
      <c r="P47" s="9"/>
    </row>
    <row r="48" spans="1:119" ht="16.5" thickBot="1">
      <c r="A48" s="14" t="s">
        <v>51</v>
      </c>
      <c r="B48" s="23"/>
      <c r="C48" s="22"/>
      <c r="D48" s="15">
        <f t="shared" ref="D48:M48" si="12">SUM(D5,D15,D21,D30,D37,D40,D46)</f>
        <v>1887322</v>
      </c>
      <c r="E48" s="15">
        <f t="shared" si="12"/>
        <v>0</v>
      </c>
      <c r="F48" s="15">
        <f t="shared" si="12"/>
        <v>0</v>
      </c>
      <c r="G48" s="15">
        <f t="shared" si="12"/>
        <v>0</v>
      </c>
      <c r="H48" s="15">
        <f t="shared" si="12"/>
        <v>0</v>
      </c>
      <c r="I48" s="15">
        <f t="shared" si="12"/>
        <v>2335770</v>
      </c>
      <c r="J48" s="15">
        <f t="shared" si="12"/>
        <v>0</v>
      </c>
      <c r="K48" s="15">
        <f t="shared" si="12"/>
        <v>0</v>
      </c>
      <c r="L48" s="15">
        <f t="shared" si="12"/>
        <v>0</v>
      </c>
      <c r="M48" s="15">
        <f t="shared" si="12"/>
        <v>0</v>
      </c>
      <c r="N48" s="15">
        <f t="shared" si="9"/>
        <v>4223092</v>
      </c>
      <c r="O48" s="38">
        <f t="shared" si="1"/>
        <v>2686.4452926208651</v>
      </c>
      <c r="P48" s="6"/>
      <c r="Q48" s="2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5"/>
      <c r="BX48" s="5"/>
      <c r="BY48" s="5"/>
      <c r="BZ48" s="5"/>
      <c r="CA48" s="5"/>
      <c r="CB48" s="5"/>
      <c r="CC48" s="5"/>
      <c r="CD48" s="5"/>
      <c r="CE48" s="5"/>
      <c r="CF48" s="5"/>
      <c r="CG48" s="5"/>
      <c r="CH48" s="5"/>
      <c r="CI48" s="5"/>
      <c r="CJ48" s="5"/>
      <c r="CK48" s="5"/>
      <c r="CL48" s="5"/>
      <c r="CM48" s="5"/>
      <c r="CN48" s="5"/>
      <c r="CO48" s="5"/>
      <c r="CP48" s="5"/>
      <c r="CQ48" s="5"/>
      <c r="CR48" s="5"/>
      <c r="CS48" s="5"/>
      <c r="CT48" s="5"/>
      <c r="CU48" s="5"/>
      <c r="CV48" s="5"/>
      <c r="CW48" s="5"/>
      <c r="CX48" s="5"/>
      <c r="CY48" s="5"/>
      <c r="CZ48" s="5"/>
      <c r="DA48" s="5"/>
      <c r="DB48" s="5"/>
      <c r="DC48" s="5"/>
      <c r="DD48" s="5"/>
      <c r="DE48" s="5"/>
      <c r="DF48" s="5"/>
      <c r="DG48" s="5"/>
      <c r="DH48" s="5"/>
      <c r="DI48" s="5"/>
      <c r="DJ48" s="5"/>
      <c r="DK48" s="5"/>
      <c r="DL48" s="5"/>
      <c r="DM48" s="5"/>
      <c r="DN48" s="5"/>
      <c r="DO48" s="5"/>
    </row>
    <row r="49" spans="1:15">
      <c r="A49" s="16"/>
      <c r="B49" s="18"/>
      <c r="C49" s="18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9"/>
    </row>
    <row r="50" spans="1:15">
      <c r="A50" s="40"/>
      <c r="B50" s="41"/>
      <c r="C50" s="41"/>
      <c r="D50" s="42"/>
      <c r="E50" s="42"/>
      <c r="F50" s="42"/>
      <c r="G50" s="42"/>
      <c r="H50" s="42"/>
      <c r="I50" s="42"/>
      <c r="J50" s="42"/>
      <c r="K50" s="42"/>
      <c r="L50" s="118" t="s">
        <v>88</v>
      </c>
      <c r="M50" s="118"/>
      <c r="N50" s="118"/>
      <c r="O50" s="43">
        <v>1572</v>
      </c>
    </row>
    <row r="51" spans="1:15">
      <c r="A51" s="119"/>
      <c r="B51" s="96"/>
      <c r="C51" s="96"/>
      <c r="D51" s="96"/>
      <c r="E51" s="96"/>
      <c r="F51" s="96"/>
      <c r="G51" s="96"/>
      <c r="H51" s="96"/>
      <c r="I51" s="96"/>
      <c r="J51" s="96"/>
      <c r="K51" s="96"/>
      <c r="L51" s="96"/>
      <c r="M51" s="96"/>
      <c r="N51" s="96"/>
      <c r="O51" s="97"/>
    </row>
    <row r="52" spans="1:15" ht="15.75" customHeight="1" thickBot="1">
      <c r="A52" s="120" t="s">
        <v>75</v>
      </c>
      <c r="B52" s="99"/>
      <c r="C52" s="99"/>
      <c r="D52" s="99"/>
      <c r="E52" s="99"/>
      <c r="F52" s="99"/>
      <c r="G52" s="99"/>
      <c r="H52" s="99"/>
      <c r="I52" s="99"/>
      <c r="J52" s="99"/>
      <c r="K52" s="99"/>
      <c r="L52" s="99"/>
      <c r="M52" s="99"/>
      <c r="N52" s="99"/>
      <c r="O52" s="100"/>
    </row>
  </sheetData>
  <mergeCells count="10">
    <mergeCell ref="L50:N50"/>
    <mergeCell ref="A51:O51"/>
    <mergeCell ref="A52:O5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C57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68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76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61</v>
      </c>
      <c r="B3" s="108"/>
      <c r="C3" s="109"/>
      <c r="D3" s="128" t="s">
        <v>37</v>
      </c>
      <c r="E3" s="129"/>
      <c r="F3" s="129"/>
      <c r="G3" s="129"/>
      <c r="H3" s="130"/>
      <c r="I3" s="128" t="s">
        <v>38</v>
      </c>
      <c r="J3" s="130"/>
      <c r="K3" s="128" t="s">
        <v>40</v>
      </c>
      <c r="L3" s="130"/>
      <c r="M3" s="36"/>
      <c r="N3" s="37"/>
      <c r="O3" s="131" t="s">
        <v>66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62</v>
      </c>
      <c r="F4" s="34" t="s">
        <v>63</v>
      </c>
      <c r="G4" s="34" t="s">
        <v>64</v>
      </c>
      <c r="H4" s="34" t="s">
        <v>5</v>
      </c>
      <c r="I4" s="34" t="s">
        <v>6</v>
      </c>
      <c r="J4" s="35" t="s">
        <v>65</v>
      </c>
      <c r="K4" s="35" t="s">
        <v>7</v>
      </c>
      <c r="L4" s="35" t="s">
        <v>8</v>
      </c>
      <c r="M4" s="35" t="s">
        <v>9</v>
      </c>
      <c r="N4" s="35" t="s">
        <v>39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SUM(D6:D14)</f>
        <v>958549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958549</v>
      </c>
      <c r="O5" s="33">
        <f t="shared" ref="O5:O36" si="1">(N5/O$55)</f>
        <v>613.66773367477595</v>
      </c>
      <c r="P5" s="6"/>
    </row>
    <row r="6" spans="1:133">
      <c r="A6" s="12"/>
      <c r="B6" s="25">
        <v>311</v>
      </c>
      <c r="C6" s="20" t="s">
        <v>2</v>
      </c>
      <c r="D6" s="46">
        <v>572681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572681</v>
      </c>
      <c r="O6" s="47">
        <f t="shared" si="1"/>
        <v>366.63316261203585</v>
      </c>
      <c r="P6" s="9"/>
    </row>
    <row r="7" spans="1:133">
      <c r="A7" s="12"/>
      <c r="B7" s="25">
        <v>312.3</v>
      </c>
      <c r="C7" s="20" t="s">
        <v>10</v>
      </c>
      <c r="D7" s="46">
        <v>12525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12525</v>
      </c>
      <c r="O7" s="47">
        <f t="shared" si="1"/>
        <v>8.0185659411011532</v>
      </c>
      <c r="P7" s="9"/>
    </row>
    <row r="8" spans="1:133">
      <c r="A8" s="12"/>
      <c r="B8" s="25">
        <v>312.41000000000003</v>
      </c>
      <c r="C8" s="20" t="s">
        <v>12</v>
      </c>
      <c r="D8" s="46">
        <v>69413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69413</v>
      </c>
      <c r="O8" s="47">
        <f t="shared" si="1"/>
        <v>44.438540332906527</v>
      </c>
      <c r="P8" s="9"/>
    </row>
    <row r="9" spans="1:133">
      <c r="A9" s="12"/>
      <c r="B9" s="25">
        <v>312.42</v>
      </c>
      <c r="C9" s="20" t="s">
        <v>11</v>
      </c>
      <c r="D9" s="46">
        <v>43236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43236</v>
      </c>
      <c r="O9" s="47">
        <f t="shared" si="1"/>
        <v>27.679897567221509</v>
      </c>
      <c r="P9" s="9"/>
    </row>
    <row r="10" spans="1:133">
      <c r="A10" s="12"/>
      <c r="B10" s="25">
        <v>314.10000000000002</v>
      </c>
      <c r="C10" s="20" t="s">
        <v>13</v>
      </c>
      <c r="D10" s="46">
        <v>86852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86852</v>
      </c>
      <c r="O10" s="47">
        <f t="shared" si="1"/>
        <v>55.603072983354672</v>
      </c>
      <c r="P10" s="9"/>
    </row>
    <row r="11" spans="1:133">
      <c r="A11" s="12"/>
      <c r="B11" s="25">
        <v>314.3</v>
      </c>
      <c r="C11" s="20" t="s">
        <v>14</v>
      </c>
      <c r="D11" s="46">
        <v>37196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37196</v>
      </c>
      <c r="O11" s="47">
        <f t="shared" si="1"/>
        <v>23.813060179257363</v>
      </c>
      <c r="P11" s="9"/>
    </row>
    <row r="12" spans="1:133">
      <c r="A12" s="12"/>
      <c r="B12" s="25">
        <v>314.39999999999998</v>
      </c>
      <c r="C12" s="20" t="s">
        <v>15</v>
      </c>
      <c r="D12" s="46">
        <v>8995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8995</v>
      </c>
      <c r="O12" s="47">
        <f t="shared" si="1"/>
        <v>5.7586427656850194</v>
      </c>
      <c r="P12" s="9"/>
    </row>
    <row r="13" spans="1:133">
      <c r="A13" s="12"/>
      <c r="B13" s="25">
        <v>315</v>
      </c>
      <c r="C13" s="20" t="s">
        <v>16</v>
      </c>
      <c r="D13" s="46">
        <v>113806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113806</v>
      </c>
      <c r="O13" s="47">
        <f t="shared" si="1"/>
        <v>72.859154929577471</v>
      </c>
      <c r="P13" s="9"/>
    </row>
    <row r="14" spans="1:133">
      <c r="A14" s="12"/>
      <c r="B14" s="25">
        <v>316</v>
      </c>
      <c r="C14" s="20" t="s">
        <v>17</v>
      </c>
      <c r="D14" s="46">
        <v>13845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13845</v>
      </c>
      <c r="O14" s="47">
        <f t="shared" si="1"/>
        <v>8.8636363636363633</v>
      </c>
      <c r="P14" s="9"/>
    </row>
    <row r="15" spans="1:133" ht="15.75">
      <c r="A15" s="29" t="s">
        <v>18</v>
      </c>
      <c r="B15" s="30"/>
      <c r="C15" s="31"/>
      <c r="D15" s="32">
        <f t="shared" ref="D15:M15" si="3">SUM(D16:D21)</f>
        <v>130132</v>
      </c>
      <c r="E15" s="32">
        <f t="shared" si="3"/>
        <v>0</v>
      </c>
      <c r="F15" s="32">
        <f t="shared" si="3"/>
        <v>0</v>
      </c>
      <c r="G15" s="32">
        <f t="shared" si="3"/>
        <v>0</v>
      </c>
      <c r="H15" s="32">
        <f t="shared" si="3"/>
        <v>0</v>
      </c>
      <c r="I15" s="32">
        <f t="shared" si="3"/>
        <v>90868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 t="shared" ref="N15:N31" si="4">SUM(D15:M15)</f>
        <v>221000</v>
      </c>
      <c r="O15" s="45">
        <f t="shared" si="1"/>
        <v>141.4852752880922</v>
      </c>
      <c r="P15" s="10"/>
    </row>
    <row r="16" spans="1:133">
      <c r="A16" s="12"/>
      <c r="B16" s="25">
        <v>322</v>
      </c>
      <c r="C16" s="20" t="s">
        <v>0</v>
      </c>
      <c r="D16" s="46">
        <v>33305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33305</v>
      </c>
      <c r="O16" s="47">
        <f t="shared" si="1"/>
        <v>21.322023047375161</v>
      </c>
      <c r="P16" s="9"/>
    </row>
    <row r="17" spans="1:16">
      <c r="A17" s="12"/>
      <c r="B17" s="25">
        <v>323.10000000000002</v>
      </c>
      <c r="C17" s="20" t="s">
        <v>19</v>
      </c>
      <c r="D17" s="46">
        <v>65845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65845</v>
      </c>
      <c r="O17" s="47">
        <f t="shared" si="1"/>
        <v>42.15428937259923</v>
      </c>
      <c r="P17" s="9"/>
    </row>
    <row r="18" spans="1:16">
      <c r="A18" s="12"/>
      <c r="B18" s="25">
        <v>323.7</v>
      </c>
      <c r="C18" s="20" t="s">
        <v>20</v>
      </c>
      <c r="D18" s="46">
        <v>26072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26072</v>
      </c>
      <c r="O18" s="47">
        <f t="shared" si="1"/>
        <v>16.691421254801536</v>
      </c>
      <c r="P18" s="9"/>
    </row>
    <row r="19" spans="1:16">
      <c r="A19" s="12"/>
      <c r="B19" s="25">
        <v>324.12</v>
      </c>
      <c r="C19" s="20" t="s">
        <v>77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20964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20964</v>
      </c>
      <c r="O19" s="47">
        <f t="shared" si="1"/>
        <v>13.421254801536492</v>
      </c>
      <c r="P19" s="9"/>
    </row>
    <row r="20" spans="1:16">
      <c r="A20" s="12"/>
      <c r="B20" s="25">
        <v>324.22000000000003</v>
      </c>
      <c r="C20" s="20" t="s">
        <v>70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69904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69904</v>
      </c>
      <c r="O20" s="47">
        <f t="shared" si="1"/>
        <v>44.752880921895006</v>
      </c>
      <c r="P20" s="9"/>
    </row>
    <row r="21" spans="1:16">
      <c r="A21" s="12"/>
      <c r="B21" s="25">
        <v>329</v>
      </c>
      <c r="C21" s="20" t="s">
        <v>25</v>
      </c>
      <c r="D21" s="46">
        <v>4910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4910</v>
      </c>
      <c r="O21" s="47">
        <f t="shared" si="1"/>
        <v>3.1434058898847632</v>
      </c>
      <c r="P21" s="9"/>
    </row>
    <row r="22" spans="1:16" ht="15.75">
      <c r="A22" s="29" t="s">
        <v>27</v>
      </c>
      <c r="B22" s="30"/>
      <c r="C22" s="31"/>
      <c r="D22" s="32">
        <f t="shared" ref="D22:M22" si="5">SUM(D23:D30)</f>
        <v>205394</v>
      </c>
      <c r="E22" s="32">
        <f t="shared" si="5"/>
        <v>0</v>
      </c>
      <c r="F22" s="32">
        <f t="shared" si="5"/>
        <v>0</v>
      </c>
      <c r="G22" s="32">
        <f t="shared" si="5"/>
        <v>0</v>
      </c>
      <c r="H22" s="32">
        <f t="shared" si="5"/>
        <v>0</v>
      </c>
      <c r="I22" s="32">
        <f t="shared" si="5"/>
        <v>5000</v>
      </c>
      <c r="J22" s="32">
        <f t="shared" si="5"/>
        <v>0</v>
      </c>
      <c r="K22" s="32">
        <f t="shared" si="5"/>
        <v>0</v>
      </c>
      <c r="L22" s="32">
        <f t="shared" si="5"/>
        <v>0</v>
      </c>
      <c r="M22" s="32">
        <f t="shared" si="5"/>
        <v>0</v>
      </c>
      <c r="N22" s="44">
        <f t="shared" si="4"/>
        <v>210394</v>
      </c>
      <c r="O22" s="45">
        <f t="shared" si="1"/>
        <v>134.69526248399487</v>
      </c>
      <c r="P22" s="10"/>
    </row>
    <row r="23" spans="1:16">
      <c r="A23" s="12"/>
      <c r="B23" s="25">
        <v>331.2</v>
      </c>
      <c r="C23" s="20" t="s">
        <v>26</v>
      </c>
      <c r="D23" s="46">
        <v>23075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23075</v>
      </c>
      <c r="O23" s="47">
        <f t="shared" si="1"/>
        <v>14.772727272727273</v>
      </c>
      <c r="P23" s="9"/>
    </row>
    <row r="24" spans="1:16">
      <c r="A24" s="12"/>
      <c r="B24" s="25">
        <v>331.39</v>
      </c>
      <c r="C24" s="20" t="s">
        <v>78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5000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5000</v>
      </c>
      <c r="O24" s="47">
        <f t="shared" si="1"/>
        <v>3.2010243277848911</v>
      </c>
      <c r="P24" s="9"/>
    </row>
    <row r="25" spans="1:16">
      <c r="A25" s="12"/>
      <c r="B25" s="25">
        <v>335.12</v>
      </c>
      <c r="C25" s="20" t="s">
        <v>31</v>
      </c>
      <c r="D25" s="46">
        <v>52089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52089</v>
      </c>
      <c r="O25" s="47">
        <f t="shared" si="1"/>
        <v>33.347631241997441</v>
      </c>
      <c r="P25" s="9"/>
    </row>
    <row r="26" spans="1:16">
      <c r="A26" s="12"/>
      <c r="B26" s="25">
        <v>335.14</v>
      </c>
      <c r="C26" s="20" t="s">
        <v>32</v>
      </c>
      <c r="D26" s="46">
        <v>4123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4123</v>
      </c>
      <c r="O26" s="47">
        <f t="shared" si="1"/>
        <v>2.6395646606914211</v>
      </c>
      <c r="P26" s="9"/>
    </row>
    <row r="27" spans="1:16">
      <c r="A27" s="12"/>
      <c r="B27" s="25">
        <v>335.15</v>
      </c>
      <c r="C27" s="20" t="s">
        <v>33</v>
      </c>
      <c r="D27" s="46">
        <v>475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475</v>
      </c>
      <c r="O27" s="47">
        <f t="shared" si="1"/>
        <v>0.30409731113956467</v>
      </c>
      <c r="P27" s="9"/>
    </row>
    <row r="28" spans="1:16">
      <c r="A28" s="12"/>
      <c r="B28" s="25">
        <v>335.18</v>
      </c>
      <c r="C28" s="20" t="s">
        <v>34</v>
      </c>
      <c r="D28" s="46">
        <v>79606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79606</v>
      </c>
      <c r="O28" s="47">
        <f t="shared" si="1"/>
        <v>50.964148527528806</v>
      </c>
      <c r="P28" s="9"/>
    </row>
    <row r="29" spans="1:16">
      <c r="A29" s="12"/>
      <c r="B29" s="25">
        <v>335.49</v>
      </c>
      <c r="C29" s="20" t="s">
        <v>35</v>
      </c>
      <c r="D29" s="46">
        <v>21026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21026</v>
      </c>
      <c r="O29" s="47">
        <f t="shared" si="1"/>
        <v>13.460947503201025</v>
      </c>
      <c r="P29" s="9"/>
    </row>
    <row r="30" spans="1:16">
      <c r="A30" s="12"/>
      <c r="B30" s="25">
        <v>337.7</v>
      </c>
      <c r="C30" s="20" t="s">
        <v>36</v>
      </c>
      <c r="D30" s="46">
        <v>25000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25000</v>
      </c>
      <c r="O30" s="47">
        <f t="shared" si="1"/>
        <v>16.005121638924457</v>
      </c>
      <c r="P30" s="9"/>
    </row>
    <row r="31" spans="1:16" ht="15.75">
      <c r="A31" s="29" t="s">
        <v>41</v>
      </c>
      <c r="B31" s="30"/>
      <c r="C31" s="31"/>
      <c r="D31" s="32">
        <f t="shared" ref="D31:M31" si="6">SUM(D32:D38)</f>
        <v>292425</v>
      </c>
      <c r="E31" s="32">
        <f t="shared" si="6"/>
        <v>0</v>
      </c>
      <c r="F31" s="32">
        <f t="shared" si="6"/>
        <v>0</v>
      </c>
      <c r="G31" s="32">
        <f t="shared" si="6"/>
        <v>0</v>
      </c>
      <c r="H31" s="32">
        <f t="shared" si="6"/>
        <v>0</v>
      </c>
      <c r="I31" s="32">
        <f t="shared" si="6"/>
        <v>1740015</v>
      </c>
      <c r="J31" s="32">
        <f t="shared" si="6"/>
        <v>0</v>
      </c>
      <c r="K31" s="32">
        <f t="shared" si="6"/>
        <v>0</v>
      </c>
      <c r="L31" s="32">
        <f t="shared" si="6"/>
        <v>0</v>
      </c>
      <c r="M31" s="32">
        <f t="shared" si="6"/>
        <v>0</v>
      </c>
      <c r="N31" s="32">
        <f t="shared" si="4"/>
        <v>2032440</v>
      </c>
      <c r="O31" s="45">
        <f t="shared" si="1"/>
        <v>1301.1779769526249</v>
      </c>
      <c r="P31" s="10"/>
    </row>
    <row r="32" spans="1:16">
      <c r="A32" s="12"/>
      <c r="B32" s="25">
        <v>341.9</v>
      </c>
      <c r="C32" s="20" t="s">
        <v>44</v>
      </c>
      <c r="D32" s="46">
        <v>455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ref="N32:N38" si="7">SUM(D32:M32)</f>
        <v>455</v>
      </c>
      <c r="O32" s="47">
        <f t="shared" si="1"/>
        <v>0.2912932138284251</v>
      </c>
      <c r="P32" s="9"/>
    </row>
    <row r="33" spans="1:16">
      <c r="A33" s="12"/>
      <c r="B33" s="25">
        <v>343.3</v>
      </c>
      <c r="C33" s="20" t="s">
        <v>45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969272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969272</v>
      </c>
      <c r="O33" s="47">
        <f t="shared" si="1"/>
        <v>620.53265044814339</v>
      </c>
      <c r="P33" s="9"/>
    </row>
    <row r="34" spans="1:16">
      <c r="A34" s="12"/>
      <c r="B34" s="25">
        <v>343.4</v>
      </c>
      <c r="C34" s="20" t="s">
        <v>46</v>
      </c>
      <c r="D34" s="46">
        <v>254311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254311</v>
      </c>
      <c r="O34" s="47">
        <f t="shared" si="1"/>
        <v>162.81113956466069</v>
      </c>
      <c r="P34" s="9"/>
    </row>
    <row r="35" spans="1:16">
      <c r="A35" s="12"/>
      <c r="B35" s="25">
        <v>343.5</v>
      </c>
      <c r="C35" s="20" t="s">
        <v>47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770743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770743</v>
      </c>
      <c r="O35" s="47">
        <f t="shared" si="1"/>
        <v>493.43341869398205</v>
      </c>
      <c r="P35" s="9"/>
    </row>
    <row r="36" spans="1:16">
      <c r="A36" s="12"/>
      <c r="B36" s="25">
        <v>343.9</v>
      </c>
      <c r="C36" s="20" t="s">
        <v>48</v>
      </c>
      <c r="D36" s="46">
        <v>14945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14945</v>
      </c>
      <c r="O36" s="47">
        <f t="shared" si="1"/>
        <v>9.5678617157490393</v>
      </c>
      <c r="P36" s="9"/>
    </row>
    <row r="37" spans="1:16">
      <c r="A37" s="12"/>
      <c r="B37" s="25">
        <v>344.9</v>
      </c>
      <c r="C37" s="20" t="s">
        <v>49</v>
      </c>
      <c r="D37" s="46">
        <v>17942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17942</v>
      </c>
      <c r="O37" s="47">
        <f t="shared" ref="O37:O53" si="8">(N37/O$55)</f>
        <v>11.486555697823304</v>
      </c>
      <c r="P37" s="9"/>
    </row>
    <row r="38" spans="1:16">
      <c r="A38" s="12"/>
      <c r="B38" s="25">
        <v>347.1</v>
      </c>
      <c r="C38" s="20" t="s">
        <v>50</v>
      </c>
      <c r="D38" s="46">
        <v>4772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7"/>
        <v>4772</v>
      </c>
      <c r="O38" s="47">
        <f t="shared" si="8"/>
        <v>3.0550576184379001</v>
      </c>
      <c r="P38" s="9"/>
    </row>
    <row r="39" spans="1:16" ht="15.75">
      <c r="A39" s="29" t="s">
        <v>42</v>
      </c>
      <c r="B39" s="30"/>
      <c r="C39" s="31"/>
      <c r="D39" s="32">
        <f t="shared" ref="D39:M39" si="9">SUM(D40:D41)</f>
        <v>561</v>
      </c>
      <c r="E39" s="32">
        <f t="shared" si="9"/>
        <v>0</v>
      </c>
      <c r="F39" s="32">
        <f t="shared" si="9"/>
        <v>0</v>
      </c>
      <c r="G39" s="32">
        <f t="shared" si="9"/>
        <v>0</v>
      </c>
      <c r="H39" s="32">
        <f t="shared" si="9"/>
        <v>0</v>
      </c>
      <c r="I39" s="32">
        <f t="shared" si="9"/>
        <v>0</v>
      </c>
      <c r="J39" s="32">
        <f t="shared" si="9"/>
        <v>0</v>
      </c>
      <c r="K39" s="32">
        <f t="shared" si="9"/>
        <v>0</v>
      </c>
      <c r="L39" s="32">
        <f t="shared" si="9"/>
        <v>0</v>
      </c>
      <c r="M39" s="32">
        <f t="shared" si="9"/>
        <v>0</v>
      </c>
      <c r="N39" s="32">
        <f t="shared" ref="N39:N53" si="10">SUM(D39:M39)</f>
        <v>561</v>
      </c>
      <c r="O39" s="45">
        <f t="shared" si="8"/>
        <v>0.35915492957746481</v>
      </c>
      <c r="P39" s="10"/>
    </row>
    <row r="40" spans="1:16">
      <c r="A40" s="13"/>
      <c r="B40" s="39">
        <v>351.1</v>
      </c>
      <c r="C40" s="21" t="s">
        <v>53</v>
      </c>
      <c r="D40" s="46">
        <v>524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10"/>
        <v>524</v>
      </c>
      <c r="O40" s="47">
        <f t="shared" si="8"/>
        <v>0.33546734955185659</v>
      </c>
      <c r="P40" s="9"/>
    </row>
    <row r="41" spans="1:16">
      <c r="A41" s="13"/>
      <c r="B41" s="39">
        <v>359</v>
      </c>
      <c r="C41" s="21" t="s">
        <v>55</v>
      </c>
      <c r="D41" s="46">
        <v>37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0"/>
        <v>37</v>
      </c>
      <c r="O41" s="47">
        <f t="shared" si="8"/>
        <v>2.3687580025608196E-2</v>
      </c>
      <c r="P41" s="9"/>
    </row>
    <row r="42" spans="1:16" ht="15.75">
      <c r="A42" s="29" t="s">
        <v>3</v>
      </c>
      <c r="B42" s="30"/>
      <c r="C42" s="31"/>
      <c r="D42" s="32">
        <f t="shared" ref="D42:M42" si="11">SUM(D43:D47)</f>
        <v>17615</v>
      </c>
      <c r="E42" s="32">
        <f t="shared" si="11"/>
        <v>0</v>
      </c>
      <c r="F42" s="32">
        <f t="shared" si="11"/>
        <v>0</v>
      </c>
      <c r="G42" s="32">
        <f t="shared" si="11"/>
        <v>0</v>
      </c>
      <c r="H42" s="32">
        <f t="shared" si="11"/>
        <v>0</v>
      </c>
      <c r="I42" s="32">
        <f t="shared" si="11"/>
        <v>4153</v>
      </c>
      <c r="J42" s="32">
        <f t="shared" si="11"/>
        <v>0</v>
      </c>
      <c r="K42" s="32">
        <f t="shared" si="11"/>
        <v>0</v>
      </c>
      <c r="L42" s="32">
        <f t="shared" si="11"/>
        <v>0</v>
      </c>
      <c r="M42" s="32">
        <f t="shared" si="11"/>
        <v>0</v>
      </c>
      <c r="N42" s="32">
        <f t="shared" si="10"/>
        <v>21768</v>
      </c>
      <c r="O42" s="45">
        <f t="shared" si="8"/>
        <v>13.935979513444302</v>
      </c>
      <c r="P42" s="10"/>
    </row>
    <row r="43" spans="1:16">
      <c r="A43" s="12"/>
      <c r="B43" s="25">
        <v>361.1</v>
      </c>
      <c r="C43" s="20" t="s">
        <v>56</v>
      </c>
      <c r="D43" s="46">
        <v>421</v>
      </c>
      <c r="E43" s="46">
        <v>0</v>
      </c>
      <c r="F43" s="46">
        <v>0</v>
      </c>
      <c r="G43" s="46">
        <v>0</v>
      </c>
      <c r="H43" s="46">
        <v>0</v>
      </c>
      <c r="I43" s="46">
        <v>588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0"/>
        <v>1009</v>
      </c>
      <c r="O43" s="47">
        <f t="shared" si="8"/>
        <v>0.64596670934699107</v>
      </c>
      <c r="P43" s="9"/>
    </row>
    <row r="44" spans="1:16">
      <c r="A44" s="12"/>
      <c r="B44" s="25">
        <v>362</v>
      </c>
      <c r="C44" s="20" t="s">
        <v>57</v>
      </c>
      <c r="D44" s="46">
        <v>1100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0"/>
        <v>1100</v>
      </c>
      <c r="O44" s="47">
        <f t="shared" si="8"/>
        <v>0.70422535211267601</v>
      </c>
      <c r="P44" s="9"/>
    </row>
    <row r="45" spans="1:16">
      <c r="A45" s="12"/>
      <c r="B45" s="25">
        <v>364</v>
      </c>
      <c r="C45" s="20" t="s">
        <v>79</v>
      </c>
      <c r="D45" s="46">
        <v>0</v>
      </c>
      <c r="E45" s="46">
        <v>0</v>
      </c>
      <c r="F45" s="46">
        <v>0</v>
      </c>
      <c r="G45" s="46">
        <v>0</v>
      </c>
      <c r="H45" s="46">
        <v>0</v>
      </c>
      <c r="I45" s="46">
        <v>765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0"/>
        <v>765</v>
      </c>
      <c r="O45" s="47">
        <f t="shared" si="8"/>
        <v>0.48975672215108834</v>
      </c>
      <c r="P45" s="9"/>
    </row>
    <row r="46" spans="1:16">
      <c r="A46" s="12"/>
      <c r="B46" s="25">
        <v>366</v>
      </c>
      <c r="C46" s="20" t="s">
        <v>58</v>
      </c>
      <c r="D46" s="46">
        <v>3071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0"/>
        <v>3071</v>
      </c>
      <c r="O46" s="47">
        <f t="shared" si="8"/>
        <v>1.9660691421254801</v>
      </c>
      <c r="P46" s="9"/>
    </row>
    <row r="47" spans="1:16">
      <c r="A47" s="12"/>
      <c r="B47" s="25">
        <v>369.9</v>
      </c>
      <c r="C47" s="20" t="s">
        <v>59</v>
      </c>
      <c r="D47" s="46">
        <v>13023</v>
      </c>
      <c r="E47" s="46">
        <v>0</v>
      </c>
      <c r="F47" s="46">
        <v>0</v>
      </c>
      <c r="G47" s="46">
        <v>0</v>
      </c>
      <c r="H47" s="46">
        <v>0</v>
      </c>
      <c r="I47" s="46">
        <v>2800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0"/>
        <v>15823</v>
      </c>
      <c r="O47" s="47">
        <f t="shared" si="8"/>
        <v>10.129961587708067</v>
      </c>
      <c r="P47" s="9"/>
    </row>
    <row r="48" spans="1:16" ht="15.75">
      <c r="A48" s="29" t="s">
        <v>43</v>
      </c>
      <c r="B48" s="30"/>
      <c r="C48" s="31"/>
      <c r="D48" s="32">
        <f t="shared" ref="D48:M48" si="12">SUM(D49:D52)</f>
        <v>620000</v>
      </c>
      <c r="E48" s="32">
        <f t="shared" si="12"/>
        <v>0</v>
      </c>
      <c r="F48" s="32">
        <f t="shared" si="12"/>
        <v>0</v>
      </c>
      <c r="G48" s="32">
        <f t="shared" si="12"/>
        <v>0</v>
      </c>
      <c r="H48" s="32">
        <f t="shared" si="12"/>
        <v>0</v>
      </c>
      <c r="I48" s="32">
        <f t="shared" si="12"/>
        <v>364957</v>
      </c>
      <c r="J48" s="32">
        <f t="shared" si="12"/>
        <v>0</v>
      </c>
      <c r="K48" s="32">
        <f t="shared" si="12"/>
        <v>0</v>
      </c>
      <c r="L48" s="32">
        <f t="shared" si="12"/>
        <v>0</v>
      </c>
      <c r="M48" s="32">
        <f t="shared" si="12"/>
        <v>0</v>
      </c>
      <c r="N48" s="32">
        <f t="shared" si="10"/>
        <v>984957</v>
      </c>
      <c r="O48" s="45">
        <f t="shared" si="8"/>
        <v>630.57426376440458</v>
      </c>
      <c r="P48" s="9"/>
    </row>
    <row r="49" spans="1:119">
      <c r="A49" s="12"/>
      <c r="B49" s="25">
        <v>381</v>
      </c>
      <c r="C49" s="20" t="s">
        <v>60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297175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0"/>
        <v>297175</v>
      </c>
      <c r="O49" s="47">
        <f t="shared" si="8"/>
        <v>190.25288092189501</v>
      </c>
      <c r="P49" s="9"/>
    </row>
    <row r="50" spans="1:119">
      <c r="A50" s="12"/>
      <c r="B50" s="25">
        <v>382</v>
      </c>
      <c r="C50" s="20" t="s">
        <v>71</v>
      </c>
      <c r="D50" s="46">
        <v>25000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0"/>
        <v>25000</v>
      </c>
      <c r="O50" s="47">
        <f t="shared" si="8"/>
        <v>16.005121638924457</v>
      </c>
      <c r="P50" s="9"/>
    </row>
    <row r="51" spans="1:119">
      <c r="A51" s="12"/>
      <c r="B51" s="25">
        <v>384</v>
      </c>
      <c r="C51" s="20" t="s">
        <v>80</v>
      </c>
      <c r="D51" s="46">
        <v>595000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0"/>
        <v>595000</v>
      </c>
      <c r="O51" s="47">
        <f t="shared" si="8"/>
        <v>380.92189500640205</v>
      </c>
      <c r="P51" s="9"/>
    </row>
    <row r="52" spans="1:119" ht="15.75" thickBot="1">
      <c r="A52" s="12"/>
      <c r="B52" s="25">
        <v>389.9</v>
      </c>
      <c r="C52" s="20" t="s">
        <v>73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67782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0"/>
        <v>67782</v>
      </c>
      <c r="O52" s="47">
        <f t="shared" si="8"/>
        <v>43.394366197183096</v>
      </c>
      <c r="P52" s="9"/>
    </row>
    <row r="53" spans="1:119" ht="16.5" thickBot="1">
      <c r="A53" s="14" t="s">
        <v>51</v>
      </c>
      <c r="B53" s="23"/>
      <c r="C53" s="22"/>
      <c r="D53" s="15">
        <f t="shared" ref="D53:M53" si="13">SUM(D5,D15,D22,D31,D39,D42,D48)</f>
        <v>2224676</v>
      </c>
      <c r="E53" s="15">
        <f t="shared" si="13"/>
        <v>0</v>
      </c>
      <c r="F53" s="15">
        <f t="shared" si="13"/>
        <v>0</v>
      </c>
      <c r="G53" s="15">
        <f t="shared" si="13"/>
        <v>0</v>
      </c>
      <c r="H53" s="15">
        <f t="shared" si="13"/>
        <v>0</v>
      </c>
      <c r="I53" s="15">
        <f t="shared" si="13"/>
        <v>2204993</v>
      </c>
      <c r="J53" s="15">
        <f t="shared" si="13"/>
        <v>0</v>
      </c>
      <c r="K53" s="15">
        <f t="shared" si="13"/>
        <v>0</v>
      </c>
      <c r="L53" s="15">
        <f t="shared" si="13"/>
        <v>0</v>
      </c>
      <c r="M53" s="15">
        <f t="shared" si="13"/>
        <v>0</v>
      </c>
      <c r="N53" s="15">
        <f t="shared" si="10"/>
        <v>4429669</v>
      </c>
      <c r="O53" s="38">
        <f t="shared" si="8"/>
        <v>2835.8956466069144</v>
      </c>
      <c r="P53" s="6"/>
      <c r="Q53" s="2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  <c r="BU53" s="5"/>
      <c r="BV53" s="5"/>
      <c r="BW53" s="5"/>
      <c r="BX53" s="5"/>
      <c r="BY53" s="5"/>
      <c r="BZ53" s="5"/>
      <c r="CA53" s="5"/>
      <c r="CB53" s="5"/>
      <c r="CC53" s="5"/>
      <c r="CD53" s="5"/>
      <c r="CE53" s="5"/>
      <c r="CF53" s="5"/>
      <c r="CG53" s="5"/>
      <c r="CH53" s="5"/>
      <c r="CI53" s="5"/>
      <c r="CJ53" s="5"/>
      <c r="CK53" s="5"/>
      <c r="CL53" s="5"/>
      <c r="CM53" s="5"/>
      <c r="CN53" s="5"/>
      <c r="CO53" s="5"/>
      <c r="CP53" s="5"/>
      <c r="CQ53" s="5"/>
      <c r="CR53" s="5"/>
      <c r="CS53" s="5"/>
      <c r="CT53" s="5"/>
      <c r="CU53" s="5"/>
      <c r="CV53" s="5"/>
      <c r="CW53" s="5"/>
      <c r="CX53" s="5"/>
      <c r="CY53" s="5"/>
      <c r="CZ53" s="5"/>
      <c r="DA53" s="5"/>
      <c r="DB53" s="5"/>
      <c r="DC53" s="5"/>
      <c r="DD53" s="5"/>
      <c r="DE53" s="5"/>
      <c r="DF53" s="5"/>
      <c r="DG53" s="5"/>
      <c r="DH53" s="5"/>
      <c r="DI53" s="5"/>
      <c r="DJ53" s="5"/>
      <c r="DK53" s="5"/>
      <c r="DL53" s="5"/>
      <c r="DM53" s="5"/>
      <c r="DN53" s="5"/>
      <c r="DO53" s="5"/>
    </row>
    <row r="54" spans="1:119">
      <c r="A54" s="16"/>
      <c r="B54" s="18"/>
      <c r="C54" s="18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9"/>
    </row>
    <row r="55" spans="1:119">
      <c r="A55" s="40"/>
      <c r="B55" s="41"/>
      <c r="C55" s="41"/>
      <c r="D55" s="42"/>
      <c r="E55" s="42"/>
      <c r="F55" s="42"/>
      <c r="G55" s="42"/>
      <c r="H55" s="42"/>
      <c r="I55" s="42"/>
      <c r="J55" s="42"/>
      <c r="K55" s="42"/>
      <c r="L55" s="118" t="s">
        <v>81</v>
      </c>
      <c r="M55" s="118"/>
      <c r="N55" s="118"/>
      <c r="O55" s="43">
        <v>1562</v>
      </c>
    </row>
    <row r="56" spans="1:119">
      <c r="A56" s="119"/>
      <c r="B56" s="96"/>
      <c r="C56" s="96"/>
      <c r="D56" s="96"/>
      <c r="E56" s="96"/>
      <c r="F56" s="96"/>
      <c r="G56" s="96"/>
      <c r="H56" s="96"/>
      <c r="I56" s="96"/>
      <c r="J56" s="96"/>
      <c r="K56" s="96"/>
      <c r="L56" s="96"/>
      <c r="M56" s="96"/>
      <c r="N56" s="96"/>
      <c r="O56" s="97"/>
    </row>
    <row r="57" spans="1:119" ht="15.75" customHeight="1" thickBot="1">
      <c r="A57" s="120" t="s">
        <v>75</v>
      </c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100"/>
    </row>
  </sheetData>
  <mergeCells count="10">
    <mergeCell ref="L55:N55"/>
    <mergeCell ref="A56:O56"/>
    <mergeCell ref="A57:O5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C5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68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69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61</v>
      </c>
      <c r="B3" s="108"/>
      <c r="C3" s="109"/>
      <c r="D3" s="128" t="s">
        <v>37</v>
      </c>
      <c r="E3" s="129"/>
      <c r="F3" s="129"/>
      <c r="G3" s="129"/>
      <c r="H3" s="130"/>
      <c r="I3" s="128" t="s">
        <v>38</v>
      </c>
      <c r="J3" s="130"/>
      <c r="K3" s="128" t="s">
        <v>40</v>
      </c>
      <c r="L3" s="130"/>
      <c r="M3" s="36"/>
      <c r="N3" s="37"/>
      <c r="O3" s="131" t="s">
        <v>66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62</v>
      </c>
      <c r="F4" s="34" t="s">
        <v>63</v>
      </c>
      <c r="G4" s="34" t="s">
        <v>64</v>
      </c>
      <c r="H4" s="34" t="s">
        <v>5</v>
      </c>
      <c r="I4" s="34" t="s">
        <v>6</v>
      </c>
      <c r="J4" s="35" t="s">
        <v>65</v>
      </c>
      <c r="K4" s="35" t="s">
        <v>7</v>
      </c>
      <c r="L4" s="35" t="s">
        <v>8</v>
      </c>
      <c r="M4" s="35" t="s">
        <v>9</v>
      </c>
      <c r="N4" s="35" t="s">
        <v>39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SUM(D6:D14)</f>
        <v>966159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966159</v>
      </c>
      <c r="O5" s="33">
        <f t="shared" ref="O5:O36" si="1">(N5/O$55)</f>
        <v>618.53969270166453</v>
      </c>
      <c r="P5" s="6"/>
    </row>
    <row r="6" spans="1:133">
      <c r="A6" s="12"/>
      <c r="B6" s="25">
        <v>311</v>
      </c>
      <c r="C6" s="20" t="s">
        <v>2</v>
      </c>
      <c r="D6" s="46">
        <v>628910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628910</v>
      </c>
      <c r="O6" s="47">
        <f t="shared" si="1"/>
        <v>402.63124199743919</v>
      </c>
      <c r="P6" s="9"/>
    </row>
    <row r="7" spans="1:133">
      <c r="A7" s="12"/>
      <c r="B7" s="25">
        <v>312.3</v>
      </c>
      <c r="C7" s="20" t="s">
        <v>10</v>
      </c>
      <c r="D7" s="46">
        <v>8929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8929</v>
      </c>
      <c r="O7" s="47">
        <f t="shared" si="1"/>
        <v>5.7163892445582585</v>
      </c>
      <c r="P7" s="9"/>
    </row>
    <row r="8" spans="1:133">
      <c r="A8" s="12"/>
      <c r="B8" s="25">
        <v>312.41000000000003</v>
      </c>
      <c r="C8" s="20" t="s">
        <v>12</v>
      </c>
      <c r="D8" s="46">
        <v>49478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49478</v>
      </c>
      <c r="O8" s="47">
        <f t="shared" si="1"/>
        <v>31.676056338028168</v>
      </c>
      <c r="P8" s="9"/>
    </row>
    <row r="9" spans="1:133">
      <c r="A9" s="12"/>
      <c r="B9" s="25">
        <v>312.42</v>
      </c>
      <c r="C9" s="20" t="s">
        <v>11</v>
      </c>
      <c r="D9" s="46">
        <v>30841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30841</v>
      </c>
      <c r="O9" s="47">
        <f t="shared" si="1"/>
        <v>19.744558258642765</v>
      </c>
      <c r="P9" s="9"/>
    </row>
    <row r="10" spans="1:133">
      <c r="A10" s="12"/>
      <c r="B10" s="25">
        <v>314.10000000000002</v>
      </c>
      <c r="C10" s="20" t="s">
        <v>13</v>
      </c>
      <c r="D10" s="46">
        <v>95148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95148</v>
      </c>
      <c r="O10" s="47">
        <f t="shared" si="1"/>
        <v>60.914212548015364</v>
      </c>
      <c r="P10" s="9"/>
    </row>
    <row r="11" spans="1:133">
      <c r="A11" s="12"/>
      <c r="B11" s="25">
        <v>314.3</v>
      </c>
      <c r="C11" s="20" t="s">
        <v>14</v>
      </c>
      <c r="D11" s="46">
        <v>28776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28776</v>
      </c>
      <c r="O11" s="47">
        <f t="shared" si="1"/>
        <v>18.422535211267604</v>
      </c>
      <c r="P11" s="9"/>
    </row>
    <row r="12" spans="1:133">
      <c r="A12" s="12"/>
      <c r="B12" s="25">
        <v>314.39999999999998</v>
      </c>
      <c r="C12" s="20" t="s">
        <v>15</v>
      </c>
      <c r="D12" s="46">
        <v>5237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5237</v>
      </c>
      <c r="O12" s="47">
        <f t="shared" si="1"/>
        <v>3.3527528809218952</v>
      </c>
      <c r="P12" s="9"/>
    </row>
    <row r="13" spans="1:133">
      <c r="A13" s="12"/>
      <c r="B13" s="25">
        <v>315</v>
      </c>
      <c r="C13" s="20" t="s">
        <v>16</v>
      </c>
      <c r="D13" s="46">
        <v>104801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104801</v>
      </c>
      <c r="O13" s="47">
        <f t="shared" si="1"/>
        <v>67.094110115236873</v>
      </c>
      <c r="P13" s="9"/>
    </row>
    <row r="14" spans="1:133">
      <c r="A14" s="12"/>
      <c r="B14" s="25">
        <v>316</v>
      </c>
      <c r="C14" s="20" t="s">
        <v>17</v>
      </c>
      <c r="D14" s="46">
        <v>14039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14039</v>
      </c>
      <c r="O14" s="47">
        <f t="shared" si="1"/>
        <v>8.9878361075544166</v>
      </c>
      <c r="P14" s="9"/>
    </row>
    <row r="15" spans="1:133" ht="15.75">
      <c r="A15" s="29" t="s">
        <v>18</v>
      </c>
      <c r="B15" s="30"/>
      <c r="C15" s="31"/>
      <c r="D15" s="32">
        <f t="shared" ref="D15:M15" si="3">SUM(D16:D23)</f>
        <v>137120</v>
      </c>
      <c r="E15" s="32">
        <f t="shared" si="3"/>
        <v>0</v>
      </c>
      <c r="F15" s="32">
        <f t="shared" si="3"/>
        <v>0</v>
      </c>
      <c r="G15" s="32">
        <f t="shared" si="3"/>
        <v>0</v>
      </c>
      <c r="H15" s="32">
        <f t="shared" si="3"/>
        <v>0</v>
      </c>
      <c r="I15" s="32">
        <f t="shared" si="3"/>
        <v>30810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>SUM(D15:M15)</f>
        <v>167930</v>
      </c>
      <c r="O15" s="45">
        <f t="shared" si="1"/>
        <v>107.50960307298335</v>
      </c>
      <c r="P15" s="10"/>
    </row>
    <row r="16" spans="1:133">
      <c r="A16" s="12"/>
      <c r="B16" s="25">
        <v>322</v>
      </c>
      <c r="C16" s="20" t="s">
        <v>0</v>
      </c>
      <c r="D16" s="46">
        <v>21405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>SUM(D16:M16)</f>
        <v>21405</v>
      </c>
      <c r="O16" s="47">
        <f t="shared" si="1"/>
        <v>13.70358514724712</v>
      </c>
      <c r="P16" s="9"/>
    </row>
    <row r="17" spans="1:16">
      <c r="A17" s="12"/>
      <c r="B17" s="25">
        <v>323.10000000000002</v>
      </c>
      <c r="C17" s="20" t="s">
        <v>19</v>
      </c>
      <c r="D17" s="46">
        <v>72171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2" si="4">SUM(D17:M17)</f>
        <v>72171</v>
      </c>
      <c r="O17" s="47">
        <f t="shared" si="1"/>
        <v>46.20422535211268</v>
      </c>
      <c r="P17" s="9"/>
    </row>
    <row r="18" spans="1:16">
      <c r="A18" s="12"/>
      <c r="B18" s="25">
        <v>323.7</v>
      </c>
      <c r="C18" s="20" t="s">
        <v>20</v>
      </c>
      <c r="D18" s="46">
        <v>27657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27657</v>
      </c>
      <c r="O18" s="47">
        <f t="shared" si="1"/>
        <v>17.706145966709347</v>
      </c>
      <c r="P18" s="9"/>
    </row>
    <row r="19" spans="1:16">
      <c r="A19" s="12"/>
      <c r="B19" s="25">
        <v>324.11</v>
      </c>
      <c r="C19" s="20" t="s">
        <v>21</v>
      </c>
      <c r="D19" s="46">
        <v>3960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3960</v>
      </c>
      <c r="O19" s="47">
        <f t="shared" si="1"/>
        <v>2.535211267605634</v>
      </c>
      <c r="P19" s="9"/>
    </row>
    <row r="20" spans="1:16">
      <c r="A20" s="12"/>
      <c r="B20" s="25">
        <v>324.22000000000003</v>
      </c>
      <c r="C20" s="20" t="s">
        <v>70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30810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30810</v>
      </c>
      <c r="O20" s="47">
        <f t="shared" si="1"/>
        <v>19.724711907810498</v>
      </c>
      <c r="P20" s="9"/>
    </row>
    <row r="21" spans="1:16">
      <c r="A21" s="12"/>
      <c r="B21" s="25">
        <v>324.61</v>
      </c>
      <c r="C21" s="20" t="s">
        <v>23</v>
      </c>
      <c r="D21" s="46">
        <v>4160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4160</v>
      </c>
      <c r="O21" s="47">
        <f t="shared" si="1"/>
        <v>2.6632522407170294</v>
      </c>
      <c r="P21" s="9"/>
    </row>
    <row r="22" spans="1:16">
      <c r="A22" s="12"/>
      <c r="B22" s="25">
        <v>324.70999999999998</v>
      </c>
      <c r="C22" s="20" t="s">
        <v>24</v>
      </c>
      <c r="D22" s="46">
        <v>6992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6992</v>
      </c>
      <c r="O22" s="47">
        <f t="shared" si="1"/>
        <v>4.4763124199743922</v>
      </c>
      <c r="P22" s="9"/>
    </row>
    <row r="23" spans="1:16">
      <c r="A23" s="12"/>
      <c r="B23" s="25">
        <v>329</v>
      </c>
      <c r="C23" s="20" t="s">
        <v>25</v>
      </c>
      <c r="D23" s="46">
        <v>775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ref="N23:N32" si="5">SUM(D23:M23)</f>
        <v>775</v>
      </c>
      <c r="O23" s="47">
        <f t="shared" si="1"/>
        <v>0.49615877080665816</v>
      </c>
      <c r="P23" s="9"/>
    </row>
    <row r="24" spans="1:16" ht="15.75">
      <c r="A24" s="29" t="s">
        <v>27</v>
      </c>
      <c r="B24" s="30"/>
      <c r="C24" s="31"/>
      <c r="D24" s="32">
        <f t="shared" ref="D24:M24" si="6">SUM(D25:D31)</f>
        <v>191285</v>
      </c>
      <c r="E24" s="32">
        <f t="shared" si="6"/>
        <v>0</v>
      </c>
      <c r="F24" s="32">
        <f t="shared" si="6"/>
        <v>0</v>
      </c>
      <c r="G24" s="32">
        <f t="shared" si="6"/>
        <v>0</v>
      </c>
      <c r="H24" s="32">
        <f t="shared" si="6"/>
        <v>0</v>
      </c>
      <c r="I24" s="32">
        <f t="shared" si="6"/>
        <v>0</v>
      </c>
      <c r="J24" s="32">
        <f t="shared" si="6"/>
        <v>0</v>
      </c>
      <c r="K24" s="32">
        <f t="shared" si="6"/>
        <v>0</v>
      </c>
      <c r="L24" s="32">
        <f t="shared" si="6"/>
        <v>0</v>
      </c>
      <c r="M24" s="32">
        <f t="shared" si="6"/>
        <v>0</v>
      </c>
      <c r="N24" s="44">
        <f t="shared" si="5"/>
        <v>191285</v>
      </c>
      <c r="O24" s="45">
        <f t="shared" si="1"/>
        <v>122.46158770806659</v>
      </c>
      <c r="P24" s="10"/>
    </row>
    <row r="25" spans="1:16">
      <c r="A25" s="12"/>
      <c r="B25" s="25">
        <v>331.2</v>
      </c>
      <c r="C25" s="20" t="s">
        <v>26</v>
      </c>
      <c r="D25" s="46">
        <v>8097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5"/>
        <v>8097</v>
      </c>
      <c r="O25" s="47">
        <f t="shared" si="1"/>
        <v>5.1837387964148531</v>
      </c>
      <c r="P25" s="9"/>
    </row>
    <row r="26" spans="1:16">
      <c r="A26" s="12"/>
      <c r="B26" s="25">
        <v>335.12</v>
      </c>
      <c r="C26" s="20" t="s">
        <v>31</v>
      </c>
      <c r="D26" s="46">
        <v>52024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5"/>
        <v>52024</v>
      </c>
      <c r="O26" s="47">
        <f t="shared" si="1"/>
        <v>33.306017925736235</v>
      </c>
      <c r="P26" s="9"/>
    </row>
    <row r="27" spans="1:16">
      <c r="A27" s="12"/>
      <c r="B27" s="25">
        <v>335.14</v>
      </c>
      <c r="C27" s="20" t="s">
        <v>32</v>
      </c>
      <c r="D27" s="46">
        <v>4398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5"/>
        <v>4398</v>
      </c>
      <c r="O27" s="47">
        <f t="shared" si="1"/>
        <v>2.8156209987195902</v>
      </c>
      <c r="P27" s="9"/>
    </row>
    <row r="28" spans="1:16">
      <c r="A28" s="12"/>
      <c r="B28" s="25">
        <v>335.15</v>
      </c>
      <c r="C28" s="20" t="s">
        <v>33</v>
      </c>
      <c r="D28" s="46">
        <v>378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5"/>
        <v>378</v>
      </c>
      <c r="O28" s="47">
        <f t="shared" si="1"/>
        <v>0.24199743918053776</v>
      </c>
      <c r="P28" s="9"/>
    </row>
    <row r="29" spans="1:16">
      <c r="A29" s="12"/>
      <c r="B29" s="25">
        <v>335.18</v>
      </c>
      <c r="C29" s="20" t="s">
        <v>34</v>
      </c>
      <c r="D29" s="46">
        <v>80114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5"/>
        <v>80114</v>
      </c>
      <c r="O29" s="47">
        <f t="shared" si="1"/>
        <v>51.289372599231754</v>
      </c>
      <c r="P29" s="9"/>
    </row>
    <row r="30" spans="1:16">
      <c r="A30" s="12"/>
      <c r="B30" s="25">
        <v>335.49</v>
      </c>
      <c r="C30" s="20" t="s">
        <v>35</v>
      </c>
      <c r="D30" s="46">
        <v>21274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5"/>
        <v>21274</v>
      </c>
      <c r="O30" s="47">
        <f t="shared" si="1"/>
        <v>13.619718309859154</v>
      </c>
      <c r="P30" s="9"/>
    </row>
    <row r="31" spans="1:16">
      <c r="A31" s="12"/>
      <c r="B31" s="25">
        <v>337.7</v>
      </c>
      <c r="C31" s="20" t="s">
        <v>36</v>
      </c>
      <c r="D31" s="46">
        <v>25000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5"/>
        <v>25000</v>
      </c>
      <c r="O31" s="47">
        <f t="shared" si="1"/>
        <v>16.005121638924457</v>
      </c>
      <c r="P31" s="9"/>
    </row>
    <row r="32" spans="1:16" ht="15.75">
      <c r="A32" s="29" t="s">
        <v>41</v>
      </c>
      <c r="B32" s="30"/>
      <c r="C32" s="31"/>
      <c r="D32" s="32">
        <f t="shared" ref="D32:M32" si="7">SUM(D33:D39)</f>
        <v>287922</v>
      </c>
      <c r="E32" s="32">
        <f t="shared" si="7"/>
        <v>0</v>
      </c>
      <c r="F32" s="32">
        <f t="shared" si="7"/>
        <v>0</v>
      </c>
      <c r="G32" s="32">
        <f t="shared" si="7"/>
        <v>0</v>
      </c>
      <c r="H32" s="32">
        <f t="shared" si="7"/>
        <v>0</v>
      </c>
      <c r="I32" s="32">
        <f t="shared" si="7"/>
        <v>1484915</v>
      </c>
      <c r="J32" s="32">
        <f t="shared" si="7"/>
        <v>0</v>
      </c>
      <c r="K32" s="32">
        <f t="shared" si="7"/>
        <v>0</v>
      </c>
      <c r="L32" s="32">
        <f t="shared" si="7"/>
        <v>0</v>
      </c>
      <c r="M32" s="32">
        <f t="shared" si="7"/>
        <v>0</v>
      </c>
      <c r="N32" s="32">
        <f t="shared" si="5"/>
        <v>1772837</v>
      </c>
      <c r="O32" s="45">
        <f t="shared" si="1"/>
        <v>1134.9788732394366</v>
      </c>
      <c r="P32" s="10"/>
    </row>
    <row r="33" spans="1:16">
      <c r="A33" s="12"/>
      <c r="B33" s="25">
        <v>341.9</v>
      </c>
      <c r="C33" s="20" t="s">
        <v>44</v>
      </c>
      <c r="D33" s="46">
        <v>405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ref="N33:N39" si="8">SUM(D33:M33)</f>
        <v>405</v>
      </c>
      <c r="O33" s="47">
        <f t="shared" si="1"/>
        <v>0.2592829705505762</v>
      </c>
      <c r="P33" s="9"/>
    </row>
    <row r="34" spans="1:16">
      <c r="A34" s="12"/>
      <c r="B34" s="25">
        <v>343.3</v>
      </c>
      <c r="C34" s="20" t="s">
        <v>45</v>
      </c>
      <c r="D34" s="46">
        <v>0</v>
      </c>
      <c r="E34" s="46">
        <v>0</v>
      </c>
      <c r="F34" s="46">
        <v>0</v>
      </c>
      <c r="G34" s="46">
        <v>0</v>
      </c>
      <c r="H34" s="46">
        <v>0</v>
      </c>
      <c r="I34" s="46">
        <v>840568</v>
      </c>
      <c r="J34" s="46">
        <v>0</v>
      </c>
      <c r="K34" s="46">
        <v>0</v>
      </c>
      <c r="L34" s="46">
        <v>0</v>
      </c>
      <c r="M34" s="46">
        <v>0</v>
      </c>
      <c r="N34" s="46">
        <f t="shared" si="8"/>
        <v>840568</v>
      </c>
      <c r="O34" s="47">
        <f t="shared" si="1"/>
        <v>538.13572343149804</v>
      </c>
      <c r="P34" s="9"/>
    </row>
    <row r="35" spans="1:16">
      <c r="A35" s="12"/>
      <c r="B35" s="25">
        <v>343.4</v>
      </c>
      <c r="C35" s="20" t="s">
        <v>46</v>
      </c>
      <c r="D35" s="46">
        <v>250404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8"/>
        <v>250404</v>
      </c>
      <c r="O35" s="47">
        <f t="shared" si="1"/>
        <v>160.30985915492957</v>
      </c>
      <c r="P35" s="9"/>
    </row>
    <row r="36" spans="1:16">
      <c r="A36" s="12"/>
      <c r="B36" s="25">
        <v>343.5</v>
      </c>
      <c r="C36" s="20" t="s">
        <v>47</v>
      </c>
      <c r="D36" s="46">
        <v>0</v>
      </c>
      <c r="E36" s="46">
        <v>0</v>
      </c>
      <c r="F36" s="46">
        <v>0</v>
      </c>
      <c r="G36" s="46">
        <v>0</v>
      </c>
      <c r="H36" s="46">
        <v>0</v>
      </c>
      <c r="I36" s="46">
        <v>644347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644347</v>
      </c>
      <c r="O36" s="47">
        <f t="shared" si="1"/>
        <v>412.51408450704224</v>
      </c>
      <c r="P36" s="9"/>
    </row>
    <row r="37" spans="1:16">
      <c r="A37" s="12"/>
      <c r="B37" s="25">
        <v>343.9</v>
      </c>
      <c r="C37" s="20" t="s">
        <v>48</v>
      </c>
      <c r="D37" s="46">
        <v>14650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14650</v>
      </c>
      <c r="O37" s="47">
        <f t="shared" ref="O37:O53" si="9">(N37/O$55)</f>
        <v>9.3790012804097316</v>
      </c>
      <c r="P37" s="9"/>
    </row>
    <row r="38" spans="1:16">
      <c r="A38" s="12"/>
      <c r="B38" s="25">
        <v>344.9</v>
      </c>
      <c r="C38" s="20" t="s">
        <v>49</v>
      </c>
      <c r="D38" s="46">
        <v>17942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17942</v>
      </c>
      <c r="O38" s="47">
        <f t="shared" si="9"/>
        <v>11.486555697823304</v>
      </c>
      <c r="P38" s="9"/>
    </row>
    <row r="39" spans="1:16">
      <c r="A39" s="12"/>
      <c r="B39" s="25">
        <v>347.1</v>
      </c>
      <c r="C39" s="20" t="s">
        <v>50</v>
      </c>
      <c r="D39" s="46">
        <v>4521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4521</v>
      </c>
      <c r="O39" s="47">
        <f t="shared" si="9"/>
        <v>2.8943661971830985</v>
      </c>
      <c r="P39" s="9"/>
    </row>
    <row r="40" spans="1:16" ht="15.75">
      <c r="A40" s="29" t="s">
        <v>42</v>
      </c>
      <c r="B40" s="30"/>
      <c r="C40" s="31"/>
      <c r="D40" s="32">
        <f t="shared" ref="D40:M40" si="10">SUM(D41:D42)</f>
        <v>2241</v>
      </c>
      <c r="E40" s="32">
        <f t="shared" si="10"/>
        <v>0</v>
      </c>
      <c r="F40" s="32">
        <f t="shared" si="10"/>
        <v>0</v>
      </c>
      <c r="G40" s="32">
        <f t="shared" si="10"/>
        <v>0</v>
      </c>
      <c r="H40" s="32">
        <f t="shared" si="10"/>
        <v>0</v>
      </c>
      <c r="I40" s="32">
        <f t="shared" si="10"/>
        <v>0</v>
      </c>
      <c r="J40" s="32">
        <f t="shared" si="10"/>
        <v>0</v>
      </c>
      <c r="K40" s="32">
        <f t="shared" si="10"/>
        <v>0</v>
      </c>
      <c r="L40" s="32">
        <f t="shared" si="10"/>
        <v>0</v>
      </c>
      <c r="M40" s="32">
        <f t="shared" si="10"/>
        <v>0</v>
      </c>
      <c r="N40" s="32">
        <f t="shared" ref="N40:N53" si="11">SUM(D40:M40)</f>
        <v>2241</v>
      </c>
      <c r="O40" s="45">
        <f t="shared" si="9"/>
        <v>1.4346991037131882</v>
      </c>
      <c r="P40" s="10"/>
    </row>
    <row r="41" spans="1:16">
      <c r="A41" s="13"/>
      <c r="B41" s="39">
        <v>351.1</v>
      </c>
      <c r="C41" s="21" t="s">
        <v>53</v>
      </c>
      <c r="D41" s="46">
        <v>1946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1"/>
        <v>1946</v>
      </c>
      <c r="O41" s="47">
        <f t="shared" si="9"/>
        <v>1.2458386683738796</v>
      </c>
      <c r="P41" s="9"/>
    </row>
    <row r="42" spans="1:16">
      <c r="A42" s="13"/>
      <c r="B42" s="39">
        <v>359</v>
      </c>
      <c r="C42" s="21" t="s">
        <v>55</v>
      </c>
      <c r="D42" s="46">
        <v>295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1"/>
        <v>295</v>
      </c>
      <c r="O42" s="47">
        <f t="shared" si="9"/>
        <v>0.18886043533930857</v>
      </c>
      <c r="P42" s="9"/>
    </row>
    <row r="43" spans="1:16" ht="15.75">
      <c r="A43" s="29" t="s">
        <v>3</v>
      </c>
      <c r="B43" s="30"/>
      <c r="C43" s="31"/>
      <c r="D43" s="32">
        <f t="shared" ref="D43:M43" si="12">SUM(D44:D47)</f>
        <v>24097</v>
      </c>
      <c r="E43" s="32">
        <f t="shared" si="12"/>
        <v>0</v>
      </c>
      <c r="F43" s="32">
        <f t="shared" si="12"/>
        <v>0</v>
      </c>
      <c r="G43" s="32">
        <f t="shared" si="12"/>
        <v>0</v>
      </c>
      <c r="H43" s="32">
        <f t="shared" si="12"/>
        <v>0</v>
      </c>
      <c r="I43" s="32">
        <f t="shared" si="12"/>
        <v>0</v>
      </c>
      <c r="J43" s="32">
        <f t="shared" si="12"/>
        <v>0</v>
      </c>
      <c r="K43" s="32">
        <f t="shared" si="12"/>
        <v>0</v>
      </c>
      <c r="L43" s="32">
        <f t="shared" si="12"/>
        <v>0</v>
      </c>
      <c r="M43" s="32">
        <f t="shared" si="12"/>
        <v>0</v>
      </c>
      <c r="N43" s="32">
        <f t="shared" si="11"/>
        <v>24097</v>
      </c>
      <c r="O43" s="45">
        <f t="shared" si="9"/>
        <v>15.427016645326505</v>
      </c>
      <c r="P43" s="10"/>
    </row>
    <row r="44" spans="1:16">
      <c r="A44" s="12"/>
      <c r="B44" s="25">
        <v>361.1</v>
      </c>
      <c r="C44" s="20" t="s">
        <v>56</v>
      </c>
      <c r="D44" s="46">
        <v>405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1"/>
        <v>405</v>
      </c>
      <c r="O44" s="47">
        <f t="shared" si="9"/>
        <v>0.2592829705505762</v>
      </c>
      <c r="P44" s="9"/>
    </row>
    <row r="45" spans="1:16">
      <c r="A45" s="12"/>
      <c r="B45" s="25">
        <v>362</v>
      </c>
      <c r="C45" s="20" t="s">
        <v>57</v>
      </c>
      <c r="D45" s="46">
        <v>700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1"/>
        <v>700</v>
      </c>
      <c r="O45" s="47">
        <f t="shared" si="9"/>
        <v>0.44814340588988477</v>
      </c>
      <c r="P45" s="9"/>
    </row>
    <row r="46" spans="1:16">
      <c r="A46" s="12"/>
      <c r="B46" s="25">
        <v>366</v>
      </c>
      <c r="C46" s="20" t="s">
        <v>58</v>
      </c>
      <c r="D46" s="46">
        <v>1277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1"/>
        <v>1277</v>
      </c>
      <c r="O46" s="47">
        <f t="shared" si="9"/>
        <v>0.81754161331626118</v>
      </c>
      <c r="P46" s="9"/>
    </row>
    <row r="47" spans="1:16">
      <c r="A47" s="12"/>
      <c r="B47" s="25">
        <v>369.9</v>
      </c>
      <c r="C47" s="20" t="s">
        <v>59</v>
      </c>
      <c r="D47" s="46">
        <v>21715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1"/>
        <v>21715</v>
      </c>
      <c r="O47" s="47">
        <f t="shared" si="9"/>
        <v>13.902048655569782</v>
      </c>
      <c r="P47" s="9"/>
    </row>
    <row r="48" spans="1:16" ht="15.75">
      <c r="A48" s="29" t="s">
        <v>43</v>
      </c>
      <c r="B48" s="30"/>
      <c r="C48" s="31"/>
      <c r="D48" s="32">
        <f t="shared" ref="D48:M48" si="13">SUM(D49:D52)</f>
        <v>185000</v>
      </c>
      <c r="E48" s="32">
        <f t="shared" si="13"/>
        <v>0</v>
      </c>
      <c r="F48" s="32">
        <f t="shared" si="13"/>
        <v>0</v>
      </c>
      <c r="G48" s="32">
        <f t="shared" si="13"/>
        <v>0</v>
      </c>
      <c r="H48" s="32">
        <f t="shared" si="13"/>
        <v>0</v>
      </c>
      <c r="I48" s="32">
        <f t="shared" si="13"/>
        <v>797936</v>
      </c>
      <c r="J48" s="32">
        <f t="shared" si="13"/>
        <v>0</v>
      </c>
      <c r="K48" s="32">
        <f t="shared" si="13"/>
        <v>0</v>
      </c>
      <c r="L48" s="32">
        <f t="shared" si="13"/>
        <v>0</v>
      </c>
      <c r="M48" s="32">
        <f t="shared" si="13"/>
        <v>0</v>
      </c>
      <c r="N48" s="32">
        <f t="shared" si="11"/>
        <v>982936</v>
      </c>
      <c r="O48" s="45">
        <f t="shared" si="9"/>
        <v>629.28040973111399</v>
      </c>
      <c r="P48" s="9"/>
    </row>
    <row r="49" spans="1:119">
      <c r="A49" s="12"/>
      <c r="B49" s="25">
        <v>381</v>
      </c>
      <c r="C49" s="20" t="s">
        <v>60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723613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1"/>
        <v>723613</v>
      </c>
      <c r="O49" s="47">
        <f t="shared" si="9"/>
        <v>463.26056338028167</v>
      </c>
      <c r="P49" s="9"/>
    </row>
    <row r="50" spans="1:119">
      <c r="A50" s="12"/>
      <c r="B50" s="25">
        <v>382</v>
      </c>
      <c r="C50" s="20" t="s">
        <v>71</v>
      </c>
      <c r="D50" s="46">
        <v>185000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1"/>
        <v>185000</v>
      </c>
      <c r="O50" s="47">
        <f t="shared" si="9"/>
        <v>118.43790012804098</v>
      </c>
      <c r="P50" s="9"/>
    </row>
    <row r="51" spans="1:119">
      <c r="A51" s="12"/>
      <c r="B51" s="25">
        <v>389.1</v>
      </c>
      <c r="C51" s="20" t="s">
        <v>72</v>
      </c>
      <c r="D51" s="46">
        <v>0</v>
      </c>
      <c r="E51" s="46">
        <v>0</v>
      </c>
      <c r="F51" s="46">
        <v>0</v>
      </c>
      <c r="G51" s="46">
        <v>0</v>
      </c>
      <c r="H51" s="46">
        <v>0</v>
      </c>
      <c r="I51" s="46">
        <v>379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1"/>
        <v>379</v>
      </c>
      <c r="O51" s="47">
        <f t="shared" si="9"/>
        <v>0.24263764404609475</v>
      </c>
      <c r="P51" s="9"/>
    </row>
    <row r="52" spans="1:119" ht="15.75" thickBot="1">
      <c r="A52" s="12"/>
      <c r="B52" s="25">
        <v>389.9</v>
      </c>
      <c r="C52" s="20" t="s">
        <v>73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73944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1"/>
        <v>73944</v>
      </c>
      <c r="O52" s="47">
        <f t="shared" si="9"/>
        <v>47.339308578745197</v>
      </c>
      <c r="P52" s="9"/>
    </row>
    <row r="53" spans="1:119" ht="16.5" thickBot="1">
      <c r="A53" s="14" t="s">
        <v>51</v>
      </c>
      <c r="B53" s="23"/>
      <c r="C53" s="22"/>
      <c r="D53" s="15">
        <f t="shared" ref="D53:M53" si="14">SUM(D5,D15,D24,D32,D40,D43,D48)</f>
        <v>1793824</v>
      </c>
      <c r="E53" s="15">
        <f t="shared" si="14"/>
        <v>0</v>
      </c>
      <c r="F53" s="15">
        <f t="shared" si="14"/>
        <v>0</v>
      </c>
      <c r="G53" s="15">
        <f t="shared" si="14"/>
        <v>0</v>
      </c>
      <c r="H53" s="15">
        <f t="shared" si="14"/>
        <v>0</v>
      </c>
      <c r="I53" s="15">
        <f t="shared" si="14"/>
        <v>2313661</v>
      </c>
      <c r="J53" s="15">
        <f t="shared" si="14"/>
        <v>0</v>
      </c>
      <c r="K53" s="15">
        <f t="shared" si="14"/>
        <v>0</v>
      </c>
      <c r="L53" s="15">
        <f t="shared" si="14"/>
        <v>0</v>
      </c>
      <c r="M53" s="15">
        <f t="shared" si="14"/>
        <v>0</v>
      </c>
      <c r="N53" s="15">
        <f t="shared" si="11"/>
        <v>4107485</v>
      </c>
      <c r="O53" s="38">
        <f t="shared" si="9"/>
        <v>2629.631882202305</v>
      </c>
      <c r="P53" s="6"/>
      <c r="Q53" s="2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  <c r="BU53" s="5"/>
      <c r="BV53" s="5"/>
      <c r="BW53" s="5"/>
      <c r="BX53" s="5"/>
      <c r="BY53" s="5"/>
      <c r="BZ53" s="5"/>
      <c r="CA53" s="5"/>
      <c r="CB53" s="5"/>
      <c r="CC53" s="5"/>
      <c r="CD53" s="5"/>
      <c r="CE53" s="5"/>
      <c r="CF53" s="5"/>
      <c r="CG53" s="5"/>
      <c r="CH53" s="5"/>
      <c r="CI53" s="5"/>
      <c r="CJ53" s="5"/>
      <c r="CK53" s="5"/>
      <c r="CL53" s="5"/>
      <c r="CM53" s="5"/>
      <c r="CN53" s="5"/>
      <c r="CO53" s="5"/>
      <c r="CP53" s="5"/>
      <c r="CQ53" s="5"/>
      <c r="CR53" s="5"/>
      <c r="CS53" s="5"/>
      <c r="CT53" s="5"/>
      <c r="CU53" s="5"/>
      <c r="CV53" s="5"/>
      <c r="CW53" s="5"/>
      <c r="CX53" s="5"/>
      <c r="CY53" s="5"/>
      <c r="CZ53" s="5"/>
      <c r="DA53" s="5"/>
      <c r="DB53" s="5"/>
      <c r="DC53" s="5"/>
      <c r="DD53" s="5"/>
      <c r="DE53" s="5"/>
      <c r="DF53" s="5"/>
      <c r="DG53" s="5"/>
      <c r="DH53" s="5"/>
      <c r="DI53" s="5"/>
      <c r="DJ53" s="5"/>
      <c r="DK53" s="5"/>
      <c r="DL53" s="5"/>
      <c r="DM53" s="5"/>
      <c r="DN53" s="5"/>
      <c r="DO53" s="5"/>
    </row>
    <row r="54" spans="1:119">
      <c r="A54" s="16"/>
      <c r="B54" s="18"/>
      <c r="C54" s="18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9"/>
    </row>
    <row r="55" spans="1:119">
      <c r="A55" s="40"/>
      <c r="B55" s="41"/>
      <c r="C55" s="41"/>
      <c r="D55" s="42"/>
      <c r="E55" s="42"/>
      <c r="F55" s="42"/>
      <c r="G55" s="42"/>
      <c r="H55" s="42"/>
      <c r="I55" s="42"/>
      <c r="J55" s="42"/>
      <c r="K55" s="42"/>
      <c r="L55" s="118" t="s">
        <v>74</v>
      </c>
      <c r="M55" s="118"/>
      <c r="N55" s="118"/>
      <c r="O55" s="43">
        <v>1562</v>
      </c>
    </row>
    <row r="56" spans="1:119">
      <c r="A56" s="119"/>
      <c r="B56" s="96"/>
      <c r="C56" s="96"/>
      <c r="D56" s="96"/>
      <c r="E56" s="96"/>
      <c r="F56" s="96"/>
      <c r="G56" s="96"/>
      <c r="H56" s="96"/>
      <c r="I56" s="96"/>
      <c r="J56" s="96"/>
      <c r="K56" s="96"/>
      <c r="L56" s="96"/>
      <c r="M56" s="96"/>
      <c r="N56" s="96"/>
      <c r="O56" s="97"/>
    </row>
    <row r="57" spans="1:119" ht="15.75" customHeight="1" thickBot="1">
      <c r="A57" s="120" t="s">
        <v>75</v>
      </c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100"/>
    </row>
  </sheetData>
  <mergeCells count="10">
    <mergeCell ref="A57:O57"/>
    <mergeCell ref="L55:N55"/>
    <mergeCell ref="A56:O5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C58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68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52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61</v>
      </c>
      <c r="B3" s="108"/>
      <c r="C3" s="109"/>
      <c r="D3" s="128" t="s">
        <v>37</v>
      </c>
      <c r="E3" s="129"/>
      <c r="F3" s="129"/>
      <c r="G3" s="129"/>
      <c r="H3" s="130"/>
      <c r="I3" s="128" t="s">
        <v>38</v>
      </c>
      <c r="J3" s="130"/>
      <c r="K3" s="128" t="s">
        <v>40</v>
      </c>
      <c r="L3" s="130"/>
      <c r="M3" s="36"/>
      <c r="N3" s="37"/>
      <c r="O3" s="131" t="s">
        <v>66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62</v>
      </c>
      <c r="F4" s="34" t="s">
        <v>63</v>
      </c>
      <c r="G4" s="34" t="s">
        <v>64</v>
      </c>
      <c r="H4" s="34" t="s">
        <v>5</v>
      </c>
      <c r="I4" s="34" t="s">
        <v>6</v>
      </c>
      <c r="J4" s="35" t="s">
        <v>65</v>
      </c>
      <c r="K4" s="35" t="s">
        <v>7</v>
      </c>
      <c r="L4" s="35" t="s">
        <v>8</v>
      </c>
      <c r="M4" s="35" t="s">
        <v>9</v>
      </c>
      <c r="N4" s="35" t="s">
        <v>39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SUM(D6:D14)</f>
        <v>952411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952411</v>
      </c>
      <c r="O5" s="33">
        <f t="shared" ref="O5:O36" si="1">(N5/O$56)</f>
        <v>565.22908011869436</v>
      </c>
      <c r="P5" s="6"/>
    </row>
    <row r="6" spans="1:133">
      <c r="A6" s="12"/>
      <c r="B6" s="25">
        <v>311</v>
      </c>
      <c r="C6" s="20" t="s">
        <v>2</v>
      </c>
      <c r="D6" s="46">
        <v>600972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600972</v>
      </c>
      <c r="O6" s="47">
        <f t="shared" si="1"/>
        <v>356.65994065281899</v>
      </c>
      <c r="P6" s="9"/>
    </row>
    <row r="7" spans="1:133">
      <c r="A7" s="12"/>
      <c r="B7" s="25">
        <v>312.3</v>
      </c>
      <c r="C7" s="20" t="s">
        <v>10</v>
      </c>
      <c r="D7" s="46">
        <v>9902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9902</v>
      </c>
      <c r="O7" s="47">
        <f t="shared" si="1"/>
        <v>5.8765578635014837</v>
      </c>
      <c r="P7" s="9"/>
    </row>
    <row r="8" spans="1:133">
      <c r="A8" s="12"/>
      <c r="B8" s="25">
        <v>312.41000000000003</v>
      </c>
      <c r="C8" s="20" t="s">
        <v>12</v>
      </c>
      <c r="D8" s="46">
        <v>50768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50768</v>
      </c>
      <c r="O8" s="47">
        <f t="shared" si="1"/>
        <v>30.129376854599407</v>
      </c>
      <c r="P8" s="9"/>
    </row>
    <row r="9" spans="1:133">
      <c r="A9" s="12"/>
      <c r="B9" s="25">
        <v>312.42</v>
      </c>
      <c r="C9" s="20" t="s">
        <v>11</v>
      </c>
      <c r="D9" s="46">
        <v>32161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32161</v>
      </c>
      <c r="O9" s="47">
        <f t="shared" si="1"/>
        <v>19.086646884272998</v>
      </c>
      <c r="P9" s="9"/>
    </row>
    <row r="10" spans="1:133">
      <c r="A10" s="12"/>
      <c r="B10" s="25">
        <v>314.10000000000002</v>
      </c>
      <c r="C10" s="20" t="s">
        <v>13</v>
      </c>
      <c r="D10" s="46">
        <v>86316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86316</v>
      </c>
      <c r="O10" s="47">
        <f t="shared" si="1"/>
        <v>51.226112759643918</v>
      </c>
      <c r="P10" s="9"/>
    </row>
    <row r="11" spans="1:133">
      <c r="A11" s="12"/>
      <c r="B11" s="25">
        <v>314.3</v>
      </c>
      <c r="C11" s="20" t="s">
        <v>14</v>
      </c>
      <c r="D11" s="46">
        <v>25936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25936</v>
      </c>
      <c r="O11" s="47">
        <f t="shared" si="1"/>
        <v>15.392284866468843</v>
      </c>
      <c r="P11" s="9"/>
    </row>
    <row r="12" spans="1:133">
      <c r="A12" s="12"/>
      <c r="B12" s="25">
        <v>314.39999999999998</v>
      </c>
      <c r="C12" s="20" t="s">
        <v>15</v>
      </c>
      <c r="D12" s="46">
        <v>4487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4487</v>
      </c>
      <c r="O12" s="47">
        <f t="shared" si="1"/>
        <v>2.6629080118694364</v>
      </c>
      <c r="P12" s="9"/>
    </row>
    <row r="13" spans="1:133">
      <c r="A13" s="12"/>
      <c r="B13" s="25">
        <v>315</v>
      </c>
      <c r="C13" s="20" t="s">
        <v>16</v>
      </c>
      <c r="D13" s="46">
        <v>106279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106279</v>
      </c>
      <c r="O13" s="47">
        <f t="shared" si="1"/>
        <v>63.07359050445104</v>
      </c>
      <c r="P13" s="9"/>
    </row>
    <row r="14" spans="1:133">
      <c r="A14" s="12"/>
      <c r="B14" s="25">
        <v>316</v>
      </c>
      <c r="C14" s="20" t="s">
        <v>17</v>
      </c>
      <c r="D14" s="46">
        <v>35590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35590</v>
      </c>
      <c r="O14" s="47">
        <f t="shared" si="1"/>
        <v>21.12166172106825</v>
      </c>
      <c r="P14" s="9"/>
    </row>
    <row r="15" spans="1:133" ht="15.75">
      <c r="A15" s="29" t="s">
        <v>18</v>
      </c>
      <c r="B15" s="30"/>
      <c r="C15" s="31"/>
      <c r="D15" s="32">
        <f t="shared" ref="D15:M15" si="3">SUM(D16:D23)</f>
        <v>127547</v>
      </c>
      <c r="E15" s="32">
        <f t="shared" si="3"/>
        <v>0</v>
      </c>
      <c r="F15" s="32">
        <f t="shared" si="3"/>
        <v>0</v>
      </c>
      <c r="G15" s="32">
        <f t="shared" si="3"/>
        <v>0</v>
      </c>
      <c r="H15" s="32">
        <f t="shared" si="3"/>
        <v>0</v>
      </c>
      <c r="I15" s="32">
        <f t="shared" si="3"/>
        <v>21980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>SUM(D15:M15)</f>
        <v>149527</v>
      </c>
      <c r="O15" s="45">
        <f t="shared" si="1"/>
        <v>88.740059347181003</v>
      </c>
      <c r="P15" s="10"/>
    </row>
    <row r="16" spans="1:133">
      <c r="A16" s="12"/>
      <c r="B16" s="25">
        <v>322</v>
      </c>
      <c r="C16" s="20" t="s">
        <v>0</v>
      </c>
      <c r="D16" s="46">
        <v>24348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>SUM(D16:M16)</f>
        <v>24348</v>
      </c>
      <c r="O16" s="47">
        <f t="shared" si="1"/>
        <v>14.449851632047478</v>
      </c>
      <c r="P16" s="9"/>
    </row>
    <row r="17" spans="1:16">
      <c r="A17" s="12"/>
      <c r="B17" s="25">
        <v>323.10000000000002</v>
      </c>
      <c r="C17" s="20" t="s">
        <v>19</v>
      </c>
      <c r="D17" s="46">
        <v>72604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3" si="4">SUM(D17:M17)</f>
        <v>72604</v>
      </c>
      <c r="O17" s="47">
        <f t="shared" si="1"/>
        <v>43.088427299703262</v>
      </c>
      <c r="P17" s="9"/>
    </row>
    <row r="18" spans="1:16">
      <c r="A18" s="12"/>
      <c r="B18" s="25">
        <v>323.7</v>
      </c>
      <c r="C18" s="20" t="s">
        <v>20</v>
      </c>
      <c r="D18" s="46">
        <v>18541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18541</v>
      </c>
      <c r="O18" s="47">
        <f t="shared" si="1"/>
        <v>11.003560830860534</v>
      </c>
      <c r="P18" s="9"/>
    </row>
    <row r="19" spans="1:16">
      <c r="A19" s="12"/>
      <c r="B19" s="25">
        <v>324.11</v>
      </c>
      <c r="C19" s="20" t="s">
        <v>21</v>
      </c>
      <c r="D19" s="46">
        <v>2970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2970</v>
      </c>
      <c r="O19" s="47">
        <f t="shared" si="1"/>
        <v>1.7626112759643917</v>
      </c>
      <c r="P19" s="9"/>
    </row>
    <row r="20" spans="1:16">
      <c r="A20" s="12"/>
      <c r="B20" s="25">
        <v>324.20999999999998</v>
      </c>
      <c r="C20" s="20" t="s">
        <v>22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21980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21980</v>
      </c>
      <c r="O20" s="47">
        <f t="shared" si="1"/>
        <v>13.044510385756677</v>
      </c>
      <c r="P20" s="9"/>
    </row>
    <row r="21" spans="1:16">
      <c r="A21" s="12"/>
      <c r="B21" s="25">
        <v>324.61</v>
      </c>
      <c r="C21" s="20" t="s">
        <v>23</v>
      </c>
      <c r="D21" s="46">
        <v>3120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3120</v>
      </c>
      <c r="O21" s="47">
        <f t="shared" si="1"/>
        <v>1.8516320474777448</v>
      </c>
      <c r="P21" s="9"/>
    </row>
    <row r="22" spans="1:16">
      <c r="A22" s="12"/>
      <c r="B22" s="25">
        <v>324.70999999999998</v>
      </c>
      <c r="C22" s="20" t="s">
        <v>24</v>
      </c>
      <c r="D22" s="46">
        <v>5244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5244</v>
      </c>
      <c r="O22" s="47">
        <f t="shared" si="1"/>
        <v>3.112166172106825</v>
      </c>
      <c r="P22" s="9"/>
    </row>
    <row r="23" spans="1:16">
      <c r="A23" s="12"/>
      <c r="B23" s="25">
        <v>329</v>
      </c>
      <c r="C23" s="20" t="s">
        <v>25</v>
      </c>
      <c r="D23" s="46">
        <v>720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720</v>
      </c>
      <c r="O23" s="47">
        <f t="shared" si="1"/>
        <v>0.42729970326409494</v>
      </c>
      <c r="P23" s="9"/>
    </row>
    <row r="24" spans="1:16" ht="15.75">
      <c r="A24" s="29" t="s">
        <v>27</v>
      </c>
      <c r="B24" s="30"/>
      <c r="C24" s="31"/>
      <c r="D24" s="32">
        <f t="shared" ref="D24:M24" si="5">SUM(D25:D34)</f>
        <v>270655</v>
      </c>
      <c r="E24" s="32">
        <f t="shared" si="5"/>
        <v>0</v>
      </c>
      <c r="F24" s="32">
        <f t="shared" si="5"/>
        <v>0</v>
      </c>
      <c r="G24" s="32">
        <f t="shared" si="5"/>
        <v>0</v>
      </c>
      <c r="H24" s="32">
        <f t="shared" si="5"/>
        <v>0</v>
      </c>
      <c r="I24" s="32">
        <f t="shared" si="5"/>
        <v>836287</v>
      </c>
      <c r="J24" s="32">
        <f t="shared" si="5"/>
        <v>0</v>
      </c>
      <c r="K24" s="32">
        <f t="shared" si="5"/>
        <v>0</v>
      </c>
      <c r="L24" s="32">
        <f t="shared" si="5"/>
        <v>0</v>
      </c>
      <c r="M24" s="32">
        <f t="shared" si="5"/>
        <v>0</v>
      </c>
      <c r="N24" s="44">
        <f>SUM(D24:M24)</f>
        <v>1106942</v>
      </c>
      <c r="O24" s="45">
        <f t="shared" si="1"/>
        <v>656.93887240356082</v>
      </c>
      <c r="P24" s="10"/>
    </row>
    <row r="25" spans="1:16">
      <c r="A25" s="12"/>
      <c r="B25" s="25">
        <v>331.2</v>
      </c>
      <c r="C25" s="20" t="s">
        <v>26</v>
      </c>
      <c r="D25" s="46">
        <v>2089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ref="N25:N33" si="6">SUM(D25:M25)</f>
        <v>2089</v>
      </c>
      <c r="O25" s="47">
        <f t="shared" si="1"/>
        <v>1.2397626112759643</v>
      </c>
      <c r="P25" s="9"/>
    </row>
    <row r="26" spans="1:16">
      <c r="A26" s="12"/>
      <c r="B26" s="25">
        <v>331.7</v>
      </c>
      <c r="C26" s="20" t="s">
        <v>28</v>
      </c>
      <c r="D26" s="46">
        <v>6725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6725</v>
      </c>
      <c r="O26" s="47">
        <f t="shared" si="1"/>
        <v>3.9910979228486645</v>
      </c>
      <c r="P26" s="9"/>
    </row>
    <row r="27" spans="1:16">
      <c r="A27" s="12"/>
      <c r="B27" s="25">
        <v>334.35</v>
      </c>
      <c r="C27" s="20" t="s">
        <v>29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836287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836287</v>
      </c>
      <c r="O27" s="47">
        <f t="shared" si="1"/>
        <v>496.31275964391693</v>
      </c>
      <c r="P27" s="9"/>
    </row>
    <row r="28" spans="1:16">
      <c r="A28" s="12"/>
      <c r="B28" s="25">
        <v>334.7</v>
      </c>
      <c r="C28" s="20" t="s">
        <v>30</v>
      </c>
      <c r="D28" s="46">
        <v>70358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70358</v>
      </c>
      <c r="O28" s="47">
        <f t="shared" si="1"/>
        <v>41.755489614243324</v>
      </c>
      <c r="P28" s="9"/>
    </row>
    <row r="29" spans="1:16">
      <c r="A29" s="12"/>
      <c r="B29" s="25">
        <v>335.12</v>
      </c>
      <c r="C29" s="20" t="s">
        <v>31</v>
      </c>
      <c r="D29" s="46">
        <v>52580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52580</v>
      </c>
      <c r="O29" s="47">
        <f t="shared" si="1"/>
        <v>31.204747774480712</v>
      </c>
      <c r="P29" s="9"/>
    </row>
    <row r="30" spans="1:16">
      <c r="A30" s="12"/>
      <c r="B30" s="25">
        <v>335.14</v>
      </c>
      <c r="C30" s="20" t="s">
        <v>32</v>
      </c>
      <c r="D30" s="46">
        <v>5248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5248</v>
      </c>
      <c r="O30" s="47">
        <f t="shared" si="1"/>
        <v>3.1145400593471808</v>
      </c>
      <c r="P30" s="9"/>
    </row>
    <row r="31" spans="1:16">
      <c r="A31" s="12"/>
      <c r="B31" s="25">
        <v>335.15</v>
      </c>
      <c r="C31" s="20" t="s">
        <v>33</v>
      </c>
      <c r="D31" s="46">
        <v>479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479</v>
      </c>
      <c r="O31" s="47">
        <f t="shared" si="1"/>
        <v>0.28427299703264097</v>
      </c>
      <c r="P31" s="9"/>
    </row>
    <row r="32" spans="1:16">
      <c r="A32" s="12"/>
      <c r="B32" s="25">
        <v>335.18</v>
      </c>
      <c r="C32" s="20" t="s">
        <v>34</v>
      </c>
      <c r="D32" s="46">
        <v>87261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87261</v>
      </c>
      <c r="O32" s="47">
        <f t="shared" si="1"/>
        <v>51.786943620178043</v>
      </c>
      <c r="P32" s="9"/>
    </row>
    <row r="33" spans="1:16">
      <c r="A33" s="12"/>
      <c r="B33" s="25">
        <v>335.49</v>
      </c>
      <c r="C33" s="20" t="s">
        <v>35</v>
      </c>
      <c r="D33" s="46">
        <v>20915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20915</v>
      </c>
      <c r="O33" s="47">
        <f t="shared" si="1"/>
        <v>12.41246290801187</v>
      </c>
      <c r="P33" s="9"/>
    </row>
    <row r="34" spans="1:16">
      <c r="A34" s="12"/>
      <c r="B34" s="25">
        <v>337.7</v>
      </c>
      <c r="C34" s="20" t="s">
        <v>36</v>
      </c>
      <c r="D34" s="46">
        <v>25000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>SUM(D34:M34)</f>
        <v>25000</v>
      </c>
      <c r="O34" s="47">
        <f t="shared" si="1"/>
        <v>14.836795252225519</v>
      </c>
      <c r="P34" s="9"/>
    </row>
    <row r="35" spans="1:16" ht="15.75">
      <c r="A35" s="29" t="s">
        <v>41</v>
      </c>
      <c r="B35" s="30"/>
      <c r="C35" s="31"/>
      <c r="D35" s="32">
        <f t="shared" ref="D35:M35" si="7">SUM(D36:D42)</f>
        <v>242654</v>
      </c>
      <c r="E35" s="32">
        <f t="shared" si="7"/>
        <v>0</v>
      </c>
      <c r="F35" s="32">
        <f t="shared" si="7"/>
        <v>0</v>
      </c>
      <c r="G35" s="32">
        <f t="shared" si="7"/>
        <v>0</v>
      </c>
      <c r="H35" s="32">
        <f t="shared" si="7"/>
        <v>0</v>
      </c>
      <c r="I35" s="32">
        <f t="shared" si="7"/>
        <v>1206178</v>
      </c>
      <c r="J35" s="32">
        <f t="shared" si="7"/>
        <v>0</v>
      </c>
      <c r="K35" s="32">
        <f t="shared" si="7"/>
        <v>0</v>
      </c>
      <c r="L35" s="32">
        <f t="shared" si="7"/>
        <v>0</v>
      </c>
      <c r="M35" s="32">
        <f t="shared" si="7"/>
        <v>0</v>
      </c>
      <c r="N35" s="32">
        <f>SUM(D35:M35)</f>
        <v>1448832</v>
      </c>
      <c r="O35" s="45">
        <f t="shared" si="1"/>
        <v>859.84094955489616</v>
      </c>
      <c r="P35" s="10"/>
    </row>
    <row r="36" spans="1:16">
      <c r="A36" s="12"/>
      <c r="B36" s="25">
        <v>341.9</v>
      </c>
      <c r="C36" s="20" t="s">
        <v>44</v>
      </c>
      <c r="D36" s="46">
        <v>825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ref="N36:N42" si="8">SUM(D36:M36)</f>
        <v>825</v>
      </c>
      <c r="O36" s="47">
        <f t="shared" si="1"/>
        <v>0.48961424332344211</v>
      </c>
      <c r="P36" s="9"/>
    </row>
    <row r="37" spans="1:16">
      <c r="A37" s="12"/>
      <c r="B37" s="25">
        <v>343.3</v>
      </c>
      <c r="C37" s="20" t="s">
        <v>45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736815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736815</v>
      </c>
      <c r="O37" s="47">
        <f t="shared" ref="O37:O54" si="9">(N37/O$56)</f>
        <v>437.27893175074183</v>
      </c>
      <c r="P37" s="9"/>
    </row>
    <row r="38" spans="1:16">
      <c r="A38" s="12"/>
      <c r="B38" s="25">
        <v>343.4</v>
      </c>
      <c r="C38" s="20" t="s">
        <v>46</v>
      </c>
      <c r="D38" s="46">
        <v>203035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203035</v>
      </c>
      <c r="O38" s="47">
        <f t="shared" si="9"/>
        <v>120.49554896142433</v>
      </c>
      <c r="P38" s="9"/>
    </row>
    <row r="39" spans="1:16">
      <c r="A39" s="12"/>
      <c r="B39" s="25">
        <v>343.5</v>
      </c>
      <c r="C39" s="20" t="s">
        <v>47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469363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469363</v>
      </c>
      <c r="O39" s="47">
        <f t="shared" si="9"/>
        <v>278.55370919881307</v>
      </c>
      <c r="P39" s="9"/>
    </row>
    <row r="40" spans="1:16">
      <c r="A40" s="12"/>
      <c r="B40" s="25">
        <v>343.9</v>
      </c>
      <c r="C40" s="20" t="s">
        <v>48</v>
      </c>
      <c r="D40" s="46">
        <v>16788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8"/>
        <v>16788</v>
      </c>
      <c r="O40" s="47">
        <f t="shared" si="9"/>
        <v>9.9632047477744798</v>
      </c>
      <c r="P40" s="9"/>
    </row>
    <row r="41" spans="1:16">
      <c r="A41" s="12"/>
      <c r="B41" s="25">
        <v>344.9</v>
      </c>
      <c r="C41" s="20" t="s">
        <v>49</v>
      </c>
      <c r="D41" s="46">
        <v>17942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8"/>
        <v>17942</v>
      </c>
      <c r="O41" s="47">
        <f t="shared" si="9"/>
        <v>10.648071216617211</v>
      </c>
      <c r="P41" s="9"/>
    </row>
    <row r="42" spans="1:16">
      <c r="A42" s="12"/>
      <c r="B42" s="25">
        <v>347.1</v>
      </c>
      <c r="C42" s="20" t="s">
        <v>50</v>
      </c>
      <c r="D42" s="46">
        <v>4064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8"/>
        <v>4064</v>
      </c>
      <c r="O42" s="47">
        <f t="shared" si="9"/>
        <v>2.4118694362017803</v>
      </c>
      <c r="P42" s="9"/>
    </row>
    <row r="43" spans="1:16" ht="15.75">
      <c r="A43" s="29" t="s">
        <v>42</v>
      </c>
      <c r="B43" s="30"/>
      <c r="C43" s="31"/>
      <c r="D43" s="32">
        <f t="shared" ref="D43:M43" si="10">SUM(D44:D46)</f>
        <v>3404</v>
      </c>
      <c r="E43" s="32">
        <f t="shared" si="10"/>
        <v>0</v>
      </c>
      <c r="F43" s="32">
        <f t="shared" si="10"/>
        <v>0</v>
      </c>
      <c r="G43" s="32">
        <f t="shared" si="10"/>
        <v>0</v>
      </c>
      <c r="H43" s="32">
        <f t="shared" si="10"/>
        <v>0</v>
      </c>
      <c r="I43" s="32">
        <f t="shared" si="10"/>
        <v>0</v>
      </c>
      <c r="J43" s="32">
        <f t="shared" si="10"/>
        <v>0</v>
      </c>
      <c r="K43" s="32">
        <f t="shared" si="10"/>
        <v>0</v>
      </c>
      <c r="L43" s="32">
        <f t="shared" si="10"/>
        <v>0</v>
      </c>
      <c r="M43" s="32">
        <f t="shared" si="10"/>
        <v>0</v>
      </c>
      <c r="N43" s="32">
        <f t="shared" ref="N43:N54" si="11">SUM(D43:M43)</f>
        <v>3404</v>
      </c>
      <c r="O43" s="45">
        <f t="shared" si="9"/>
        <v>2.0201780415430268</v>
      </c>
      <c r="P43" s="10"/>
    </row>
    <row r="44" spans="1:16">
      <c r="A44" s="13"/>
      <c r="B44" s="39">
        <v>351.1</v>
      </c>
      <c r="C44" s="21" t="s">
        <v>53</v>
      </c>
      <c r="D44" s="46">
        <v>2809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1"/>
        <v>2809</v>
      </c>
      <c r="O44" s="47">
        <f t="shared" si="9"/>
        <v>1.6670623145400594</v>
      </c>
      <c r="P44" s="9"/>
    </row>
    <row r="45" spans="1:16">
      <c r="A45" s="13"/>
      <c r="B45" s="39">
        <v>354</v>
      </c>
      <c r="C45" s="21" t="s">
        <v>54</v>
      </c>
      <c r="D45" s="46">
        <v>510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1"/>
        <v>510</v>
      </c>
      <c r="O45" s="47">
        <f t="shared" si="9"/>
        <v>0.30267062314540061</v>
      </c>
      <c r="P45" s="9"/>
    </row>
    <row r="46" spans="1:16">
      <c r="A46" s="13"/>
      <c r="B46" s="39">
        <v>359</v>
      </c>
      <c r="C46" s="21" t="s">
        <v>55</v>
      </c>
      <c r="D46" s="46">
        <v>85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1"/>
        <v>85</v>
      </c>
      <c r="O46" s="47">
        <f t="shared" si="9"/>
        <v>5.0445103857566766E-2</v>
      </c>
      <c r="P46" s="9"/>
    </row>
    <row r="47" spans="1:16" ht="15.75">
      <c r="A47" s="29" t="s">
        <v>3</v>
      </c>
      <c r="B47" s="30"/>
      <c r="C47" s="31"/>
      <c r="D47" s="32">
        <f t="shared" ref="D47:M47" si="12">SUM(D48:D51)</f>
        <v>36367</v>
      </c>
      <c r="E47" s="32">
        <f t="shared" si="12"/>
        <v>0</v>
      </c>
      <c r="F47" s="32">
        <f t="shared" si="12"/>
        <v>0</v>
      </c>
      <c r="G47" s="32">
        <f t="shared" si="12"/>
        <v>0</v>
      </c>
      <c r="H47" s="32">
        <f t="shared" si="12"/>
        <v>0</v>
      </c>
      <c r="I47" s="32">
        <f t="shared" si="12"/>
        <v>75200</v>
      </c>
      <c r="J47" s="32">
        <f t="shared" si="12"/>
        <v>0</v>
      </c>
      <c r="K47" s="32">
        <f t="shared" si="12"/>
        <v>0</v>
      </c>
      <c r="L47" s="32">
        <f t="shared" si="12"/>
        <v>0</v>
      </c>
      <c r="M47" s="32">
        <f t="shared" si="12"/>
        <v>0</v>
      </c>
      <c r="N47" s="32">
        <f t="shared" si="11"/>
        <v>111567</v>
      </c>
      <c r="O47" s="45">
        <f t="shared" si="9"/>
        <v>66.211869436201781</v>
      </c>
      <c r="P47" s="10"/>
    </row>
    <row r="48" spans="1:16">
      <c r="A48" s="12"/>
      <c r="B48" s="25">
        <v>361.1</v>
      </c>
      <c r="C48" s="20" t="s">
        <v>56</v>
      </c>
      <c r="D48" s="46">
        <v>747</v>
      </c>
      <c r="E48" s="46">
        <v>0</v>
      </c>
      <c r="F48" s="46">
        <v>0</v>
      </c>
      <c r="G48" s="46">
        <v>0</v>
      </c>
      <c r="H48" s="46">
        <v>0</v>
      </c>
      <c r="I48" s="46">
        <v>1256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1"/>
        <v>2003</v>
      </c>
      <c r="O48" s="47">
        <f t="shared" si="9"/>
        <v>1.1887240356083086</v>
      </c>
      <c r="P48" s="9"/>
    </row>
    <row r="49" spans="1:119">
      <c r="A49" s="12"/>
      <c r="B49" s="25">
        <v>362</v>
      </c>
      <c r="C49" s="20" t="s">
        <v>57</v>
      </c>
      <c r="D49" s="46">
        <v>400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1"/>
        <v>400</v>
      </c>
      <c r="O49" s="47">
        <f t="shared" si="9"/>
        <v>0.23738872403560832</v>
      </c>
      <c r="P49" s="9"/>
    </row>
    <row r="50" spans="1:119">
      <c r="A50" s="12"/>
      <c r="B50" s="25">
        <v>366</v>
      </c>
      <c r="C50" s="20" t="s">
        <v>58</v>
      </c>
      <c r="D50" s="46">
        <v>2767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1"/>
        <v>2767</v>
      </c>
      <c r="O50" s="47">
        <f t="shared" si="9"/>
        <v>1.6421364985163205</v>
      </c>
      <c r="P50" s="9"/>
    </row>
    <row r="51" spans="1:119">
      <c r="A51" s="12"/>
      <c r="B51" s="25">
        <v>369.9</v>
      </c>
      <c r="C51" s="20" t="s">
        <v>59</v>
      </c>
      <c r="D51" s="46">
        <v>32453</v>
      </c>
      <c r="E51" s="46">
        <v>0</v>
      </c>
      <c r="F51" s="46">
        <v>0</v>
      </c>
      <c r="G51" s="46">
        <v>0</v>
      </c>
      <c r="H51" s="46">
        <v>0</v>
      </c>
      <c r="I51" s="46">
        <v>73944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1"/>
        <v>106397</v>
      </c>
      <c r="O51" s="47">
        <f t="shared" si="9"/>
        <v>63.143620178041544</v>
      </c>
      <c r="P51" s="9"/>
    </row>
    <row r="52" spans="1:119" ht="15.75">
      <c r="A52" s="29" t="s">
        <v>43</v>
      </c>
      <c r="B52" s="30"/>
      <c r="C52" s="31"/>
      <c r="D52" s="32">
        <f t="shared" ref="D52:M52" si="13">SUM(D53:D53)</f>
        <v>100000</v>
      </c>
      <c r="E52" s="32">
        <f t="shared" si="13"/>
        <v>0</v>
      </c>
      <c r="F52" s="32">
        <f t="shared" si="13"/>
        <v>0</v>
      </c>
      <c r="G52" s="32">
        <f t="shared" si="13"/>
        <v>0</v>
      </c>
      <c r="H52" s="32">
        <f t="shared" si="13"/>
        <v>0</v>
      </c>
      <c r="I52" s="32">
        <f t="shared" si="13"/>
        <v>0</v>
      </c>
      <c r="J52" s="32">
        <f t="shared" si="13"/>
        <v>0</v>
      </c>
      <c r="K52" s="32">
        <f t="shared" si="13"/>
        <v>0</v>
      </c>
      <c r="L52" s="32">
        <f t="shared" si="13"/>
        <v>0</v>
      </c>
      <c r="M52" s="32">
        <f t="shared" si="13"/>
        <v>0</v>
      </c>
      <c r="N52" s="32">
        <f t="shared" si="11"/>
        <v>100000</v>
      </c>
      <c r="O52" s="45">
        <f t="shared" si="9"/>
        <v>59.347181008902076</v>
      </c>
      <c r="P52" s="9"/>
    </row>
    <row r="53" spans="1:119" ht="15.75" thickBot="1">
      <c r="A53" s="12"/>
      <c r="B53" s="25">
        <v>381</v>
      </c>
      <c r="C53" s="20" t="s">
        <v>60</v>
      </c>
      <c r="D53" s="46">
        <v>100000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1"/>
        <v>100000</v>
      </c>
      <c r="O53" s="47">
        <f t="shared" si="9"/>
        <v>59.347181008902076</v>
      </c>
      <c r="P53" s="9"/>
    </row>
    <row r="54" spans="1:119" ht="16.5" thickBot="1">
      <c r="A54" s="14" t="s">
        <v>51</v>
      </c>
      <c r="B54" s="23"/>
      <c r="C54" s="22"/>
      <c r="D54" s="15">
        <f t="shared" ref="D54:M54" si="14">SUM(D5,D15,D24,D35,D43,D47,D52)</f>
        <v>1733038</v>
      </c>
      <c r="E54" s="15">
        <f t="shared" si="14"/>
        <v>0</v>
      </c>
      <c r="F54" s="15">
        <f t="shared" si="14"/>
        <v>0</v>
      </c>
      <c r="G54" s="15">
        <f t="shared" si="14"/>
        <v>0</v>
      </c>
      <c r="H54" s="15">
        <f t="shared" si="14"/>
        <v>0</v>
      </c>
      <c r="I54" s="15">
        <f t="shared" si="14"/>
        <v>2139645</v>
      </c>
      <c r="J54" s="15">
        <f t="shared" si="14"/>
        <v>0</v>
      </c>
      <c r="K54" s="15">
        <f t="shared" si="14"/>
        <v>0</v>
      </c>
      <c r="L54" s="15">
        <f t="shared" si="14"/>
        <v>0</v>
      </c>
      <c r="M54" s="15">
        <f t="shared" si="14"/>
        <v>0</v>
      </c>
      <c r="N54" s="15">
        <f t="shared" si="11"/>
        <v>3872683</v>
      </c>
      <c r="O54" s="38">
        <f t="shared" si="9"/>
        <v>2298.3281899109793</v>
      </c>
      <c r="P54" s="6"/>
      <c r="Q54" s="2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  <c r="BR54" s="5"/>
      <c r="BS54" s="5"/>
      <c r="BT54" s="5"/>
      <c r="BU54" s="5"/>
      <c r="BV54" s="5"/>
      <c r="BW54" s="5"/>
      <c r="BX54" s="5"/>
      <c r="BY54" s="5"/>
      <c r="BZ54" s="5"/>
      <c r="CA54" s="5"/>
      <c r="CB54" s="5"/>
      <c r="CC54" s="5"/>
      <c r="CD54" s="5"/>
      <c r="CE54" s="5"/>
      <c r="CF54" s="5"/>
      <c r="CG54" s="5"/>
      <c r="CH54" s="5"/>
      <c r="CI54" s="5"/>
      <c r="CJ54" s="5"/>
      <c r="CK54" s="5"/>
      <c r="CL54" s="5"/>
      <c r="CM54" s="5"/>
      <c r="CN54" s="5"/>
      <c r="CO54" s="5"/>
      <c r="CP54" s="5"/>
      <c r="CQ54" s="5"/>
      <c r="CR54" s="5"/>
      <c r="CS54" s="5"/>
      <c r="CT54" s="5"/>
      <c r="CU54" s="5"/>
      <c r="CV54" s="5"/>
      <c r="CW54" s="5"/>
      <c r="CX54" s="5"/>
      <c r="CY54" s="5"/>
      <c r="CZ54" s="5"/>
      <c r="DA54" s="5"/>
      <c r="DB54" s="5"/>
      <c r="DC54" s="5"/>
      <c r="DD54" s="5"/>
      <c r="DE54" s="5"/>
      <c r="DF54" s="5"/>
      <c r="DG54" s="5"/>
      <c r="DH54" s="5"/>
      <c r="DI54" s="5"/>
      <c r="DJ54" s="5"/>
      <c r="DK54" s="5"/>
      <c r="DL54" s="5"/>
      <c r="DM54" s="5"/>
      <c r="DN54" s="5"/>
      <c r="DO54" s="5"/>
    </row>
    <row r="55" spans="1:119">
      <c r="A55" s="16"/>
      <c r="B55" s="18"/>
      <c r="C55" s="18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  <c r="O55" s="19"/>
    </row>
    <row r="56" spans="1:119">
      <c r="A56" s="40"/>
      <c r="B56" s="41"/>
      <c r="C56" s="41"/>
      <c r="D56" s="42"/>
      <c r="E56" s="42"/>
      <c r="F56" s="42"/>
      <c r="G56" s="42"/>
      <c r="H56" s="42"/>
      <c r="I56" s="42"/>
      <c r="J56" s="42"/>
      <c r="K56" s="42"/>
      <c r="L56" s="118" t="s">
        <v>67</v>
      </c>
      <c r="M56" s="118"/>
      <c r="N56" s="118"/>
      <c r="O56" s="43">
        <v>1685</v>
      </c>
    </row>
    <row r="57" spans="1:119">
      <c r="A57" s="119"/>
      <c r="B57" s="96"/>
      <c r="C57" s="96"/>
      <c r="D57" s="96"/>
      <c r="E57" s="96"/>
      <c r="F57" s="96"/>
      <c r="G57" s="96"/>
      <c r="H57" s="96"/>
      <c r="I57" s="96"/>
      <c r="J57" s="96"/>
      <c r="K57" s="96"/>
      <c r="L57" s="96"/>
      <c r="M57" s="96"/>
      <c r="N57" s="96"/>
      <c r="O57" s="97"/>
    </row>
    <row r="58" spans="1:119" ht="15.75" thickBot="1">
      <c r="A58" s="120" t="s">
        <v>75</v>
      </c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100"/>
    </row>
  </sheetData>
  <mergeCells count="10">
    <mergeCell ref="A58:O58"/>
    <mergeCell ref="A57:O57"/>
    <mergeCell ref="L56:N56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C5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68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102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61</v>
      </c>
      <c r="B3" s="108"/>
      <c r="C3" s="109"/>
      <c r="D3" s="128" t="s">
        <v>37</v>
      </c>
      <c r="E3" s="129"/>
      <c r="F3" s="129"/>
      <c r="G3" s="129"/>
      <c r="H3" s="130"/>
      <c r="I3" s="128" t="s">
        <v>38</v>
      </c>
      <c r="J3" s="130"/>
      <c r="K3" s="128" t="s">
        <v>40</v>
      </c>
      <c r="L3" s="130"/>
      <c r="M3" s="36"/>
      <c r="N3" s="37"/>
      <c r="O3" s="131" t="s">
        <v>66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62</v>
      </c>
      <c r="F4" s="34" t="s">
        <v>63</v>
      </c>
      <c r="G4" s="34" t="s">
        <v>64</v>
      </c>
      <c r="H4" s="34" t="s">
        <v>5</v>
      </c>
      <c r="I4" s="34" t="s">
        <v>6</v>
      </c>
      <c r="J4" s="35" t="s">
        <v>65</v>
      </c>
      <c r="K4" s="35" t="s">
        <v>7</v>
      </c>
      <c r="L4" s="35" t="s">
        <v>8</v>
      </c>
      <c r="M4" s="35" t="s">
        <v>9</v>
      </c>
      <c r="N4" s="35" t="s">
        <v>39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848662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848662</v>
      </c>
      <c r="O5" s="33">
        <f t="shared" ref="O5:O36" si="1">(N5/O$56)</f>
        <v>484.67275842375784</v>
      </c>
      <c r="P5" s="6"/>
    </row>
    <row r="6" spans="1:133">
      <c r="A6" s="12"/>
      <c r="B6" s="25">
        <v>311</v>
      </c>
      <c r="C6" s="20" t="s">
        <v>2</v>
      </c>
      <c r="D6" s="46">
        <v>550240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550240</v>
      </c>
      <c r="O6" s="47">
        <f t="shared" si="1"/>
        <v>314.24328954882924</v>
      </c>
      <c r="P6" s="9"/>
    </row>
    <row r="7" spans="1:133">
      <c r="A7" s="12"/>
      <c r="B7" s="25">
        <v>312.10000000000002</v>
      </c>
      <c r="C7" s="20" t="s">
        <v>103</v>
      </c>
      <c r="D7" s="46">
        <v>88138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88138</v>
      </c>
      <c r="O7" s="47">
        <f t="shared" si="1"/>
        <v>50.33580810965163</v>
      </c>
      <c r="P7" s="9"/>
    </row>
    <row r="8" spans="1:133">
      <c r="A8" s="12"/>
      <c r="B8" s="25">
        <v>312.3</v>
      </c>
      <c r="C8" s="20" t="s">
        <v>10</v>
      </c>
      <c r="D8" s="46">
        <v>10823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10823</v>
      </c>
      <c r="O8" s="47">
        <f t="shared" si="1"/>
        <v>6.1810394060536833</v>
      </c>
      <c r="P8" s="9"/>
    </row>
    <row r="9" spans="1:133">
      <c r="A9" s="12"/>
      <c r="B9" s="25">
        <v>314.10000000000002</v>
      </c>
      <c r="C9" s="20" t="s">
        <v>13</v>
      </c>
      <c r="D9" s="46">
        <v>86608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86608</v>
      </c>
      <c r="O9" s="47">
        <f t="shared" si="1"/>
        <v>49.462021701884638</v>
      </c>
      <c r="P9" s="9"/>
    </row>
    <row r="10" spans="1:133">
      <c r="A10" s="12"/>
      <c r="B10" s="25">
        <v>314.3</v>
      </c>
      <c r="C10" s="20" t="s">
        <v>14</v>
      </c>
      <c r="D10" s="46">
        <v>26043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26043</v>
      </c>
      <c r="O10" s="47">
        <f t="shared" si="1"/>
        <v>14.873215305539691</v>
      </c>
      <c r="P10" s="9"/>
    </row>
    <row r="11" spans="1:133">
      <c r="A11" s="12"/>
      <c r="B11" s="25">
        <v>314.39999999999998</v>
      </c>
      <c r="C11" s="20" t="s">
        <v>15</v>
      </c>
      <c r="D11" s="46">
        <v>4351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4351</v>
      </c>
      <c r="O11" s="47">
        <f t="shared" si="1"/>
        <v>2.4848657909765848</v>
      </c>
      <c r="P11" s="9"/>
    </row>
    <row r="12" spans="1:133">
      <c r="A12" s="12"/>
      <c r="B12" s="25">
        <v>315</v>
      </c>
      <c r="C12" s="20" t="s">
        <v>16</v>
      </c>
      <c r="D12" s="46">
        <v>82459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82459</v>
      </c>
      <c r="O12" s="47">
        <f t="shared" si="1"/>
        <v>47.092518560822384</v>
      </c>
      <c r="P12" s="9"/>
    </row>
    <row r="13" spans="1:133" ht="15.75">
      <c r="A13" s="29" t="s">
        <v>104</v>
      </c>
      <c r="B13" s="30"/>
      <c r="C13" s="31"/>
      <c r="D13" s="32">
        <f t="shared" ref="D13:M13" si="3">SUM(D14:D17)</f>
        <v>199701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19" si="4">SUM(D13:M13)</f>
        <v>199701</v>
      </c>
      <c r="O13" s="45">
        <f t="shared" si="1"/>
        <v>114.04968589377499</v>
      </c>
      <c r="P13" s="10"/>
    </row>
    <row r="14" spans="1:133">
      <c r="A14" s="12"/>
      <c r="B14" s="25">
        <v>322</v>
      </c>
      <c r="C14" s="20" t="s">
        <v>0</v>
      </c>
      <c r="D14" s="46">
        <v>85435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85435</v>
      </c>
      <c r="O14" s="47">
        <f t="shared" si="1"/>
        <v>48.792118789263277</v>
      </c>
      <c r="P14" s="9"/>
    </row>
    <row r="15" spans="1:133">
      <c r="A15" s="12"/>
      <c r="B15" s="25">
        <v>323.10000000000002</v>
      </c>
      <c r="C15" s="20" t="s">
        <v>19</v>
      </c>
      <c r="D15" s="46">
        <v>68170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68170</v>
      </c>
      <c r="O15" s="47">
        <f t="shared" si="1"/>
        <v>38.932038834951456</v>
      </c>
      <c r="P15" s="9"/>
    </row>
    <row r="16" spans="1:133">
      <c r="A16" s="12"/>
      <c r="B16" s="25">
        <v>323.7</v>
      </c>
      <c r="C16" s="20" t="s">
        <v>20</v>
      </c>
      <c r="D16" s="46">
        <v>27970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27970</v>
      </c>
      <c r="O16" s="47">
        <f t="shared" si="1"/>
        <v>15.97372929754426</v>
      </c>
      <c r="P16" s="9"/>
    </row>
    <row r="17" spans="1:16">
      <c r="A17" s="12"/>
      <c r="B17" s="25">
        <v>329</v>
      </c>
      <c r="C17" s="20" t="s">
        <v>105</v>
      </c>
      <c r="D17" s="46">
        <v>18126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18126</v>
      </c>
      <c r="O17" s="47">
        <f t="shared" si="1"/>
        <v>10.35179897201599</v>
      </c>
      <c r="P17" s="9"/>
    </row>
    <row r="18" spans="1:16" ht="15.75">
      <c r="A18" s="29" t="s">
        <v>27</v>
      </c>
      <c r="B18" s="30"/>
      <c r="C18" s="31"/>
      <c r="D18" s="32">
        <f t="shared" ref="D18:M18" si="5">SUM(D19:D30)</f>
        <v>471220</v>
      </c>
      <c r="E18" s="32">
        <f t="shared" si="5"/>
        <v>0</v>
      </c>
      <c r="F18" s="32">
        <f t="shared" si="5"/>
        <v>0</v>
      </c>
      <c r="G18" s="32">
        <f t="shared" si="5"/>
        <v>0</v>
      </c>
      <c r="H18" s="32">
        <f t="shared" si="5"/>
        <v>0</v>
      </c>
      <c r="I18" s="32">
        <f t="shared" si="5"/>
        <v>655012</v>
      </c>
      <c r="J18" s="32">
        <f t="shared" si="5"/>
        <v>0</v>
      </c>
      <c r="K18" s="32">
        <f t="shared" si="5"/>
        <v>0</v>
      </c>
      <c r="L18" s="32">
        <f t="shared" si="5"/>
        <v>0</v>
      </c>
      <c r="M18" s="32">
        <f t="shared" si="5"/>
        <v>0</v>
      </c>
      <c r="N18" s="44">
        <f t="shared" si="4"/>
        <v>1126232</v>
      </c>
      <c r="O18" s="45">
        <f t="shared" si="1"/>
        <v>643.19360365505429</v>
      </c>
      <c r="P18" s="10"/>
    </row>
    <row r="19" spans="1:16">
      <c r="A19" s="12"/>
      <c r="B19" s="25">
        <v>331.1</v>
      </c>
      <c r="C19" s="20" t="s">
        <v>106</v>
      </c>
      <c r="D19" s="46">
        <v>239595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239595</v>
      </c>
      <c r="O19" s="47">
        <f t="shared" si="1"/>
        <v>136.83323814962878</v>
      </c>
      <c r="P19" s="9"/>
    </row>
    <row r="20" spans="1:16">
      <c r="A20" s="12"/>
      <c r="B20" s="25">
        <v>331.31</v>
      </c>
      <c r="C20" s="20" t="s">
        <v>84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1400</v>
      </c>
      <c r="J20" s="46">
        <v>0</v>
      </c>
      <c r="K20" s="46">
        <v>0</v>
      </c>
      <c r="L20" s="46">
        <v>0</v>
      </c>
      <c r="M20" s="46">
        <v>0</v>
      </c>
      <c r="N20" s="46">
        <f t="shared" ref="N20:N28" si="6">SUM(D20:M20)</f>
        <v>1400</v>
      </c>
      <c r="O20" s="47">
        <f t="shared" si="1"/>
        <v>0.79954311821816104</v>
      </c>
      <c r="P20" s="9"/>
    </row>
    <row r="21" spans="1:16">
      <c r="A21" s="12"/>
      <c r="B21" s="25">
        <v>331.35</v>
      </c>
      <c r="C21" s="20" t="s">
        <v>107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39899</v>
      </c>
      <c r="J21" s="46">
        <v>0</v>
      </c>
      <c r="K21" s="46">
        <v>0</v>
      </c>
      <c r="L21" s="46">
        <v>0</v>
      </c>
      <c r="M21" s="46">
        <v>0</v>
      </c>
      <c r="N21" s="46">
        <f t="shared" si="6"/>
        <v>39899</v>
      </c>
      <c r="O21" s="47">
        <f t="shared" si="1"/>
        <v>22.78640776699029</v>
      </c>
      <c r="P21" s="9"/>
    </row>
    <row r="22" spans="1:16">
      <c r="A22" s="12"/>
      <c r="B22" s="25">
        <v>334.1</v>
      </c>
      <c r="C22" s="20" t="s">
        <v>108</v>
      </c>
      <c r="D22" s="46">
        <v>24559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6"/>
        <v>24559</v>
      </c>
      <c r="O22" s="47">
        <f t="shared" si="1"/>
        <v>14.025699600228441</v>
      </c>
      <c r="P22" s="9"/>
    </row>
    <row r="23" spans="1:16">
      <c r="A23" s="12"/>
      <c r="B23" s="25">
        <v>334.35</v>
      </c>
      <c r="C23" s="20" t="s">
        <v>29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613713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613713</v>
      </c>
      <c r="O23" s="47">
        <f t="shared" si="1"/>
        <v>350.49286122215875</v>
      </c>
      <c r="P23" s="9"/>
    </row>
    <row r="24" spans="1:16">
      <c r="A24" s="12"/>
      <c r="B24" s="25">
        <v>335.14</v>
      </c>
      <c r="C24" s="20" t="s">
        <v>32</v>
      </c>
      <c r="D24" s="46">
        <v>4945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4945</v>
      </c>
      <c r="O24" s="47">
        <f t="shared" si="1"/>
        <v>2.8241005139920046</v>
      </c>
      <c r="P24" s="9"/>
    </row>
    <row r="25" spans="1:16">
      <c r="A25" s="12"/>
      <c r="B25" s="25">
        <v>335.15</v>
      </c>
      <c r="C25" s="20" t="s">
        <v>33</v>
      </c>
      <c r="D25" s="46">
        <v>493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493</v>
      </c>
      <c r="O25" s="47">
        <f t="shared" si="1"/>
        <v>0.28155339805825241</v>
      </c>
      <c r="P25" s="9"/>
    </row>
    <row r="26" spans="1:16">
      <c r="A26" s="12"/>
      <c r="B26" s="25">
        <v>335.16</v>
      </c>
      <c r="C26" s="20" t="s">
        <v>85</v>
      </c>
      <c r="D26" s="46">
        <v>54257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54257</v>
      </c>
      <c r="O26" s="47">
        <f t="shared" si="1"/>
        <v>30.986293546544832</v>
      </c>
      <c r="P26" s="9"/>
    </row>
    <row r="27" spans="1:16">
      <c r="A27" s="12"/>
      <c r="B27" s="25">
        <v>335.18</v>
      </c>
      <c r="C27" s="20" t="s">
        <v>34</v>
      </c>
      <c r="D27" s="46">
        <v>101121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101121</v>
      </c>
      <c r="O27" s="47">
        <f t="shared" si="1"/>
        <v>57.750428326670473</v>
      </c>
      <c r="P27" s="9"/>
    </row>
    <row r="28" spans="1:16">
      <c r="A28" s="12"/>
      <c r="B28" s="25">
        <v>335.49</v>
      </c>
      <c r="C28" s="20" t="s">
        <v>35</v>
      </c>
      <c r="D28" s="46">
        <v>20242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20242</v>
      </c>
      <c r="O28" s="47">
        <f t="shared" si="1"/>
        <v>11.560251284980012</v>
      </c>
      <c r="P28" s="9"/>
    </row>
    <row r="29" spans="1:16">
      <c r="A29" s="12"/>
      <c r="B29" s="25">
        <v>337.7</v>
      </c>
      <c r="C29" s="20" t="s">
        <v>36</v>
      </c>
      <c r="D29" s="46">
        <v>25000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>SUM(D29:M29)</f>
        <v>25000</v>
      </c>
      <c r="O29" s="47">
        <f t="shared" si="1"/>
        <v>14.277555682467161</v>
      </c>
      <c r="P29" s="9"/>
    </row>
    <row r="30" spans="1:16">
      <c r="A30" s="12"/>
      <c r="B30" s="25">
        <v>337.9</v>
      </c>
      <c r="C30" s="20" t="s">
        <v>109</v>
      </c>
      <c r="D30" s="46">
        <v>1008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>SUM(D30:M30)</f>
        <v>1008</v>
      </c>
      <c r="O30" s="47">
        <f t="shared" si="1"/>
        <v>0.57567104511707601</v>
      </c>
      <c r="P30" s="9"/>
    </row>
    <row r="31" spans="1:16" ht="15.75">
      <c r="A31" s="29" t="s">
        <v>41</v>
      </c>
      <c r="B31" s="30"/>
      <c r="C31" s="31"/>
      <c r="D31" s="32">
        <f t="shared" ref="D31:M31" si="7">SUM(D32:D38)</f>
        <v>245998</v>
      </c>
      <c r="E31" s="32">
        <f t="shared" si="7"/>
        <v>0</v>
      </c>
      <c r="F31" s="32">
        <f t="shared" si="7"/>
        <v>0</v>
      </c>
      <c r="G31" s="32">
        <f t="shared" si="7"/>
        <v>0</v>
      </c>
      <c r="H31" s="32">
        <f t="shared" si="7"/>
        <v>0</v>
      </c>
      <c r="I31" s="32">
        <f t="shared" si="7"/>
        <v>725797</v>
      </c>
      <c r="J31" s="32">
        <f t="shared" si="7"/>
        <v>0</v>
      </c>
      <c r="K31" s="32">
        <f t="shared" si="7"/>
        <v>0</v>
      </c>
      <c r="L31" s="32">
        <f t="shared" si="7"/>
        <v>0</v>
      </c>
      <c r="M31" s="32">
        <f t="shared" si="7"/>
        <v>0</v>
      </c>
      <c r="N31" s="32">
        <f>SUM(D31:M31)</f>
        <v>971795</v>
      </c>
      <c r="O31" s="45">
        <f t="shared" si="1"/>
        <v>554.99428897772702</v>
      </c>
      <c r="P31" s="10"/>
    </row>
    <row r="32" spans="1:16">
      <c r="A32" s="12"/>
      <c r="B32" s="25">
        <v>342.9</v>
      </c>
      <c r="C32" s="20" t="s">
        <v>110</v>
      </c>
      <c r="D32" s="46">
        <v>7055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ref="N32:N40" si="8">SUM(D32:M32)</f>
        <v>7055</v>
      </c>
      <c r="O32" s="47">
        <f t="shared" si="1"/>
        <v>4.0291262135922334</v>
      </c>
      <c r="P32" s="9"/>
    </row>
    <row r="33" spans="1:16">
      <c r="A33" s="12"/>
      <c r="B33" s="25">
        <v>343.3</v>
      </c>
      <c r="C33" s="20" t="s">
        <v>45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485944</v>
      </c>
      <c r="J33" s="46">
        <v>0</v>
      </c>
      <c r="K33" s="46">
        <v>0</v>
      </c>
      <c r="L33" s="46">
        <v>0</v>
      </c>
      <c r="M33" s="46">
        <v>0</v>
      </c>
      <c r="N33" s="46">
        <f t="shared" si="8"/>
        <v>485944</v>
      </c>
      <c r="O33" s="47">
        <f t="shared" si="1"/>
        <v>277.52370074243288</v>
      </c>
      <c r="P33" s="9"/>
    </row>
    <row r="34" spans="1:16">
      <c r="A34" s="12"/>
      <c r="B34" s="25">
        <v>343.4</v>
      </c>
      <c r="C34" s="20" t="s">
        <v>46</v>
      </c>
      <c r="D34" s="46">
        <v>205160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8"/>
        <v>205160</v>
      </c>
      <c r="O34" s="47">
        <f t="shared" si="1"/>
        <v>117.16733295259851</v>
      </c>
      <c r="P34" s="9"/>
    </row>
    <row r="35" spans="1:16">
      <c r="A35" s="12"/>
      <c r="B35" s="25">
        <v>343.5</v>
      </c>
      <c r="C35" s="20" t="s">
        <v>47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239853</v>
      </c>
      <c r="J35" s="46">
        <v>0</v>
      </c>
      <c r="K35" s="46">
        <v>0</v>
      </c>
      <c r="L35" s="46">
        <v>0</v>
      </c>
      <c r="M35" s="46">
        <v>0</v>
      </c>
      <c r="N35" s="46">
        <f t="shared" si="8"/>
        <v>239853</v>
      </c>
      <c r="O35" s="47">
        <f t="shared" si="1"/>
        <v>136.98058252427185</v>
      </c>
      <c r="P35" s="9"/>
    </row>
    <row r="36" spans="1:16">
      <c r="A36" s="12"/>
      <c r="B36" s="25">
        <v>343.9</v>
      </c>
      <c r="C36" s="20" t="s">
        <v>48</v>
      </c>
      <c r="D36" s="46">
        <v>16094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16094</v>
      </c>
      <c r="O36" s="47">
        <f t="shared" si="1"/>
        <v>9.1913192461450599</v>
      </c>
      <c r="P36" s="9"/>
    </row>
    <row r="37" spans="1:16">
      <c r="A37" s="12"/>
      <c r="B37" s="25">
        <v>344.9</v>
      </c>
      <c r="C37" s="20" t="s">
        <v>49</v>
      </c>
      <c r="D37" s="46">
        <v>16222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16222</v>
      </c>
      <c r="O37" s="47">
        <f t="shared" ref="O37:O54" si="9">(N37/O$56)</f>
        <v>9.2644203312392914</v>
      </c>
      <c r="P37" s="9"/>
    </row>
    <row r="38" spans="1:16">
      <c r="A38" s="12"/>
      <c r="B38" s="25">
        <v>347.1</v>
      </c>
      <c r="C38" s="20" t="s">
        <v>50</v>
      </c>
      <c r="D38" s="46">
        <v>1467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1467</v>
      </c>
      <c r="O38" s="47">
        <f t="shared" si="9"/>
        <v>0.83780696744717309</v>
      </c>
      <c r="P38" s="9"/>
    </row>
    <row r="39" spans="1:16" ht="15.75">
      <c r="A39" s="29" t="s">
        <v>42</v>
      </c>
      <c r="B39" s="30"/>
      <c r="C39" s="31"/>
      <c r="D39" s="32">
        <f t="shared" ref="D39:M39" si="10">SUM(D40:D41)</f>
        <v>9037</v>
      </c>
      <c r="E39" s="32">
        <f t="shared" si="10"/>
        <v>0</v>
      </c>
      <c r="F39" s="32">
        <f t="shared" si="10"/>
        <v>0</v>
      </c>
      <c r="G39" s="32">
        <f t="shared" si="10"/>
        <v>0</v>
      </c>
      <c r="H39" s="32">
        <f t="shared" si="10"/>
        <v>0</v>
      </c>
      <c r="I39" s="32">
        <f t="shared" si="10"/>
        <v>0</v>
      </c>
      <c r="J39" s="32">
        <f t="shared" si="10"/>
        <v>0</v>
      </c>
      <c r="K39" s="32">
        <f t="shared" si="10"/>
        <v>0</v>
      </c>
      <c r="L39" s="32">
        <f t="shared" si="10"/>
        <v>0</v>
      </c>
      <c r="M39" s="32">
        <f t="shared" si="10"/>
        <v>0</v>
      </c>
      <c r="N39" s="32">
        <f t="shared" si="8"/>
        <v>9037</v>
      </c>
      <c r="O39" s="45">
        <f t="shared" si="9"/>
        <v>5.1610508280982295</v>
      </c>
      <c r="P39" s="10"/>
    </row>
    <row r="40" spans="1:16">
      <c r="A40" s="13"/>
      <c r="B40" s="39">
        <v>351.1</v>
      </c>
      <c r="C40" s="21" t="s">
        <v>53</v>
      </c>
      <c r="D40" s="46">
        <v>7037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8"/>
        <v>7037</v>
      </c>
      <c r="O40" s="47">
        <f t="shared" si="9"/>
        <v>4.0188463735008568</v>
      </c>
      <c r="P40" s="9"/>
    </row>
    <row r="41" spans="1:16">
      <c r="A41" s="13"/>
      <c r="B41" s="39">
        <v>359</v>
      </c>
      <c r="C41" s="21" t="s">
        <v>55</v>
      </c>
      <c r="D41" s="46">
        <v>2000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ref="N41:N54" si="11">SUM(D41:M41)</f>
        <v>2000</v>
      </c>
      <c r="O41" s="47">
        <f t="shared" si="9"/>
        <v>1.1422044545973729</v>
      </c>
      <c r="P41" s="9"/>
    </row>
    <row r="42" spans="1:16" ht="15.75">
      <c r="A42" s="29" t="s">
        <v>3</v>
      </c>
      <c r="B42" s="30"/>
      <c r="C42" s="31"/>
      <c r="D42" s="32">
        <f t="shared" ref="D42:M42" si="12">SUM(D43:D49)</f>
        <v>175788</v>
      </c>
      <c r="E42" s="32">
        <f t="shared" si="12"/>
        <v>0</v>
      </c>
      <c r="F42" s="32">
        <f t="shared" si="12"/>
        <v>0</v>
      </c>
      <c r="G42" s="32">
        <f t="shared" si="12"/>
        <v>0</v>
      </c>
      <c r="H42" s="32">
        <f t="shared" si="12"/>
        <v>0</v>
      </c>
      <c r="I42" s="32">
        <f t="shared" si="12"/>
        <v>240542</v>
      </c>
      <c r="J42" s="32">
        <f t="shared" si="12"/>
        <v>0</v>
      </c>
      <c r="K42" s="32">
        <f t="shared" si="12"/>
        <v>0</v>
      </c>
      <c r="L42" s="32">
        <f t="shared" si="12"/>
        <v>0</v>
      </c>
      <c r="M42" s="32">
        <f t="shared" si="12"/>
        <v>0</v>
      </c>
      <c r="N42" s="32">
        <f t="shared" si="11"/>
        <v>416330</v>
      </c>
      <c r="O42" s="45">
        <f t="shared" si="9"/>
        <v>237.76699029126215</v>
      </c>
      <c r="P42" s="10"/>
    </row>
    <row r="43" spans="1:16">
      <c r="A43" s="12"/>
      <c r="B43" s="25">
        <v>361.1</v>
      </c>
      <c r="C43" s="20" t="s">
        <v>56</v>
      </c>
      <c r="D43" s="46">
        <v>6994</v>
      </c>
      <c r="E43" s="46">
        <v>0</v>
      </c>
      <c r="F43" s="46">
        <v>0</v>
      </c>
      <c r="G43" s="46">
        <v>0</v>
      </c>
      <c r="H43" s="46">
        <v>0</v>
      </c>
      <c r="I43" s="46">
        <v>6604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1"/>
        <v>13598</v>
      </c>
      <c r="O43" s="47">
        <f t="shared" si="9"/>
        <v>7.7658480868075381</v>
      </c>
      <c r="P43" s="9"/>
    </row>
    <row r="44" spans="1:16">
      <c r="A44" s="12"/>
      <c r="B44" s="25">
        <v>363.22</v>
      </c>
      <c r="C44" s="20" t="s">
        <v>111</v>
      </c>
      <c r="D44" s="46">
        <v>37625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1"/>
        <v>37625</v>
      </c>
      <c r="O44" s="47">
        <f t="shared" si="9"/>
        <v>21.48772130211308</v>
      </c>
      <c r="P44" s="9"/>
    </row>
    <row r="45" spans="1:16">
      <c r="A45" s="12"/>
      <c r="B45" s="25">
        <v>363.27</v>
      </c>
      <c r="C45" s="20" t="s">
        <v>112</v>
      </c>
      <c r="D45" s="46">
        <v>41219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1"/>
        <v>41219</v>
      </c>
      <c r="O45" s="47">
        <f t="shared" si="9"/>
        <v>23.540262707024556</v>
      </c>
      <c r="P45" s="9"/>
    </row>
    <row r="46" spans="1:16">
      <c r="A46" s="12"/>
      <c r="B46" s="25">
        <v>363.29</v>
      </c>
      <c r="C46" s="20" t="s">
        <v>113</v>
      </c>
      <c r="D46" s="46">
        <v>68517</v>
      </c>
      <c r="E46" s="46">
        <v>0</v>
      </c>
      <c r="F46" s="46">
        <v>0</v>
      </c>
      <c r="G46" s="46">
        <v>0</v>
      </c>
      <c r="H46" s="46">
        <v>0</v>
      </c>
      <c r="I46" s="46">
        <v>159995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1"/>
        <v>228512</v>
      </c>
      <c r="O46" s="47">
        <f t="shared" si="9"/>
        <v>130.50371216447743</v>
      </c>
      <c r="P46" s="9"/>
    </row>
    <row r="47" spans="1:16">
      <c r="A47" s="12"/>
      <c r="B47" s="25">
        <v>364</v>
      </c>
      <c r="C47" s="20" t="s">
        <v>79</v>
      </c>
      <c r="D47" s="46">
        <v>1781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1"/>
        <v>1781</v>
      </c>
      <c r="O47" s="47">
        <f t="shared" si="9"/>
        <v>1.0171330668189607</v>
      </c>
      <c r="P47" s="9"/>
    </row>
    <row r="48" spans="1:16">
      <c r="A48" s="12"/>
      <c r="B48" s="25">
        <v>366</v>
      </c>
      <c r="C48" s="20" t="s">
        <v>58</v>
      </c>
      <c r="D48" s="46">
        <v>12906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1"/>
        <v>12906</v>
      </c>
      <c r="O48" s="47">
        <f t="shared" si="9"/>
        <v>7.3706453455168477</v>
      </c>
      <c r="P48" s="9"/>
    </row>
    <row r="49" spans="1:119">
      <c r="A49" s="12"/>
      <c r="B49" s="25">
        <v>369.9</v>
      </c>
      <c r="C49" s="20" t="s">
        <v>59</v>
      </c>
      <c r="D49" s="46">
        <v>6746</v>
      </c>
      <c r="E49" s="46">
        <v>0</v>
      </c>
      <c r="F49" s="46">
        <v>0</v>
      </c>
      <c r="G49" s="46">
        <v>0</v>
      </c>
      <c r="H49" s="46">
        <v>0</v>
      </c>
      <c r="I49" s="46">
        <v>73943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1"/>
        <v>80689</v>
      </c>
      <c r="O49" s="47">
        <f t="shared" si="9"/>
        <v>46.081667618503715</v>
      </c>
      <c r="P49" s="9"/>
    </row>
    <row r="50" spans="1:119" ht="15.75">
      <c r="A50" s="29" t="s">
        <v>43</v>
      </c>
      <c r="B50" s="30"/>
      <c r="C50" s="31"/>
      <c r="D50" s="32">
        <f t="shared" ref="D50:M50" si="13">SUM(D51:D53)</f>
        <v>75000</v>
      </c>
      <c r="E50" s="32">
        <f t="shared" si="13"/>
        <v>0</v>
      </c>
      <c r="F50" s="32">
        <f t="shared" si="13"/>
        <v>0</v>
      </c>
      <c r="G50" s="32">
        <f t="shared" si="13"/>
        <v>0</v>
      </c>
      <c r="H50" s="32">
        <f t="shared" si="13"/>
        <v>0</v>
      </c>
      <c r="I50" s="32">
        <f t="shared" si="13"/>
        <v>3388990</v>
      </c>
      <c r="J50" s="32">
        <f t="shared" si="13"/>
        <v>0</v>
      </c>
      <c r="K50" s="32">
        <f t="shared" si="13"/>
        <v>0</v>
      </c>
      <c r="L50" s="32">
        <f t="shared" si="13"/>
        <v>0</v>
      </c>
      <c r="M50" s="32">
        <f t="shared" si="13"/>
        <v>0</v>
      </c>
      <c r="N50" s="32">
        <f t="shared" si="11"/>
        <v>3463990</v>
      </c>
      <c r="O50" s="45">
        <f t="shared" si="9"/>
        <v>1978.2924043403768</v>
      </c>
      <c r="P50" s="9"/>
    </row>
    <row r="51" spans="1:119">
      <c r="A51" s="12"/>
      <c r="B51" s="25">
        <v>382</v>
      </c>
      <c r="C51" s="20" t="s">
        <v>71</v>
      </c>
      <c r="D51" s="46">
        <v>75000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1"/>
        <v>75000</v>
      </c>
      <c r="O51" s="47">
        <f t="shared" si="9"/>
        <v>42.832667047401486</v>
      </c>
      <c r="P51" s="9"/>
    </row>
    <row r="52" spans="1:119">
      <c r="A52" s="12"/>
      <c r="B52" s="25">
        <v>389.7</v>
      </c>
      <c r="C52" s="20" t="s">
        <v>114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2692917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1"/>
        <v>2692917</v>
      </c>
      <c r="O52" s="47">
        <f t="shared" si="9"/>
        <v>1537.9308966304968</v>
      </c>
      <c r="P52" s="9"/>
    </row>
    <row r="53" spans="1:119" ht="15.75" thickBot="1">
      <c r="A53" s="12"/>
      <c r="B53" s="25">
        <v>389.8</v>
      </c>
      <c r="C53" s="20" t="s">
        <v>115</v>
      </c>
      <c r="D53" s="46">
        <v>0</v>
      </c>
      <c r="E53" s="46">
        <v>0</v>
      </c>
      <c r="F53" s="46">
        <v>0</v>
      </c>
      <c r="G53" s="46">
        <v>0</v>
      </c>
      <c r="H53" s="46">
        <v>0</v>
      </c>
      <c r="I53" s="46">
        <v>696073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1"/>
        <v>696073</v>
      </c>
      <c r="O53" s="47">
        <f t="shared" si="9"/>
        <v>397.52884066247856</v>
      </c>
      <c r="P53" s="9"/>
    </row>
    <row r="54" spans="1:119" ht="16.5" thickBot="1">
      <c r="A54" s="14" t="s">
        <v>51</v>
      </c>
      <c r="B54" s="23"/>
      <c r="C54" s="22"/>
      <c r="D54" s="15">
        <f t="shared" ref="D54:M54" si="14">SUM(D5,D13,D18,D31,D39,D42,D50)</f>
        <v>2025406</v>
      </c>
      <c r="E54" s="15">
        <f t="shared" si="14"/>
        <v>0</v>
      </c>
      <c r="F54" s="15">
        <f t="shared" si="14"/>
        <v>0</v>
      </c>
      <c r="G54" s="15">
        <f t="shared" si="14"/>
        <v>0</v>
      </c>
      <c r="H54" s="15">
        <f t="shared" si="14"/>
        <v>0</v>
      </c>
      <c r="I54" s="15">
        <f t="shared" si="14"/>
        <v>5010341</v>
      </c>
      <c r="J54" s="15">
        <f t="shared" si="14"/>
        <v>0</v>
      </c>
      <c r="K54" s="15">
        <f t="shared" si="14"/>
        <v>0</v>
      </c>
      <c r="L54" s="15">
        <f t="shared" si="14"/>
        <v>0</v>
      </c>
      <c r="M54" s="15">
        <f t="shared" si="14"/>
        <v>0</v>
      </c>
      <c r="N54" s="15">
        <f t="shared" si="11"/>
        <v>7035747</v>
      </c>
      <c r="O54" s="38">
        <f t="shared" si="9"/>
        <v>4018.1307824100513</v>
      </c>
      <c r="P54" s="6"/>
      <c r="Q54" s="2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  <c r="BR54" s="5"/>
      <c r="BS54" s="5"/>
      <c r="BT54" s="5"/>
      <c r="BU54" s="5"/>
      <c r="BV54" s="5"/>
      <c r="BW54" s="5"/>
      <c r="BX54" s="5"/>
      <c r="BY54" s="5"/>
      <c r="BZ54" s="5"/>
      <c r="CA54" s="5"/>
      <c r="CB54" s="5"/>
      <c r="CC54" s="5"/>
      <c r="CD54" s="5"/>
      <c r="CE54" s="5"/>
      <c r="CF54" s="5"/>
      <c r="CG54" s="5"/>
      <c r="CH54" s="5"/>
      <c r="CI54" s="5"/>
      <c r="CJ54" s="5"/>
      <c r="CK54" s="5"/>
      <c r="CL54" s="5"/>
      <c r="CM54" s="5"/>
      <c r="CN54" s="5"/>
      <c r="CO54" s="5"/>
      <c r="CP54" s="5"/>
      <c r="CQ54" s="5"/>
      <c r="CR54" s="5"/>
      <c r="CS54" s="5"/>
      <c r="CT54" s="5"/>
      <c r="CU54" s="5"/>
      <c r="CV54" s="5"/>
      <c r="CW54" s="5"/>
      <c r="CX54" s="5"/>
      <c r="CY54" s="5"/>
      <c r="CZ54" s="5"/>
      <c r="DA54" s="5"/>
      <c r="DB54" s="5"/>
      <c r="DC54" s="5"/>
      <c r="DD54" s="5"/>
      <c r="DE54" s="5"/>
      <c r="DF54" s="5"/>
      <c r="DG54" s="5"/>
      <c r="DH54" s="5"/>
      <c r="DI54" s="5"/>
      <c r="DJ54" s="5"/>
      <c r="DK54" s="5"/>
      <c r="DL54" s="5"/>
      <c r="DM54" s="5"/>
      <c r="DN54" s="5"/>
      <c r="DO54" s="5"/>
    </row>
    <row r="55" spans="1:119">
      <c r="A55" s="16"/>
      <c r="B55" s="18"/>
      <c r="C55" s="18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  <c r="O55" s="19"/>
    </row>
    <row r="56" spans="1:119">
      <c r="A56" s="40"/>
      <c r="B56" s="41"/>
      <c r="C56" s="41"/>
      <c r="D56" s="42"/>
      <c r="E56" s="42"/>
      <c r="F56" s="42"/>
      <c r="G56" s="42"/>
      <c r="H56" s="42"/>
      <c r="I56" s="42"/>
      <c r="J56" s="42"/>
      <c r="K56" s="42"/>
      <c r="L56" s="118" t="s">
        <v>116</v>
      </c>
      <c r="M56" s="118"/>
      <c r="N56" s="118"/>
      <c r="O56" s="43">
        <v>1751</v>
      </c>
    </row>
    <row r="57" spans="1:119">
      <c r="A57" s="119"/>
      <c r="B57" s="96"/>
      <c r="C57" s="96"/>
      <c r="D57" s="96"/>
      <c r="E57" s="96"/>
      <c r="F57" s="96"/>
      <c r="G57" s="96"/>
      <c r="H57" s="96"/>
      <c r="I57" s="96"/>
      <c r="J57" s="96"/>
      <c r="K57" s="96"/>
      <c r="L57" s="96"/>
      <c r="M57" s="96"/>
      <c r="N57" s="96"/>
      <c r="O57" s="97"/>
    </row>
    <row r="58" spans="1:119" ht="15.75" customHeight="1" thickBot="1">
      <c r="A58" s="120" t="s">
        <v>75</v>
      </c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100"/>
    </row>
  </sheetData>
  <mergeCells count="10">
    <mergeCell ref="L56:N56"/>
    <mergeCell ref="A57:O57"/>
    <mergeCell ref="A58:O5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4" fitToHeight="0" orientation="landscape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32</vt:i4>
      </vt:variant>
    </vt:vector>
  </HeadingPairs>
  <TitlesOfParts>
    <vt:vector size="48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2025-05-08T15:36:46Z</cp:lastPrinted>
  <dcterms:created xsi:type="dcterms:W3CDTF">2000-08-31T21:26:31Z</dcterms:created>
  <dcterms:modified xsi:type="dcterms:W3CDTF">2025-05-08T15:37:17Z</dcterms:modified>
</cp:coreProperties>
</file>