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D2308CBD529D43CD46ACB40B64BBA7E50CFF8B2B" xr6:coauthVersionLast="47" xr6:coauthVersionMax="47" xr10:uidLastSave="{A9654213-1BF5-411A-9455-C6C6E7BD9EC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'2008'!$A$1:$O$30</definedName>
    <definedName name="_xlnm.Print_Area" localSheetId="14">'2009'!$A$1:$O$31</definedName>
    <definedName name="_xlnm.Print_Area" localSheetId="13">'2010'!$A$1:$O$31</definedName>
    <definedName name="_xlnm.Print_Area" localSheetId="12">'2011'!$A$1:$O$29</definedName>
    <definedName name="_xlnm.Print_Area" localSheetId="11">'2012'!$A$1:$O$30</definedName>
    <definedName name="_xlnm.Print_Area" localSheetId="10">'2013'!$A$1:$O$31</definedName>
    <definedName name="_xlnm.Print_Area" localSheetId="9">'2014'!$A$1:$O$32</definedName>
    <definedName name="_xlnm.Print_Area" localSheetId="8">'2015'!$A$1:$O$31</definedName>
    <definedName name="_xlnm.Print_Area" localSheetId="7">'2016'!$A$1:$O$30</definedName>
    <definedName name="_xlnm.Print_Area" localSheetId="6">'2017'!$A$1:$O$30</definedName>
    <definedName name="_xlnm.Print_Area" localSheetId="5">'2018'!$A$1:$O$30</definedName>
    <definedName name="_xlnm.Print_Area" localSheetId="4">'2019'!$A$1:$O$33</definedName>
    <definedName name="_xlnm.Print_Area" localSheetId="3">'2020'!$A$1:$O$33</definedName>
    <definedName name="_xlnm.Print_Area" localSheetId="2">'2021'!$A$1:$P$33</definedName>
    <definedName name="_xlnm.Print_Area" localSheetId="1">'2022'!$A$1:$P$31</definedName>
    <definedName name="_xlnm.Print_Area" localSheetId="0">'2023'!$A$1:$P$33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9" l="1"/>
  <c r="F29" i="49"/>
  <c r="G29" i="49"/>
  <c r="H29" i="49"/>
  <c r="I29" i="49"/>
  <c r="J29" i="49"/>
  <c r="K29" i="49"/>
  <c r="L29" i="49"/>
  <c r="M29" i="49"/>
  <c r="N29" i="49"/>
  <c r="D29" i="49"/>
  <c r="O28" i="49" l="1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7" i="49" l="1"/>
  <c r="P27" i="49" s="1"/>
  <c r="O24" i="49"/>
  <c r="P24" i="49" s="1"/>
  <c r="O22" i="49"/>
  <c r="P22" i="49" s="1"/>
  <c r="O15" i="49"/>
  <c r="P15" i="49" s="1"/>
  <c r="O11" i="49"/>
  <c r="P11" i="49" s="1"/>
  <c r="O5" i="49"/>
  <c r="P5" i="49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27" i="48" s="1"/>
  <c r="L5" i="48"/>
  <c r="K5" i="48"/>
  <c r="J5" i="48"/>
  <c r="I5" i="48"/>
  <c r="H5" i="48"/>
  <c r="H27" i="48" s="1"/>
  <c r="G5" i="48"/>
  <c r="G27" i="48" s="1"/>
  <c r="F5" i="48"/>
  <c r="F27" i="48" s="1"/>
  <c r="E5" i="48"/>
  <c r="D5" i="48"/>
  <c r="O29" i="49" l="1"/>
  <c r="P29" i="49" s="1"/>
  <c r="N27" i="48"/>
  <c r="L27" i="48"/>
  <c r="K27" i="48"/>
  <c r="J27" i="48"/>
  <c r="D27" i="48"/>
  <c r="I27" i="48"/>
  <c r="E27" i="48"/>
  <c r="O25" i="48"/>
  <c r="P25" i="48" s="1"/>
  <c r="O22" i="48"/>
  <c r="P22" i="48" s="1"/>
  <c r="O20" i="48"/>
  <c r="P20" i="48" s="1"/>
  <c r="O15" i="48"/>
  <c r="P15" i="48" s="1"/>
  <c r="O11" i="48"/>
  <c r="P11" i="48" s="1"/>
  <c r="O5" i="48"/>
  <c r="P5" i="48" s="1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D29" i="47" s="1"/>
  <c r="O21" i="47"/>
  <c r="P21" i="47" s="1"/>
  <c r="O20" i="47"/>
  <c r="P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H29" i="47" s="1"/>
  <c r="G5" i="47"/>
  <c r="G29" i="47" s="1"/>
  <c r="F5" i="47"/>
  <c r="E5" i="47"/>
  <c r="D5" i="47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M24" i="46"/>
  <c r="L24" i="46"/>
  <c r="K24" i="46"/>
  <c r="J24" i="46"/>
  <c r="N24" i="46" s="1"/>
  <c r="O24" i="46" s="1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/>
  <c r="N19" i="46"/>
  <c r="O19" i="46" s="1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/>
  <c r="M11" i="46"/>
  <c r="L11" i="46"/>
  <c r="K11" i="46"/>
  <c r="J11" i="46"/>
  <c r="I11" i="46"/>
  <c r="H11" i="46"/>
  <c r="G11" i="46"/>
  <c r="F11" i="46"/>
  <c r="E11" i="46"/>
  <c r="D11" i="46"/>
  <c r="N10" i="46"/>
  <c r="O10" i="46"/>
  <c r="N9" i="46"/>
  <c r="O9" i="46"/>
  <c r="N8" i="46"/>
  <c r="O8" i="46"/>
  <c r="N7" i="46"/>
  <c r="O7" i="46" s="1"/>
  <c r="N6" i="46"/>
  <c r="O6" i="46" s="1"/>
  <c r="M5" i="46"/>
  <c r="M29" i="46" s="1"/>
  <c r="L5" i="46"/>
  <c r="K5" i="46"/>
  <c r="J5" i="46"/>
  <c r="I5" i="46"/>
  <c r="H5" i="46"/>
  <c r="G5" i="46"/>
  <c r="F5" i="46"/>
  <c r="E5" i="46"/>
  <c r="D5" i="46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M15" i="45"/>
  <c r="L15" i="45"/>
  <c r="L29" i="45" s="1"/>
  <c r="K15" i="45"/>
  <c r="J15" i="45"/>
  <c r="I15" i="45"/>
  <c r="H15" i="45"/>
  <c r="G15" i="45"/>
  <c r="F15" i="45"/>
  <c r="N15" i="45" s="1"/>
  <c r="O15" i="45" s="1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N19" i="44" s="1"/>
  <c r="O19" i="44" s="1"/>
  <c r="E19" i="44"/>
  <c r="D19" i="44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1" i="44" s="1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E26" i="44" s="1"/>
  <c r="D5" i="44"/>
  <c r="J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/>
  <c r="N16" i="43"/>
  <c r="O16" i="43"/>
  <c r="N15" i="43"/>
  <c r="O15" i="43"/>
  <c r="M14" i="43"/>
  <c r="M26" i="43" s="1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H26" i="43" s="1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25" i="42"/>
  <c r="O25" i="42" s="1"/>
  <c r="N24" i="42"/>
  <c r="O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F26" i="42" s="1"/>
  <c r="E15" i="42"/>
  <c r="D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M11" i="41"/>
  <c r="L11" i="41"/>
  <c r="K11" i="41"/>
  <c r="J11" i="41"/>
  <c r="I11" i="41"/>
  <c r="H11" i="41"/>
  <c r="H26" i="41" s="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26" i="40"/>
  <c r="O26" i="40"/>
  <c r="M25" i="40"/>
  <c r="L25" i="40"/>
  <c r="N25" i="40" s="1"/>
  <c r="O25" i="40" s="1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F27" i="40" s="1"/>
  <c r="E5" i="40"/>
  <c r="E27" i="40" s="1"/>
  <c r="D5" i="40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J28" i="39" s="1"/>
  <c r="I5" i="39"/>
  <c r="I28" i="39" s="1"/>
  <c r="H5" i="39"/>
  <c r="G5" i="39"/>
  <c r="F5" i="39"/>
  <c r="E5" i="39"/>
  <c r="E28" i="39" s="1"/>
  <c r="D5" i="39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N21" i="38"/>
  <c r="O21" i="38" s="1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F26" i="38" s="1"/>
  <c r="E14" i="38"/>
  <c r="D14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26" i="38"/>
  <c r="K5" i="38"/>
  <c r="K26" i="38" s="1"/>
  <c r="J5" i="38"/>
  <c r="I5" i="38"/>
  <c r="H5" i="38"/>
  <c r="H26" i="38" s="1"/>
  <c r="G5" i="38"/>
  <c r="F5" i="38"/>
  <c r="E5" i="38"/>
  <c r="E26" i="38" s="1"/>
  <c r="D5" i="38"/>
  <c r="N26" i="37"/>
  <c r="O26" i="37" s="1"/>
  <c r="M25" i="37"/>
  <c r="L25" i="37"/>
  <c r="K25" i="37"/>
  <c r="J25" i="37"/>
  <c r="I25" i="37"/>
  <c r="H25" i="37"/>
  <c r="H27" i="37" s="1"/>
  <c r="G25" i="37"/>
  <c r="F25" i="37"/>
  <c r="E25" i="37"/>
  <c r="D25" i="37"/>
  <c r="N25" i="37" s="1"/>
  <c r="O25" i="37" s="1"/>
  <c r="N24" i="37"/>
  <c r="O24" i="37" s="1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M15" i="37"/>
  <c r="L15" i="37"/>
  <c r="L27" i="37" s="1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M27" i="37" s="1"/>
  <c r="L5" i="37"/>
  <c r="K5" i="37"/>
  <c r="J5" i="37"/>
  <c r="I5" i="37"/>
  <c r="H5" i="37"/>
  <c r="G5" i="37"/>
  <c r="G27" i="37" s="1"/>
  <c r="F5" i="37"/>
  <c r="E5" i="37"/>
  <c r="E27" i="37"/>
  <c r="D5" i="37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E26" i="36" s="1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M15" i="36"/>
  <c r="L15" i="36"/>
  <c r="L26" i="36" s="1"/>
  <c r="K15" i="36"/>
  <c r="J15" i="36"/>
  <c r="I15" i="36"/>
  <c r="I26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" i="36" s="1"/>
  <c r="O5" i="36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F25" i="35" s="1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/>
  <c r="M12" i="35"/>
  <c r="L12" i="35"/>
  <c r="K12" i="35"/>
  <c r="J12" i="35"/>
  <c r="I12" i="35"/>
  <c r="H12" i="35"/>
  <c r="G12" i="35"/>
  <c r="G25" i="35" s="1"/>
  <c r="F12" i="35"/>
  <c r="E12" i="35"/>
  <c r="D12" i="35"/>
  <c r="N12" i="35" s="1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K25" i="35" s="1"/>
  <c r="J5" i="35"/>
  <c r="I5" i="35"/>
  <c r="H5" i="35"/>
  <c r="G5" i="35"/>
  <c r="F5" i="35"/>
  <c r="E5" i="35"/>
  <c r="D5" i="35"/>
  <c r="N5" i="35" s="1"/>
  <c r="O5" i="35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 s="1"/>
  <c r="M21" i="34"/>
  <c r="L21" i="34"/>
  <c r="K21" i="34"/>
  <c r="J21" i="34"/>
  <c r="I21" i="34"/>
  <c r="H21" i="34"/>
  <c r="H27" i="34" s="1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M15" i="34"/>
  <c r="M27" i="34" s="1"/>
  <c r="L15" i="34"/>
  <c r="K15" i="34"/>
  <c r="K27" i="34" s="1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5" i="33"/>
  <c r="F15" i="33"/>
  <c r="G15" i="33"/>
  <c r="H15" i="33"/>
  <c r="I15" i="33"/>
  <c r="J15" i="33"/>
  <c r="K15" i="33"/>
  <c r="L15" i="33"/>
  <c r="L27" i="33" s="1"/>
  <c r="M15" i="33"/>
  <c r="E12" i="33"/>
  <c r="F12" i="33"/>
  <c r="G12" i="33"/>
  <c r="H12" i="33"/>
  <c r="I12" i="33"/>
  <c r="I27" i="33" s="1"/>
  <c r="J12" i="33"/>
  <c r="J27" i="33" s="1"/>
  <c r="K12" i="33"/>
  <c r="L12" i="33"/>
  <c r="M12" i="33"/>
  <c r="E5" i="33"/>
  <c r="F5" i="33"/>
  <c r="G5" i="33"/>
  <c r="H5" i="33"/>
  <c r="I5" i="33"/>
  <c r="J5" i="33"/>
  <c r="K5" i="33"/>
  <c r="L5" i="33"/>
  <c r="M5" i="33"/>
  <c r="D22" i="33"/>
  <c r="D20" i="33"/>
  <c r="D15" i="33"/>
  <c r="N15" i="33" s="1"/>
  <c r="O15" i="33" s="1"/>
  <c r="D12" i="33"/>
  <c r="D5" i="33"/>
  <c r="N26" i="33"/>
  <c r="O26" i="33" s="1"/>
  <c r="N23" i="33"/>
  <c r="O23" i="33" s="1"/>
  <c r="N24" i="33"/>
  <c r="O24" i="33" s="1"/>
  <c r="N21" i="33"/>
  <c r="O21" i="33" s="1"/>
  <c r="N14" i="33"/>
  <c r="O14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16" i="33"/>
  <c r="O16" i="33" s="1"/>
  <c r="N17" i="33"/>
  <c r="O17" i="33" s="1"/>
  <c r="N18" i="33"/>
  <c r="O18" i="33" s="1"/>
  <c r="N19" i="33"/>
  <c r="O19" i="33" s="1"/>
  <c r="N13" i="33"/>
  <c r="O13" i="33" s="1"/>
  <c r="D27" i="37"/>
  <c r="D26" i="38"/>
  <c r="N15" i="42" l="1"/>
  <c r="O15" i="42" s="1"/>
  <c r="G26" i="43"/>
  <c r="N20" i="33"/>
  <c r="O20" i="33" s="1"/>
  <c r="F27" i="34"/>
  <c r="F26" i="36"/>
  <c r="N5" i="37"/>
  <c r="O5" i="37" s="1"/>
  <c r="N15" i="39"/>
  <c r="O15" i="39" s="1"/>
  <c r="K27" i="40"/>
  <c r="N20" i="40"/>
  <c r="O20" i="40" s="1"/>
  <c r="E26" i="41"/>
  <c r="D26" i="42"/>
  <c r="N21" i="43"/>
  <c r="O21" i="43" s="1"/>
  <c r="F26" i="44"/>
  <c r="L29" i="47"/>
  <c r="N22" i="33"/>
  <c r="O22" i="33" s="1"/>
  <c r="G27" i="34"/>
  <c r="G26" i="36"/>
  <c r="N21" i="36"/>
  <c r="O21" i="36" s="1"/>
  <c r="L27" i="40"/>
  <c r="F26" i="41"/>
  <c r="N26" i="41" s="1"/>
  <c r="O26" i="41" s="1"/>
  <c r="E26" i="42"/>
  <c r="I26" i="43"/>
  <c r="G26" i="44"/>
  <c r="D29" i="45"/>
  <c r="I29" i="47"/>
  <c r="M27" i="40"/>
  <c r="E29" i="45"/>
  <c r="I27" i="34"/>
  <c r="N19" i="34"/>
  <c r="O19" i="34" s="1"/>
  <c r="N19" i="36"/>
  <c r="O19" i="36" s="1"/>
  <c r="N26" i="39"/>
  <c r="O26" i="39" s="1"/>
  <c r="N21" i="41"/>
  <c r="O21" i="41" s="1"/>
  <c r="G26" i="42"/>
  <c r="K26" i="43"/>
  <c r="I26" i="44"/>
  <c r="F29" i="45"/>
  <c r="N29" i="45" s="1"/>
  <c r="O29" i="45" s="1"/>
  <c r="N22" i="46"/>
  <c r="O22" i="46" s="1"/>
  <c r="L28" i="39"/>
  <c r="N22" i="45"/>
  <c r="O22" i="45" s="1"/>
  <c r="N14" i="44"/>
  <c r="O14" i="44" s="1"/>
  <c r="N11" i="41"/>
  <c r="O11" i="41" s="1"/>
  <c r="M27" i="33"/>
  <c r="I25" i="35"/>
  <c r="D25" i="35"/>
  <c r="K27" i="33"/>
  <c r="J27" i="34"/>
  <c r="J25" i="35"/>
  <c r="J26" i="36"/>
  <c r="I27" i="37"/>
  <c r="I26" i="41"/>
  <c r="H26" i="42"/>
  <c r="I26" i="42"/>
  <c r="L26" i="43"/>
  <c r="J26" i="44"/>
  <c r="G29" i="45"/>
  <c r="N27" i="46"/>
  <c r="O27" i="46" s="1"/>
  <c r="K28" i="39"/>
  <c r="K26" i="36"/>
  <c r="G26" i="38"/>
  <c r="N26" i="38" s="1"/>
  <c r="O26" i="38" s="1"/>
  <c r="K26" i="44"/>
  <c r="H29" i="45"/>
  <c r="J29" i="45"/>
  <c r="E29" i="47"/>
  <c r="N5" i="39"/>
  <c r="O5" i="39" s="1"/>
  <c r="N29" i="47"/>
  <c r="H28" i="39"/>
  <c r="K26" i="41"/>
  <c r="J26" i="42"/>
  <c r="N14" i="43"/>
  <c r="O14" i="43" s="1"/>
  <c r="L26" i="44"/>
  <c r="I29" i="45"/>
  <c r="N24" i="45"/>
  <c r="O24" i="45" s="1"/>
  <c r="D29" i="46"/>
  <c r="F29" i="47"/>
  <c r="K29" i="47"/>
  <c r="H26" i="36"/>
  <c r="J27" i="37"/>
  <c r="L25" i="35"/>
  <c r="N19" i="37"/>
  <c r="O19" i="37" s="1"/>
  <c r="F28" i="39"/>
  <c r="N22" i="39"/>
  <c r="O22" i="39" s="1"/>
  <c r="L26" i="41"/>
  <c r="K26" i="42"/>
  <c r="N12" i="42"/>
  <c r="O12" i="42" s="1"/>
  <c r="N20" i="42"/>
  <c r="O20" i="42" s="1"/>
  <c r="M26" i="44"/>
  <c r="E29" i="46"/>
  <c r="O22" i="47"/>
  <c r="P22" i="47" s="1"/>
  <c r="J27" i="40"/>
  <c r="G28" i="39"/>
  <c r="N15" i="40"/>
  <c r="O15" i="40" s="1"/>
  <c r="L26" i="42"/>
  <c r="D26" i="44"/>
  <c r="K29" i="45"/>
  <c r="F29" i="46"/>
  <c r="O15" i="47"/>
  <c r="P15" i="47" s="1"/>
  <c r="O27" i="47"/>
  <c r="P27" i="47" s="1"/>
  <c r="H27" i="40"/>
  <c r="E26" i="43"/>
  <c r="D27" i="34"/>
  <c r="N12" i="40"/>
  <c r="O12" i="40" s="1"/>
  <c r="M26" i="41"/>
  <c r="F26" i="43"/>
  <c r="O11" i="47"/>
  <c r="P11" i="47" s="1"/>
  <c r="D26" i="41"/>
  <c r="G26" i="41"/>
  <c r="N5" i="33"/>
  <c r="O5" i="33" s="1"/>
  <c r="M25" i="35"/>
  <c r="G27" i="33"/>
  <c r="N15" i="36"/>
  <c r="O15" i="36" s="1"/>
  <c r="N19" i="38"/>
  <c r="O19" i="38" s="1"/>
  <c r="N14" i="41"/>
  <c r="O14" i="41" s="1"/>
  <c r="M26" i="42"/>
  <c r="N19" i="43"/>
  <c r="O19" i="43" s="1"/>
  <c r="G29" i="46"/>
  <c r="D26" i="43"/>
  <c r="N21" i="44"/>
  <c r="O21" i="44" s="1"/>
  <c r="O5" i="47"/>
  <c r="P5" i="47" s="1"/>
  <c r="N15" i="35"/>
  <c r="O15" i="35" s="1"/>
  <c r="F27" i="33"/>
  <c r="N5" i="38"/>
  <c r="O5" i="38" s="1"/>
  <c r="N24" i="43"/>
  <c r="O24" i="43" s="1"/>
  <c r="M29" i="45"/>
  <c r="H29" i="46"/>
  <c r="N11" i="43"/>
  <c r="O11" i="43" s="1"/>
  <c r="M28" i="39"/>
  <c r="N27" i="45"/>
  <c r="O27" i="45" s="1"/>
  <c r="D27" i="33"/>
  <c r="H26" i="44"/>
  <c r="N15" i="46"/>
  <c r="O15" i="46" s="1"/>
  <c r="L27" i="34"/>
  <c r="N12" i="36"/>
  <c r="O12" i="36" s="1"/>
  <c r="N24" i="36"/>
  <c r="O24" i="36" s="1"/>
  <c r="D28" i="39"/>
  <c r="N28" i="39" s="1"/>
  <c r="O28" i="39" s="1"/>
  <c r="E27" i="33"/>
  <c r="J26" i="38"/>
  <c r="I27" i="40"/>
  <c r="I29" i="46"/>
  <c r="N12" i="34"/>
  <c r="O12" i="34" s="1"/>
  <c r="E25" i="35"/>
  <c r="N25" i="35" s="1"/>
  <c r="O25" i="35" s="1"/>
  <c r="O24" i="47"/>
  <c r="P24" i="47" s="1"/>
  <c r="N25" i="33"/>
  <c r="O25" i="33" s="1"/>
  <c r="N15" i="37"/>
  <c r="O15" i="37" s="1"/>
  <c r="N22" i="40"/>
  <c r="O22" i="40" s="1"/>
  <c r="J26" i="41"/>
  <c r="L29" i="46"/>
  <c r="G27" i="40"/>
  <c r="M26" i="38"/>
  <c r="M26" i="36"/>
  <c r="N21" i="34"/>
  <c r="O21" i="34" s="1"/>
  <c r="N24" i="34"/>
  <c r="O24" i="34" s="1"/>
  <c r="H25" i="35"/>
  <c r="N23" i="35"/>
  <c r="O23" i="35" s="1"/>
  <c r="K27" i="37"/>
  <c r="D27" i="40"/>
  <c r="N27" i="40" s="1"/>
  <c r="O27" i="40" s="1"/>
  <c r="N24" i="41"/>
  <c r="O24" i="41" s="1"/>
  <c r="K29" i="46"/>
  <c r="O27" i="48"/>
  <c r="P27" i="48" s="1"/>
  <c r="N26" i="42"/>
  <c r="O26" i="42" s="1"/>
  <c r="N26" i="44"/>
  <c r="O26" i="44" s="1"/>
  <c r="N11" i="46"/>
  <c r="O11" i="46" s="1"/>
  <c r="N5" i="45"/>
  <c r="O5" i="45" s="1"/>
  <c r="N24" i="44"/>
  <c r="O24" i="44" s="1"/>
  <c r="E27" i="34"/>
  <c r="I26" i="38"/>
  <c r="N12" i="39"/>
  <c r="O12" i="39" s="1"/>
  <c r="J29" i="46"/>
  <c r="N11" i="45"/>
  <c r="O11" i="45" s="1"/>
  <c r="N5" i="44"/>
  <c r="O5" i="44" s="1"/>
  <c r="N19" i="41"/>
  <c r="O19" i="41" s="1"/>
  <c r="H27" i="33"/>
  <c r="N19" i="35"/>
  <c r="O19" i="35" s="1"/>
  <c r="N24" i="38"/>
  <c r="O24" i="38" s="1"/>
  <c r="N5" i="43"/>
  <c r="O5" i="43" s="1"/>
  <c r="N12" i="33"/>
  <c r="O12" i="33" s="1"/>
  <c r="N5" i="42"/>
  <c r="O5" i="42" s="1"/>
  <c r="N5" i="41"/>
  <c r="O5" i="41" s="1"/>
  <c r="N5" i="34"/>
  <c r="O5" i="34" s="1"/>
  <c r="J29" i="47"/>
  <c r="M29" i="47"/>
  <c r="D26" i="36"/>
  <c r="N15" i="34"/>
  <c r="O15" i="34" s="1"/>
  <c r="N5" i="40"/>
  <c r="O5" i="40" s="1"/>
  <c r="F27" i="37"/>
  <c r="N27" i="37" s="1"/>
  <c r="O27" i="37" s="1"/>
  <c r="N12" i="37"/>
  <c r="O12" i="37" s="1"/>
  <c r="N5" i="46"/>
  <c r="O5" i="46" s="1"/>
  <c r="N27" i="34" l="1"/>
  <c r="O27" i="34" s="1"/>
  <c r="O29" i="47"/>
  <c r="P29" i="47" s="1"/>
  <c r="N27" i="33"/>
  <c r="O27" i="33" s="1"/>
  <c r="N26" i="36"/>
  <c r="O26" i="36" s="1"/>
  <c r="N26" i="43"/>
  <c r="O26" i="43" s="1"/>
  <c r="N29" i="46"/>
  <c r="O29" i="46" s="1"/>
</calcChain>
</file>

<file path=xl/sharedStrings.xml><?xml version="1.0" encoding="utf-8"?>
<sst xmlns="http://schemas.openxmlformats.org/spreadsheetml/2006/main" count="735" uniqueCount="94">
  <si>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</si>
  <si>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</si>
  <si>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</si>
  <si>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</si>
  <si>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</si>
  <si>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</si>
  <si>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</si>
  <si>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</si>
  <si>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</si>
  <si>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</si>
  <si>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</si>
  <si>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</si>
  <si>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</si>
  <si>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</si>
  <si>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</si>
  <si>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</si>
  <si>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</si>
  <si>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</si>
  <si>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</si>
  <si>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</si>
  <si>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</si>
  <si>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</si>
  <si>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</si>
  <si>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</si>
  <si>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</si>
  <si>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</si>
  <si>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</si>
  <si>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</si>
  <si>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</si>
  <si>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</si>
  <si>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</si>
  <si>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</si>
  <si>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</si>
  <si>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</si>
  <si>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</si>
  <si>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</si>
  <si>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</si>
  <si>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</si>
  <si>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</si>
  <si>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</si>
  <si>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</si>
  <si>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Polk City Expenditures Reported by Account Code and Fund Type</t>
  </si>
  <si>
    <t>Local Fiscal Year Ended September 30, 2010</t>
  </si>
  <si>
    <t>Special Items (Loss)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</si>
  <si>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</si>
  <si>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</si>
  <si>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</si>
  <si>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</si>
  <si>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</si>
  <si>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Water-Sewer Combination Services</t>
  </si>
  <si>
    <t>Special Events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</si>
  <si>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</si>
  <si>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</si>
  <si>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</si>
  <si>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</si>
  <si>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</si>
  <si>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</si>
  <si>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</si>
  <si>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</si>
  <si>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</si>
  <si>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</si>
  <si>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</si>
  <si>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</si>
  <si>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</si>
  <si>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</si>
  <si>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</si>
  <si>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</si>
  <si>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</si>
  <si>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</si>
  <si>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Proprietary - Other Non-Operating Disbursements</t>
  </si>
  <si>
    <t>2007 Municipal Population:</t>
  </si>
  <si>
    <t>Local Fiscal Year Ended September 30, 2016</t>
  </si>
  <si>
    <t>2016 Municipal Population:</t>
  </si>
  <si>
    <t>Local Fiscal Year Ended September 30, 2017</t>
  </si>
  <si>
    <t>Comprehensive Planning</t>
  </si>
  <si>
    <t>2017 Municipal Population:</t>
  </si>
  <si>
    <t>Local Fiscal Year Ended September 30, 2018</t>
  </si>
  <si>
    <t>2018 Municipal Population:</t>
  </si>
  <si>
    <t>Local Fiscal Year Ended September 30, 2019</t>
  </si>
  <si>
    <t>Other Public Safety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</si>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</sst>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B625-C8AB-4F79-868F-2AC83837BC2D}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84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85</v>
      </c>
      <c r="N4" s="95" t="s">
        <v>5</v>
      </c>
      <c r="O4" s="95" t="s">
        <v>86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SUM(D6:D10)</f>
        <v>1024031</v>
      </c>
      <c r="E5" s="100">
        <f>SUM(E6:E10)</f>
        <v>0</v>
      </c>
      <c r="F5" s="100">
        <f>SUM(F6:F10)</f>
        <v>0</v>
      </c>
      <c r="G5" s="100">
        <f>SUM(G6:G10)</f>
        <v>0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0</v>
      </c>
      <c r="L5" s="100">
        <f>SUM(L6:L10)</f>
        <v>0</v>
      </c>
      <c r="M5" s="100">
        <f>SUM(M6:M10)</f>
        <v>28771</v>
      </c>
      <c r="N5" s="100">
        <f>SUM(N6:N10)</f>
        <v>0</v>
      </c>
      <c r="O5" s="101">
        <f>SUM(D5:N5)</f>
        <v>1052802</v>
      </c>
      <c r="P5" s="102">
        <f>(O5/P$31)</f>
        <v>354.12108980827446</v>
      </c>
      <c r="Q5" s="103"/>
    </row>
    <row r="6" spans="1:134">
      <c r="A6" s="105"/>
      <c r="B6" s="106">
        <v>511</v>
      </c>
      <c r="C6" s="107" t="s">
        <v>19</v>
      </c>
      <c r="D6" s="108">
        <v>28560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28560</v>
      </c>
      <c r="P6" s="109">
        <f>(O6/P$31)</f>
        <v>9.6064581231079718</v>
      </c>
      <c r="Q6" s="110"/>
    </row>
    <row r="7" spans="1:134">
      <c r="A7" s="105"/>
      <c r="B7" s="106">
        <v>512</v>
      </c>
      <c r="C7" s="107" t="s">
        <v>20</v>
      </c>
      <c r="D7" s="108">
        <v>395211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395211</v>
      </c>
      <c r="P7" s="109">
        <f>(O7/P$31)</f>
        <v>132.93340060544904</v>
      </c>
      <c r="Q7" s="110"/>
    </row>
    <row r="8" spans="1:134">
      <c r="A8" s="105"/>
      <c r="B8" s="106">
        <v>513</v>
      </c>
      <c r="C8" s="107" t="s">
        <v>21</v>
      </c>
      <c r="D8" s="108">
        <v>510512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28771</v>
      </c>
      <c r="N8" s="108">
        <v>0</v>
      </c>
      <c r="O8" s="108">
        <f t="shared" si="0"/>
        <v>539283</v>
      </c>
      <c r="P8" s="109">
        <f>(O8/P$31)</f>
        <v>181.39354187689202</v>
      </c>
      <c r="Q8" s="110"/>
    </row>
    <row r="9" spans="1:134">
      <c r="A9" s="105"/>
      <c r="B9" s="106">
        <v>514</v>
      </c>
      <c r="C9" s="107" t="s">
        <v>22</v>
      </c>
      <c r="D9" s="108">
        <v>59748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59748</v>
      </c>
      <c r="P9" s="109">
        <f>(O9/P$31)</f>
        <v>20.096871846619575</v>
      </c>
      <c r="Q9" s="110"/>
    </row>
    <row r="10" spans="1:134">
      <c r="A10" s="105"/>
      <c r="B10" s="106">
        <v>515</v>
      </c>
      <c r="C10" s="107" t="s">
        <v>74</v>
      </c>
      <c r="D10" s="108">
        <v>30000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30000</v>
      </c>
      <c r="P10" s="109">
        <f>(O10/P$31)</f>
        <v>10.090817356205852</v>
      </c>
      <c r="Q10" s="110"/>
    </row>
    <row r="11" spans="1:134" ht="15.75">
      <c r="A11" s="111" t="s">
        <v>25</v>
      </c>
      <c r="B11" s="112"/>
      <c r="C11" s="113"/>
      <c r="D11" s="114">
        <f>SUM(D12:D14)</f>
        <v>471770</v>
      </c>
      <c r="E11" s="114">
        <f>SUM(E12:E14)</f>
        <v>0</v>
      </c>
      <c r="F11" s="114">
        <f>SUM(F12:F14)</f>
        <v>0</v>
      </c>
      <c r="G11" s="114">
        <f>SUM(G12:G14)</f>
        <v>0</v>
      </c>
      <c r="H11" s="114">
        <f>SUM(H12:H14)</f>
        <v>0</v>
      </c>
      <c r="I11" s="114">
        <f>SUM(I12:I14)</f>
        <v>0</v>
      </c>
      <c r="J11" s="114">
        <f>SUM(J12:J14)</f>
        <v>0</v>
      </c>
      <c r="K11" s="114">
        <f>SUM(K12:K14)</f>
        <v>0</v>
      </c>
      <c r="L11" s="114">
        <f>SUM(L12:L14)</f>
        <v>0</v>
      </c>
      <c r="M11" s="114">
        <f>SUM(M12:M14)</f>
        <v>0</v>
      </c>
      <c r="N11" s="114">
        <f>SUM(N12:N14)</f>
        <v>0</v>
      </c>
      <c r="O11" s="115">
        <f>SUM(D11:N11)</f>
        <v>471770</v>
      </c>
      <c r="P11" s="116">
        <f>(O11/P$31)</f>
        <v>158.68483013790782</v>
      </c>
      <c r="Q11" s="117"/>
    </row>
    <row r="12" spans="1:134">
      <c r="A12" s="105"/>
      <c r="B12" s="106">
        <v>521</v>
      </c>
      <c r="C12" s="107" t="s">
        <v>26</v>
      </c>
      <c r="D12" s="108">
        <v>192835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192835</v>
      </c>
      <c r="P12" s="109">
        <f>(O12/P$31)</f>
        <v>64.862092162798518</v>
      </c>
      <c r="Q12" s="110"/>
    </row>
    <row r="13" spans="1:134">
      <c r="A13" s="105"/>
      <c r="B13" s="106">
        <v>524</v>
      </c>
      <c r="C13" s="107" t="s">
        <v>27</v>
      </c>
      <c r="D13" s="108">
        <v>212657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4" si="1">SUM(D13:N13)</f>
        <v>212657</v>
      </c>
      <c r="P13" s="109">
        <f>(O13/P$31)</f>
        <v>71.529431550622263</v>
      </c>
      <c r="Q13" s="110"/>
    </row>
    <row r="14" spans="1:134">
      <c r="A14" s="105"/>
      <c r="B14" s="106">
        <v>529</v>
      </c>
      <c r="C14" s="107" t="s">
        <v>79</v>
      </c>
      <c r="D14" s="108">
        <v>66278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66278</v>
      </c>
      <c r="P14" s="109">
        <f>(O14/P$31)</f>
        <v>22.293306424487049</v>
      </c>
      <c r="Q14" s="110"/>
    </row>
    <row r="15" spans="1:134" ht="15.75">
      <c r="A15" s="111" t="s">
        <v>28</v>
      </c>
      <c r="B15" s="112"/>
      <c r="C15" s="113"/>
      <c r="D15" s="114">
        <f>SUM(D16:D21)</f>
        <v>491913</v>
      </c>
      <c r="E15" s="114">
        <f>SUM(E16:E21)</f>
        <v>0</v>
      </c>
      <c r="F15" s="114">
        <f>SUM(F16:F21)</f>
        <v>0</v>
      </c>
      <c r="G15" s="114">
        <f>SUM(G16:G21)</f>
        <v>0</v>
      </c>
      <c r="H15" s="114">
        <f>SUM(H16:H21)</f>
        <v>0</v>
      </c>
      <c r="I15" s="114">
        <f>SUM(I16:I21)</f>
        <v>2253299</v>
      </c>
      <c r="J15" s="114">
        <f>SUM(J16:J21)</f>
        <v>0</v>
      </c>
      <c r="K15" s="114">
        <f>SUM(K16:K21)</f>
        <v>0</v>
      </c>
      <c r="L15" s="114">
        <f>SUM(L16:L21)</f>
        <v>0</v>
      </c>
      <c r="M15" s="114">
        <f>SUM(M16:M21)</f>
        <v>0</v>
      </c>
      <c r="N15" s="114">
        <f>SUM(N16:N21)</f>
        <v>0</v>
      </c>
      <c r="O15" s="115">
        <f>SUM(D15:N15)</f>
        <v>2745212</v>
      </c>
      <c r="P15" s="116">
        <f>(O15/P$31)</f>
        <v>923.38109653548599</v>
      </c>
      <c r="Q15" s="117"/>
    </row>
    <row r="16" spans="1:134">
      <c r="A16" s="105"/>
      <c r="B16" s="106">
        <v>533</v>
      </c>
      <c r="C16" s="107" t="s">
        <v>29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2494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26" si="2">SUM(D16:N16)</f>
        <v>2494</v>
      </c>
      <c r="P16" s="109">
        <f>(O16/P$31)</f>
        <v>0.83888328287924652</v>
      </c>
      <c r="Q16" s="110"/>
    </row>
    <row r="17" spans="1:120">
      <c r="A17" s="105"/>
      <c r="B17" s="106">
        <v>534</v>
      </c>
      <c r="C17" s="107" t="s">
        <v>30</v>
      </c>
      <c r="D17" s="108">
        <v>373568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373568</v>
      </c>
      <c r="P17" s="109">
        <f>(O17/P$31)</f>
        <v>125.65354860410361</v>
      </c>
      <c r="Q17" s="110"/>
    </row>
    <row r="18" spans="1:120">
      <c r="A18" s="105"/>
      <c r="B18" s="106">
        <v>535</v>
      </c>
      <c r="C18" s="107" t="s">
        <v>31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11892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11892</v>
      </c>
      <c r="P18" s="109">
        <f>(O18/P$31)</f>
        <v>4</v>
      </c>
      <c r="Q18" s="110"/>
    </row>
    <row r="19" spans="1:120">
      <c r="A19" s="105"/>
      <c r="B19" s="106">
        <v>536</v>
      </c>
      <c r="C19" s="107" t="s">
        <v>49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2238913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2238913</v>
      </c>
      <c r="P19" s="109">
        <f>(O19/P$31)</f>
        <v>753.08207198116384</v>
      </c>
      <c r="Q19" s="110"/>
    </row>
    <row r="20" spans="1:120">
      <c r="A20" s="105"/>
      <c r="B20" s="106">
        <v>538</v>
      </c>
      <c r="C20" s="107" t="s">
        <v>87</v>
      </c>
      <c r="D20" s="108">
        <v>11862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11862</v>
      </c>
      <c r="P20" s="109">
        <f>(O20/P$31)</f>
        <v>3.9899091826437942</v>
      </c>
      <c r="Q20" s="110"/>
    </row>
    <row r="21" spans="1:120">
      <c r="A21" s="105"/>
      <c r="B21" s="106">
        <v>539</v>
      </c>
      <c r="C21" s="107" t="s">
        <v>32</v>
      </c>
      <c r="D21" s="108">
        <v>106483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106483</v>
      </c>
      <c r="P21" s="109">
        <f>(O21/P$31)</f>
        <v>35.816683484695595</v>
      </c>
      <c r="Q21" s="110"/>
    </row>
    <row r="22" spans="1:120" ht="15.75">
      <c r="A22" s="111" t="s">
        <v>33</v>
      </c>
      <c r="B22" s="112"/>
      <c r="C22" s="113"/>
      <c r="D22" s="114">
        <f>SUM(D23:D23)</f>
        <v>543219</v>
      </c>
      <c r="E22" s="114">
        <f>SUM(E23:E23)</f>
        <v>0</v>
      </c>
      <c r="F22" s="114">
        <f>SUM(F23:F23)</f>
        <v>0</v>
      </c>
      <c r="G22" s="114">
        <f>SUM(G23:G23)</f>
        <v>0</v>
      </c>
      <c r="H22" s="114">
        <f>SUM(H23:H23)</f>
        <v>0</v>
      </c>
      <c r="I22" s="114">
        <f>SUM(I23:I23)</f>
        <v>0</v>
      </c>
      <c r="J22" s="114">
        <f>SUM(J23:J23)</f>
        <v>0</v>
      </c>
      <c r="K22" s="114">
        <f>SUM(K23:K23)</f>
        <v>0</v>
      </c>
      <c r="L22" s="114">
        <f>SUM(L23:L23)</f>
        <v>0</v>
      </c>
      <c r="M22" s="114">
        <f>SUM(M23:M23)</f>
        <v>0</v>
      </c>
      <c r="N22" s="114">
        <f>SUM(N23:N23)</f>
        <v>0</v>
      </c>
      <c r="O22" s="114">
        <f t="shared" si="2"/>
        <v>543219</v>
      </c>
      <c r="P22" s="116">
        <f>(O22/P$31)</f>
        <v>182.71745711402625</v>
      </c>
      <c r="Q22" s="117"/>
    </row>
    <row r="23" spans="1:120">
      <c r="A23" s="105"/>
      <c r="B23" s="106">
        <v>541</v>
      </c>
      <c r="C23" s="107" t="s">
        <v>34</v>
      </c>
      <c r="D23" s="108">
        <v>543219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543219</v>
      </c>
      <c r="P23" s="109">
        <f>(O23/P$31)</f>
        <v>182.71745711402625</v>
      </c>
      <c r="Q23" s="110"/>
    </row>
    <row r="24" spans="1:120" ht="15.75">
      <c r="A24" s="111" t="s">
        <v>35</v>
      </c>
      <c r="B24" s="112"/>
      <c r="C24" s="113"/>
      <c r="D24" s="114">
        <f>SUM(D25:D26)</f>
        <v>192281</v>
      </c>
      <c r="E24" s="114">
        <f>SUM(E25:E26)</f>
        <v>0</v>
      </c>
      <c r="F24" s="114">
        <f>SUM(F25:F26)</f>
        <v>0</v>
      </c>
      <c r="G24" s="114">
        <f>SUM(G25:G26)</f>
        <v>0</v>
      </c>
      <c r="H24" s="114">
        <f>SUM(H25:H26)</f>
        <v>0</v>
      </c>
      <c r="I24" s="114">
        <f>SUM(I25:I26)</f>
        <v>0</v>
      </c>
      <c r="J24" s="114">
        <f>SUM(J25:J26)</f>
        <v>0</v>
      </c>
      <c r="K24" s="114">
        <f>SUM(K25:K26)</f>
        <v>0</v>
      </c>
      <c r="L24" s="114">
        <f>SUM(L25:L26)</f>
        <v>0</v>
      </c>
      <c r="M24" s="114">
        <f>SUM(M25:M26)</f>
        <v>0</v>
      </c>
      <c r="N24" s="114">
        <f>SUM(N25:N26)</f>
        <v>0</v>
      </c>
      <c r="O24" s="114">
        <f>SUM(D24:N24)</f>
        <v>192281</v>
      </c>
      <c r="P24" s="116">
        <f>(O24/P$31)</f>
        <v>64.675748402287255</v>
      </c>
      <c r="Q24" s="110"/>
    </row>
    <row r="25" spans="1:120">
      <c r="A25" s="105"/>
      <c r="B25" s="106">
        <v>571</v>
      </c>
      <c r="C25" s="107" t="s">
        <v>36</v>
      </c>
      <c r="D25" s="108">
        <v>159964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159964</v>
      </c>
      <c r="P25" s="109">
        <f>(O25/P$31)</f>
        <v>53.80558358560377</v>
      </c>
      <c r="Q25" s="110"/>
    </row>
    <row r="26" spans="1:120">
      <c r="A26" s="105"/>
      <c r="B26" s="106">
        <v>572</v>
      </c>
      <c r="C26" s="107" t="s">
        <v>37</v>
      </c>
      <c r="D26" s="108">
        <v>32317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2"/>
        <v>32317</v>
      </c>
      <c r="P26" s="109">
        <f>(O26/P$31)</f>
        <v>10.870164816683484</v>
      </c>
      <c r="Q26" s="110"/>
    </row>
    <row r="27" spans="1:120" ht="15.75">
      <c r="A27" s="111" t="s">
        <v>39</v>
      </c>
      <c r="B27" s="112"/>
      <c r="C27" s="113"/>
      <c r="D27" s="114">
        <f>SUM(D28:D28)</f>
        <v>0</v>
      </c>
      <c r="E27" s="114">
        <f>SUM(E28:E28)</f>
        <v>0</v>
      </c>
      <c r="F27" s="114">
        <f>SUM(F28:F28)</f>
        <v>0</v>
      </c>
      <c r="G27" s="114">
        <f>SUM(G28:G28)</f>
        <v>0</v>
      </c>
      <c r="H27" s="114">
        <f>SUM(H28:H28)</f>
        <v>0</v>
      </c>
      <c r="I27" s="114">
        <f>SUM(I28:I28)</f>
        <v>100000</v>
      </c>
      <c r="J27" s="114">
        <f>SUM(J28:J28)</f>
        <v>0</v>
      </c>
      <c r="K27" s="114">
        <f>SUM(K28:K28)</f>
        <v>0</v>
      </c>
      <c r="L27" s="114">
        <f>SUM(L28:L28)</f>
        <v>0</v>
      </c>
      <c r="M27" s="114">
        <f>SUM(M28:M28)</f>
        <v>0</v>
      </c>
      <c r="N27" s="114">
        <f>SUM(N28:N28)</f>
        <v>0</v>
      </c>
      <c r="O27" s="114">
        <f>SUM(D27:N27)</f>
        <v>100000</v>
      </c>
      <c r="P27" s="116">
        <f>(O27/P$31)</f>
        <v>33.636057854019512</v>
      </c>
      <c r="Q27" s="110"/>
    </row>
    <row r="28" spans="1:120" ht="15.75" thickBot="1">
      <c r="A28" s="105"/>
      <c r="B28" s="106">
        <v>581</v>
      </c>
      <c r="C28" s="107" t="s">
        <v>88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100000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f>SUM(D28:N28)</f>
        <v>100000</v>
      </c>
      <c r="P28" s="109">
        <f>(O28/P$31)</f>
        <v>33.636057854019512</v>
      </c>
      <c r="Q28" s="110"/>
    </row>
    <row r="29" spans="1:120" ht="16.5" thickBot="1">
      <c r="A29" s="118" t="s">
        <v>10</v>
      </c>
      <c r="B29" s="119"/>
      <c r="C29" s="120"/>
      <c r="D29" s="121">
        <f>SUM(D5,D11,D15,D22,D24,D27)</f>
        <v>2723214</v>
      </c>
      <c r="E29" s="121">
        <f t="shared" ref="E29:N29" si="3">SUM(E5,E11,E15,E22,E24,E27)</f>
        <v>0</v>
      </c>
      <c r="F29" s="121">
        <f t="shared" si="3"/>
        <v>0</v>
      </c>
      <c r="G29" s="121">
        <f t="shared" si="3"/>
        <v>0</v>
      </c>
      <c r="H29" s="121">
        <f t="shared" si="3"/>
        <v>0</v>
      </c>
      <c r="I29" s="121">
        <f t="shared" si="3"/>
        <v>2353299</v>
      </c>
      <c r="J29" s="121">
        <f t="shared" si="3"/>
        <v>0</v>
      </c>
      <c r="K29" s="121">
        <f t="shared" si="3"/>
        <v>0</v>
      </c>
      <c r="L29" s="121">
        <f t="shared" si="3"/>
        <v>0</v>
      </c>
      <c r="M29" s="121">
        <f t="shared" si="3"/>
        <v>28771</v>
      </c>
      <c r="N29" s="121">
        <f t="shared" si="3"/>
        <v>0</v>
      </c>
      <c r="O29" s="121">
        <f>SUM(D29:N29)</f>
        <v>5105284</v>
      </c>
      <c r="P29" s="122">
        <f>(O29/P$31)</f>
        <v>1717.2162798520014</v>
      </c>
      <c r="Q29" s="103"/>
      <c r="R29" s="12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</row>
    <row r="30" spans="1:120">
      <c r="A30" s="124"/>
      <c r="B30" s="125"/>
      <c r="C30" s="125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20">
      <c r="A31" s="128"/>
      <c r="B31" s="129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3" t="s">
        <v>93</v>
      </c>
      <c r="N31" s="133"/>
      <c r="O31" s="133"/>
      <c r="P31" s="131">
        <v>2973</v>
      </c>
    </row>
    <row r="32" spans="1:120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/>
    </row>
    <row r="33" spans="1:16" ht="15.75" customHeight="1" thickBot="1">
      <c r="A33" s="137" t="s">
        <v>45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751447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8" si="1">SUM(D5:M5)</f>
        <v>751447</v>
      </c>
      <c r="O5" s="58">
        <f t="shared" ref="O5:O28" si="2">(N5/O$30)</f>
        <v>461.01042944785274</v>
      </c>
      <c r="P5" s="59"/>
    </row>
    <row r="6" spans="1:133">
      <c r="A6" s="61"/>
      <c r="B6" s="62">
        <v>511</v>
      </c>
      <c r="C6" s="63" t="s">
        <v>19</v>
      </c>
      <c r="D6" s="64">
        <v>22511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22511</v>
      </c>
      <c r="O6" s="65">
        <f t="shared" si="2"/>
        <v>13.81042944785276</v>
      </c>
      <c r="P6" s="66"/>
    </row>
    <row r="7" spans="1:133">
      <c r="A7" s="61"/>
      <c r="B7" s="62">
        <v>512</v>
      </c>
      <c r="C7" s="63" t="s">
        <v>20</v>
      </c>
      <c r="D7" s="64">
        <v>169560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169560</v>
      </c>
      <c r="O7" s="65">
        <f t="shared" si="2"/>
        <v>104.02453987730061</v>
      </c>
      <c r="P7" s="66"/>
    </row>
    <row r="8" spans="1:133">
      <c r="A8" s="61"/>
      <c r="B8" s="62">
        <v>513</v>
      </c>
      <c r="C8" s="63" t="s">
        <v>21</v>
      </c>
      <c r="D8" s="64">
        <v>121150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121150</v>
      </c>
      <c r="O8" s="65">
        <f t="shared" si="2"/>
        <v>74.325153374233125</v>
      </c>
      <c r="P8" s="66"/>
    </row>
    <row r="9" spans="1:133">
      <c r="A9" s="61"/>
      <c r="B9" s="62">
        <v>514</v>
      </c>
      <c r="C9" s="63" t="s">
        <v>22</v>
      </c>
      <c r="D9" s="64">
        <v>85448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85448</v>
      </c>
      <c r="O9" s="65">
        <f t="shared" si="2"/>
        <v>52.422085889570553</v>
      </c>
      <c r="P9" s="66"/>
    </row>
    <row r="10" spans="1:133">
      <c r="A10" s="61"/>
      <c r="B10" s="62">
        <v>517</v>
      </c>
      <c r="C10" s="63" t="s">
        <v>23</v>
      </c>
      <c r="D10" s="64">
        <v>269976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269976</v>
      </c>
      <c r="O10" s="65">
        <f t="shared" si="2"/>
        <v>165.62944785276073</v>
      </c>
      <c r="P10" s="66"/>
    </row>
    <row r="11" spans="1:133">
      <c r="A11" s="61"/>
      <c r="B11" s="62">
        <v>519</v>
      </c>
      <c r="C11" s="63" t="s">
        <v>57</v>
      </c>
      <c r="D11" s="64">
        <v>82802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82802</v>
      </c>
      <c r="O11" s="65">
        <f t="shared" si="2"/>
        <v>50.798773006134972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217545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217545</v>
      </c>
      <c r="O12" s="72">
        <f t="shared" si="2"/>
        <v>133.46319018404907</v>
      </c>
      <c r="P12" s="73"/>
    </row>
    <row r="13" spans="1:133">
      <c r="A13" s="61"/>
      <c r="B13" s="62">
        <v>521</v>
      </c>
      <c r="C13" s="63" t="s">
        <v>26</v>
      </c>
      <c r="D13" s="64">
        <v>5819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5819</v>
      </c>
      <c r="O13" s="65">
        <f t="shared" si="2"/>
        <v>3.5699386503067485</v>
      </c>
      <c r="P13" s="66"/>
    </row>
    <row r="14" spans="1:133">
      <c r="A14" s="61"/>
      <c r="B14" s="62">
        <v>524</v>
      </c>
      <c r="C14" s="63" t="s">
        <v>27</v>
      </c>
      <c r="D14" s="64">
        <v>211726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211726</v>
      </c>
      <c r="O14" s="65">
        <f t="shared" si="2"/>
        <v>129.89325153374233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SUM(D16:D19)</f>
        <v>287985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2114957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2402942</v>
      </c>
      <c r="O15" s="72">
        <f t="shared" si="2"/>
        <v>1474.1975460122699</v>
      </c>
      <c r="P15" s="73"/>
    </row>
    <row r="16" spans="1:133">
      <c r="A16" s="61"/>
      <c r="B16" s="62">
        <v>534</v>
      </c>
      <c r="C16" s="63" t="s">
        <v>58</v>
      </c>
      <c r="D16" s="64">
        <v>191009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191009</v>
      </c>
      <c r="O16" s="65">
        <f t="shared" si="2"/>
        <v>117.18343558282209</v>
      </c>
      <c r="P16" s="66"/>
    </row>
    <row r="17" spans="1:119">
      <c r="A17" s="61"/>
      <c r="B17" s="62">
        <v>536</v>
      </c>
      <c r="C17" s="63" t="s">
        <v>59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2114957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2114957</v>
      </c>
      <c r="O17" s="65">
        <f t="shared" si="2"/>
        <v>1297.5196319018405</v>
      </c>
      <c r="P17" s="66"/>
    </row>
    <row r="18" spans="1:119">
      <c r="A18" s="61"/>
      <c r="B18" s="62">
        <v>538</v>
      </c>
      <c r="C18" s="63" t="s">
        <v>60</v>
      </c>
      <c r="D18" s="64">
        <v>8549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8549</v>
      </c>
      <c r="O18" s="65">
        <f t="shared" si="2"/>
        <v>5.2447852760736193</v>
      </c>
      <c r="P18" s="66"/>
    </row>
    <row r="19" spans="1:119">
      <c r="A19" s="61"/>
      <c r="B19" s="62">
        <v>539</v>
      </c>
      <c r="C19" s="63" t="s">
        <v>32</v>
      </c>
      <c r="D19" s="64">
        <v>88427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88427</v>
      </c>
      <c r="O19" s="65">
        <f t="shared" si="2"/>
        <v>54.249693251533742</v>
      </c>
      <c r="P19" s="66"/>
    </row>
    <row r="20" spans="1:119" ht="15.75">
      <c r="A20" s="67" t="s">
        <v>33</v>
      </c>
      <c r="B20" s="68"/>
      <c r="C20" s="69"/>
      <c r="D20" s="70">
        <f t="shared" ref="D20:M20" si="5">SUM(D21:D21)</f>
        <v>177393</v>
      </c>
      <c r="E20" s="70">
        <f t="shared" si="5"/>
        <v>0</v>
      </c>
      <c r="F20" s="70">
        <f t="shared" si="5"/>
        <v>0</v>
      </c>
      <c r="G20" s="70">
        <f t="shared" si="5"/>
        <v>0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 t="shared" si="1"/>
        <v>177393</v>
      </c>
      <c r="O20" s="72">
        <f t="shared" si="2"/>
        <v>108.83006134969325</v>
      </c>
      <c r="P20" s="73"/>
    </row>
    <row r="21" spans="1:119">
      <c r="A21" s="61"/>
      <c r="B21" s="62">
        <v>541</v>
      </c>
      <c r="C21" s="63" t="s">
        <v>61</v>
      </c>
      <c r="D21" s="64">
        <v>177393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177393</v>
      </c>
      <c r="O21" s="65">
        <f t="shared" si="2"/>
        <v>108.83006134969325</v>
      </c>
      <c r="P21" s="66"/>
    </row>
    <row r="22" spans="1:119" ht="15.75">
      <c r="A22" s="67" t="s">
        <v>35</v>
      </c>
      <c r="B22" s="68"/>
      <c r="C22" s="69"/>
      <c r="D22" s="70">
        <f t="shared" ref="D22:M22" si="6">SUM(D23:D25)</f>
        <v>155936</v>
      </c>
      <c r="E22" s="70">
        <f t="shared" si="6"/>
        <v>0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155936</v>
      </c>
      <c r="O22" s="72">
        <f t="shared" si="2"/>
        <v>95.666257668711651</v>
      </c>
      <c r="P22" s="66"/>
    </row>
    <row r="23" spans="1:119">
      <c r="A23" s="61"/>
      <c r="B23" s="62">
        <v>571</v>
      </c>
      <c r="C23" s="63" t="s">
        <v>36</v>
      </c>
      <c r="D23" s="64">
        <v>145078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145078</v>
      </c>
      <c r="O23" s="65">
        <f t="shared" si="2"/>
        <v>89.004907975460128</v>
      </c>
      <c r="P23" s="66"/>
    </row>
    <row r="24" spans="1:119">
      <c r="A24" s="61"/>
      <c r="B24" s="62">
        <v>572</v>
      </c>
      <c r="C24" s="63" t="s">
        <v>62</v>
      </c>
      <c r="D24" s="64">
        <v>4976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4976</v>
      </c>
      <c r="O24" s="65">
        <f t="shared" si="2"/>
        <v>3.0527607361963192</v>
      </c>
      <c r="P24" s="66"/>
    </row>
    <row r="25" spans="1:119">
      <c r="A25" s="61"/>
      <c r="B25" s="62">
        <v>574</v>
      </c>
      <c r="C25" s="63" t="s">
        <v>50</v>
      </c>
      <c r="D25" s="64">
        <v>5882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5882</v>
      </c>
      <c r="O25" s="65">
        <f t="shared" si="2"/>
        <v>3.6085889570552148</v>
      </c>
      <c r="P25" s="66"/>
    </row>
    <row r="26" spans="1:119" ht="15.75">
      <c r="A26" s="67" t="s">
        <v>63</v>
      </c>
      <c r="B26" s="68"/>
      <c r="C26" s="69"/>
      <c r="D26" s="70">
        <f t="shared" ref="D26:M26" si="7">SUM(D27:D27)</f>
        <v>0</v>
      </c>
      <c r="E26" s="70">
        <f t="shared" si="7"/>
        <v>0</v>
      </c>
      <c r="F26" s="70">
        <f t="shared" si="7"/>
        <v>0</v>
      </c>
      <c r="G26" s="70">
        <f t="shared" si="7"/>
        <v>0</v>
      </c>
      <c r="H26" s="70">
        <f t="shared" si="7"/>
        <v>0</v>
      </c>
      <c r="I26" s="70">
        <f t="shared" si="7"/>
        <v>242950</v>
      </c>
      <c r="J26" s="70">
        <f t="shared" si="7"/>
        <v>0</v>
      </c>
      <c r="K26" s="70">
        <f t="shared" si="7"/>
        <v>0</v>
      </c>
      <c r="L26" s="70">
        <f t="shared" si="7"/>
        <v>0</v>
      </c>
      <c r="M26" s="70">
        <f t="shared" si="7"/>
        <v>0</v>
      </c>
      <c r="N26" s="70">
        <f t="shared" si="1"/>
        <v>242950</v>
      </c>
      <c r="O26" s="72">
        <f t="shared" si="2"/>
        <v>149.04907975460122</v>
      </c>
      <c r="P26" s="66"/>
    </row>
    <row r="27" spans="1:119" ht="15.75" thickBot="1">
      <c r="A27" s="61"/>
      <c r="B27" s="62">
        <v>581</v>
      </c>
      <c r="C27" s="63" t="s">
        <v>64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242950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242950</v>
      </c>
      <c r="O27" s="65">
        <f t="shared" si="2"/>
        <v>149.04907975460122</v>
      </c>
      <c r="P27" s="66"/>
    </row>
    <row r="28" spans="1:119" ht="16.5" thickBot="1">
      <c r="A28" s="74" t="s">
        <v>10</v>
      </c>
      <c r="B28" s="75"/>
      <c r="C28" s="76"/>
      <c r="D28" s="77">
        <f>SUM(D5,D12,D15,D20,D22,D26)</f>
        <v>1590306</v>
      </c>
      <c r="E28" s="77">
        <f t="shared" ref="E28:M28" si="8">SUM(E5,E12,E15,E20,E22,E26)</f>
        <v>0</v>
      </c>
      <c r="F28" s="77">
        <f t="shared" si="8"/>
        <v>0</v>
      </c>
      <c r="G28" s="77">
        <f t="shared" si="8"/>
        <v>0</v>
      </c>
      <c r="H28" s="77">
        <f t="shared" si="8"/>
        <v>0</v>
      </c>
      <c r="I28" s="77">
        <f t="shared" si="8"/>
        <v>2357907</v>
      </c>
      <c r="J28" s="77">
        <f t="shared" si="8"/>
        <v>0</v>
      </c>
      <c r="K28" s="77">
        <f t="shared" si="8"/>
        <v>0</v>
      </c>
      <c r="L28" s="77">
        <f t="shared" si="8"/>
        <v>0</v>
      </c>
      <c r="M28" s="77">
        <f t="shared" si="8"/>
        <v>0</v>
      </c>
      <c r="N28" s="77">
        <f t="shared" si="1"/>
        <v>3948213</v>
      </c>
      <c r="O28" s="78">
        <f t="shared" si="2"/>
        <v>2422.2165644171778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71" t="s">
        <v>65</v>
      </c>
      <c r="M30" s="171"/>
      <c r="N30" s="171"/>
      <c r="O30" s="88">
        <v>1630</v>
      </c>
    </row>
    <row r="31" spans="1:119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4"/>
    </row>
    <row r="32" spans="1:119" ht="15.75" customHeight="1" thickBot="1">
      <c r="A32" s="175" t="s">
        <v>45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725457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725457</v>
      </c>
      <c r="O5" s="30">
        <f t="shared" ref="O5:O27" si="2">(N5/O$29)</f>
        <v>458.56953223767385</v>
      </c>
      <c r="P5" s="6"/>
    </row>
    <row r="6" spans="1:133">
      <c r="A6" s="12"/>
      <c r="B6" s="42">
        <v>511</v>
      </c>
      <c r="C6" s="19" t="s">
        <v>19</v>
      </c>
      <c r="D6" s="43">
        <v>19041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19041</v>
      </c>
      <c r="O6" s="44">
        <f t="shared" si="2"/>
        <v>12.036030341340076</v>
      </c>
      <c r="P6" s="9"/>
    </row>
    <row r="7" spans="1:133">
      <c r="A7" s="12"/>
      <c r="B7" s="42">
        <v>512</v>
      </c>
      <c r="C7" s="19" t="s">
        <v>20</v>
      </c>
      <c r="D7" s="43">
        <v>116321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116321</v>
      </c>
      <c r="O7" s="44">
        <f t="shared" si="2"/>
        <v>73.52781289506953</v>
      </c>
      <c r="P7" s="9"/>
    </row>
    <row r="8" spans="1:133">
      <c r="A8" s="12"/>
      <c r="B8" s="42">
        <v>513</v>
      </c>
      <c r="C8" s="19" t="s">
        <v>21</v>
      </c>
      <c r="D8" s="43">
        <v>124316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124316</v>
      </c>
      <c r="O8" s="44">
        <f t="shared" si="2"/>
        <v>78.581542351453862</v>
      </c>
      <c r="P8" s="9"/>
    </row>
    <row r="9" spans="1:133">
      <c r="A9" s="12"/>
      <c r="B9" s="42">
        <v>514</v>
      </c>
      <c r="C9" s="19" t="s">
        <v>22</v>
      </c>
      <c r="D9" s="43">
        <v>62068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62068</v>
      </c>
      <c r="O9" s="44">
        <f t="shared" si="2"/>
        <v>39.233881163084703</v>
      </c>
      <c r="P9" s="9"/>
    </row>
    <row r="10" spans="1:133">
      <c r="A10" s="12"/>
      <c r="B10" s="42">
        <v>517</v>
      </c>
      <c r="C10" s="19" t="s">
        <v>23</v>
      </c>
      <c r="D10" s="43">
        <v>307776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307776</v>
      </c>
      <c r="O10" s="44">
        <f t="shared" si="2"/>
        <v>194.54867256637169</v>
      </c>
      <c r="P10" s="9"/>
    </row>
    <row r="11" spans="1:133">
      <c r="A11" s="12"/>
      <c r="B11" s="42">
        <v>519</v>
      </c>
      <c r="C11" s="19" t="s">
        <v>24</v>
      </c>
      <c r="D11" s="43">
        <v>95935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95935</v>
      </c>
      <c r="O11" s="44">
        <f t="shared" si="2"/>
        <v>60.641592920353979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210954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210954</v>
      </c>
      <c r="O12" s="41">
        <f t="shared" si="2"/>
        <v>133.34639696586601</v>
      </c>
      <c r="P12" s="10"/>
    </row>
    <row r="13" spans="1:133">
      <c r="A13" s="12"/>
      <c r="B13" s="42">
        <v>521</v>
      </c>
      <c r="C13" s="19" t="s">
        <v>26</v>
      </c>
      <c r="D13" s="43">
        <v>122365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122365</v>
      </c>
      <c r="O13" s="44">
        <f t="shared" si="2"/>
        <v>77.348293299620735</v>
      </c>
      <c r="P13" s="9"/>
    </row>
    <row r="14" spans="1:133">
      <c r="A14" s="12"/>
      <c r="B14" s="42">
        <v>524</v>
      </c>
      <c r="C14" s="19" t="s">
        <v>27</v>
      </c>
      <c r="D14" s="43">
        <v>88589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88589</v>
      </c>
      <c r="O14" s="44">
        <f t="shared" si="2"/>
        <v>55.998103666245257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269744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2221522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2491266</v>
      </c>
      <c r="O15" s="41">
        <f t="shared" si="2"/>
        <v>1574.7572692793931</v>
      </c>
      <c r="P15" s="10"/>
    </row>
    <row r="16" spans="1:133">
      <c r="A16" s="12"/>
      <c r="B16" s="42">
        <v>534</v>
      </c>
      <c r="C16" s="19" t="s">
        <v>30</v>
      </c>
      <c r="D16" s="43">
        <v>187880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187880</v>
      </c>
      <c r="O16" s="44">
        <f t="shared" si="2"/>
        <v>118.76106194690266</v>
      </c>
      <c r="P16" s="9"/>
    </row>
    <row r="17" spans="1:119">
      <c r="A17" s="12"/>
      <c r="B17" s="42">
        <v>536</v>
      </c>
      <c r="C17" s="19" t="s">
        <v>49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2221522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2221522</v>
      </c>
      <c r="O17" s="44">
        <f t="shared" si="2"/>
        <v>1404.2490518331226</v>
      </c>
      <c r="P17" s="9"/>
    </row>
    <row r="18" spans="1:119">
      <c r="A18" s="12"/>
      <c r="B18" s="42">
        <v>539</v>
      </c>
      <c r="C18" s="19" t="s">
        <v>32</v>
      </c>
      <c r="D18" s="43">
        <v>81864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81864</v>
      </c>
      <c r="O18" s="44">
        <f t="shared" si="2"/>
        <v>51.747155499367892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186519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186519</v>
      </c>
      <c r="O19" s="41">
        <f t="shared" si="2"/>
        <v>117.9007585335019</v>
      </c>
      <c r="P19" s="10"/>
    </row>
    <row r="20" spans="1:119">
      <c r="A20" s="12"/>
      <c r="B20" s="42">
        <v>541</v>
      </c>
      <c r="C20" s="19" t="s">
        <v>34</v>
      </c>
      <c r="D20" s="43">
        <v>186519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186519</v>
      </c>
      <c r="O20" s="44">
        <f t="shared" si="2"/>
        <v>117.9007585335019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SUM(D22:D24)</f>
        <v>122362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122362</v>
      </c>
      <c r="O21" s="41">
        <f t="shared" si="2"/>
        <v>77.346396965865992</v>
      </c>
      <c r="P21" s="9"/>
    </row>
    <row r="22" spans="1:119">
      <c r="A22" s="12"/>
      <c r="B22" s="42">
        <v>571</v>
      </c>
      <c r="C22" s="19" t="s">
        <v>36</v>
      </c>
      <c r="D22" s="43">
        <v>94895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94895</v>
      </c>
      <c r="O22" s="44">
        <f t="shared" si="2"/>
        <v>59.984197218710491</v>
      </c>
      <c r="P22" s="9"/>
    </row>
    <row r="23" spans="1:119">
      <c r="A23" s="12"/>
      <c r="B23" s="42">
        <v>572</v>
      </c>
      <c r="C23" s="19" t="s">
        <v>37</v>
      </c>
      <c r="D23" s="43">
        <v>22764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22764</v>
      </c>
      <c r="O23" s="44">
        <f t="shared" si="2"/>
        <v>14.389380530973451</v>
      </c>
      <c r="P23" s="9"/>
    </row>
    <row r="24" spans="1:119">
      <c r="A24" s="12"/>
      <c r="B24" s="42">
        <v>574</v>
      </c>
      <c r="C24" s="19" t="s">
        <v>50</v>
      </c>
      <c r="D24" s="43">
        <v>4703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4703</v>
      </c>
      <c r="O24" s="44">
        <f t="shared" si="2"/>
        <v>2.9728192161820481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260000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260000</v>
      </c>
      <c r="O25" s="41">
        <f t="shared" si="2"/>
        <v>164.34892541087231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260000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260000</v>
      </c>
      <c r="O26" s="44">
        <f t="shared" si="2"/>
        <v>164.34892541087231</v>
      </c>
      <c r="P26" s="9"/>
    </row>
    <row r="27" spans="1:119" ht="16.5" thickBot="1">
      <c r="A27" s="13" t="s">
        <v>10</v>
      </c>
      <c r="B27" s="21"/>
      <c r="C27" s="20"/>
      <c r="D27" s="14">
        <f>SUM(D5,D12,D15,D19,D21,D25)</f>
        <v>1515036</v>
      </c>
      <c r="E27" s="14">
        <f t="shared" ref="E27:M27" si="8">SUM(E5,E12,E15,E19,E21,E25)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2481522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3996558</v>
      </c>
      <c r="O27" s="35">
        <f t="shared" si="2"/>
        <v>2526.2692793931733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53</v>
      </c>
      <c r="M29" s="157"/>
      <c r="N29" s="157"/>
      <c r="O29" s="39">
        <v>1582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759769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759769</v>
      </c>
      <c r="O5" s="30">
        <f t="shared" ref="O5:O26" si="2">(N5/O$28)</f>
        <v>483.31361323155215</v>
      </c>
      <c r="P5" s="6"/>
    </row>
    <row r="6" spans="1:133">
      <c r="A6" s="12"/>
      <c r="B6" s="42">
        <v>511</v>
      </c>
      <c r="C6" s="19" t="s">
        <v>19</v>
      </c>
      <c r="D6" s="43">
        <v>10418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10418</v>
      </c>
      <c r="O6" s="44">
        <f t="shared" si="2"/>
        <v>6.6272264631043258</v>
      </c>
      <c r="P6" s="9"/>
    </row>
    <row r="7" spans="1:133">
      <c r="A7" s="12"/>
      <c r="B7" s="42">
        <v>512</v>
      </c>
      <c r="C7" s="19" t="s">
        <v>20</v>
      </c>
      <c r="D7" s="43">
        <v>99380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99380</v>
      </c>
      <c r="O7" s="44">
        <f t="shared" si="2"/>
        <v>63.218829516539444</v>
      </c>
      <c r="P7" s="9"/>
    </row>
    <row r="8" spans="1:133">
      <c r="A8" s="12"/>
      <c r="B8" s="42">
        <v>513</v>
      </c>
      <c r="C8" s="19" t="s">
        <v>21</v>
      </c>
      <c r="D8" s="43">
        <v>145807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145807</v>
      </c>
      <c r="O8" s="44">
        <f t="shared" si="2"/>
        <v>92.752544529262082</v>
      </c>
      <c r="P8" s="9"/>
    </row>
    <row r="9" spans="1:133">
      <c r="A9" s="12"/>
      <c r="B9" s="42">
        <v>514</v>
      </c>
      <c r="C9" s="19" t="s">
        <v>22</v>
      </c>
      <c r="D9" s="43">
        <v>57906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57906</v>
      </c>
      <c r="O9" s="44">
        <f t="shared" si="2"/>
        <v>36.835877862595417</v>
      </c>
      <c r="P9" s="9"/>
    </row>
    <row r="10" spans="1:133">
      <c r="A10" s="12"/>
      <c r="B10" s="42">
        <v>517</v>
      </c>
      <c r="C10" s="19" t="s">
        <v>23</v>
      </c>
      <c r="D10" s="43">
        <v>339727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339727</v>
      </c>
      <c r="O10" s="44">
        <f t="shared" si="2"/>
        <v>216.1113231552163</v>
      </c>
      <c r="P10" s="9"/>
    </row>
    <row r="11" spans="1:133">
      <c r="A11" s="12"/>
      <c r="B11" s="42">
        <v>519</v>
      </c>
      <c r="C11" s="19" t="s">
        <v>24</v>
      </c>
      <c r="D11" s="43">
        <v>106531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106531</v>
      </c>
      <c r="O11" s="44">
        <f t="shared" si="2"/>
        <v>67.7678117048346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196402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196402</v>
      </c>
      <c r="O12" s="41">
        <f t="shared" si="2"/>
        <v>124.93765903307889</v>
      </c>
      <c r="P12" s="10"/>
    </row>
    <row r="13" spans="1:133">
      <c r="A13" s="12"/>
      <c r="B13" s="42">
        <v>521</v>
      </c>
      <c r="C13" s="19" t="s">
        <v>26</v>
      </c>
      <c r="D13" s="43">
        <v>120302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120302</v>
      </c>
      <c r="O13" s="44">
        <f t="shared" si="2"/>
        <v>76.527989821882954</v>
      </c>
      <c r="P13" s="9"/>
    </row>
    <row r="14" spans="1:133">
      <c r="A14" s="12"/>
      <c r="B14" s="42">
        <v>524</v>
      </c>
      <c r="C14" s="19" t="s">
        <v>27</v>
      </c>
      <c r="D14" s="43">
        <v>76100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76100</v>
      </c>
      <c r="O14" s="44">
        <f t="shared" si="2"/>
        <v>48.409669211195926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278593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1777583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2056176</v>
      </c>
      <c r="O15" s="41">
        <f t="shared" si="2"/>
        <v>1308</v>
      </c>
      <c r="P15" s="10"/>
    </row>
    <row r="16" spans="1:133">
      <c r="A16" s="12"/>
      <c r="B16" s="42">
        <v>534</v>
      </c>
      <c r="C16" s="19" t="s">
        <v>30</v>
      </c>
      <c r="D16" s="43">
        <v>186829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186829</v>
      </c>
      <c r="O16" s="44">
        <f t="shared" si="2"/>
        <v>118.84796437659033</v>
      </c>
      <c r="P16" s="9"/>
    </row>
    <row r="17" spans="1:119">
      <c r="A17" s="12"/>
      <c r="B17" s="42">
        <v>536</v>
      </c>
      <c r="C17" s="19" t="s">
        <v>49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1777583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1777583</v>
      </c>
      <c r="O17" s="44">
        <f t="shared" si="2"/>
        <v>1130.777989821883</v>
      </c>
      <c r="P17" s="9"/>
    </row>
    <row r="18" spans="1:119">
      <c r="A18" s="12"/>
      <c r="B18" s="42">
        <v>539</v>
      </c>
      <c r="C18" s="19" t="s">
        <v>32</v>
      </c>
      <c r="D18" s="43">
        <v>91764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91764</v>
      </c>
      <c r="O18" s="44">
        <f t="shared" si="2"/>
        <v>58.374045801526719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283979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283979</v>
      </c>
      <c r="O19" s="41">
        <f t="shared" si="2"/>
        <v>180.64821882951654</v>
      </c>
      <c r="P19" s="10"/>
    </row>
    <row r="20" spans="1:119">
      <c r="A20" s="12"/>
      <c r="B20" s="42">
        <v>541</v>
      </c>
      <c r="C20" s="19" t="s">
        <v>34</v>
      </c>
      <c r="D20" s="43">
        <v>283979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283979</v>
      </c>
      <c r="O20" s="44">
        <f t="shared" si="2"/>
        <v>180.64821882951654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142949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142949</v>
      </c>
      <c r="O21" s="41">
        <f t="shared" si="2"/>
        <v>90.934478371501271</v>
      </c>
      <c r="P21" s="9"/>
    </row>
    <row r="22" spans="1:119">
      <c r="A22" s="12"/>
      <c r="B22" s="42">
        <v>571</v>
      </c>
      <c r="C22" s="19" t="s">
        <v>36</v>
      </c>
      <c r="D22" s="43">
        <v>140069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140069</v>
      </c>
      <c r="O22" s="44">
        <f t="shared" si="2"/>
        <v>89.102417302798983</v>
      </c>
      <c r="P22" s="9"/>
    </row>
    <row r="23" spans="1:119">
      <c r="A23" s="12"/>
      <c r="B23" s="42">
        <v>574</v>
      </c>
      <c r="C23" s="19" t="s">
        <v>50</v>
      </c>
      <c r="D23" s="43">
        <v>2880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2880</v>
      </c>
      <c r="O23" s="44">
        <f t="shared" si="2"/>
        <v>1.83206106870229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322197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322197</v>
      </c>
      <c r="O24" s="41">
        <f t="shared" si="2"/>
        <v>204.95992366412213</v>
      </c>
      <c r="P24" s="9"/>
    </row>
    <row r="25" spans="1:119" ht="15.75" thickBot="1">
      <c r="A25" s="12"/>
      <c r="B25" s="42">
        <v>581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322197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322197</v>
      </c>
      <c r="O25" s="44">
        <f t="shared" si="2"/>
        <v>204.95992366412213</v>
      </c>
      <c r="P25" s="9"/>
    </row>
    <row r="26" spans="1:119" ht="16.5" thickBot="1">
      <c r="A26" s="13" t="s">
        <v>10</v>
      </c>
      <c r="B26" s="21"/>
      <c r="C26" s="20"/>
      <c r="D26" s="14">
        <f>SUM(D5,D12,D15,D19,D21,D24)</f>
        <v>1661692</v>
      </c>
      <c r="E26" s="14">
        <f t="shared" ref="E26:M26" si="8">SUM(E5,E12,E15,E19,E21,E24)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2099780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3761472</v>
      </c>
      <c r="O26" s="35">
        <f t="shared" si="2"/>
        <v>2392.7938931297708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51</v>
      </c>
      <c r="M28" s="157"/>
      <c r="N28" s="157"/>
      <c r="O28" s="39">
        <v>1572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789958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789958</v>
      </c>
      <c r="O5" s="30">
        <f t="shared" ref="O5:O25" si="2">(N5/O$27)</f>
        <v>505.73495518565943</v>
      </c>
      <c r="P5" s="6"/>
    </row>
    <row r="6" spans="1:133">
      <c r="A6" s="12"/>
      <c r="B6" s="42">
        <v>511</v>
      </c>
      <c r="C6" s="19" t="s">
        <v>19</v>
      </c>
      <c r="D6" s="43">
        <v>9155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9155</v>
      </c>
      <c r="O6" s="44">
        <f t="shared" si="2"/>
        <v>5.8610755441741356</v>
      </c>
      <c r="P6" s="9"/>
    </row>
    <row r="7" spans="1:133">
      <c r="A7" s="12"/>
      <c r="B7" s="42">
        <v>512</v>
      </c>
      <c r="C7" s="19" t="s">
        <v>20</v>
      </c>
      <c r="D7" s="43">
        <v>91416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91416</v>
      </c>
      <c r="O7" s="44">
        <f t="shared" si="2"/>
        <v>58.524967989756725</v>
      </c>
      <c r="P7" s="9"/>
    </row>
    <row r="8" spans="1:133">
      <c r="A8" s="12"/>
      <c r="B8" s="42">
        <v>513</v>
      </c>
      <c r="C8" s="19" t="s">
        <v>21</v>
      </c>
      <c r="D8" s="43">
        <v>179878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179878</v>
      </c>
      <c r="O8" s="44">
        <f t="shared" si="2"/>
        <v>115.15877080665813</v>
      </c>
      <c r="P8" s="9"/>
    </row>
    <row r="9" spans="1:133">
      <c r="A9" s="12"/>
      <c r="B9" s="42">
        <v>514</v>
      </c>
      <c r="C9" s="19" t="s">
        <v>22</v>
      </c>
      <c r="D9" s="43">
        <v>186734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186734</v>
      </c>
      <c r="O9" s="44">
        <f t="shared" si="2"/>
        <v>119.54801536491678</v>
      </c>
      <c r="P9" s="9"/>
    </row>
    <row r="10" spans="1:133">
      <c r="A10" s="12"/>
      <c r="B10" s="42">
        <v>517</v>
      </c>
      <c r="C10" s="19" t="s">
        <v>23</v>
      </c>
      <c r="D10" s="43">
        <v>102089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102089</v>
      </c>
      <c r="O10" s="44">
        <f t="shared" si="2"/>
        <v>65.357874519846348</v>
      </c>
      <c r="P10" s="9"/>
    </row>
    <row r="11" spans="1:133">
      <c r="A11" s="12"/>
      <c r="B11" s="42">
        <v>519</v>
      </c>
      <c r="C11" s="19" t="s">
        <v>24</v>
      </c>
      <c r="D11" s="43">
        <v>220686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220686</v>
      </c>
      <c r="O11" s="44">
        <f t="shared" si="2"/>
        <v>141.2842509603073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170238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170238</v>
      </c>
      <c r="O12" s="41">
        <f t="shared" si="2"/>
        <v>108.98719590268887</v>
      </c>
      <c r="P12" s="10"/>
    </row>
    <row r="13" spans="1:133">
      <c r="A13" s="12"/>
      <c r="B13" s="42">
        <v>521</v>
      </c>
      <c r="C13" s="19" t="s">
        <v>26</v>
      </c>
      <c r="D13" s="43">
        <v>24418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24418</v>
      </c>
      <c r="O13" s="44">
        <f t="shared" si="2"/>
        <v>15.632522407170294</v>
      </c>
      <c r="P13" s="9"/>
    </row>
    <row r="14" spans="1:133">
      <c r="A14" s="12"/>
      <c r="B14" s="42">
        <v>524</v>
      </c>
      <c r="C14" s="19" t="s">
        <v>27</v>
      </c>
      <c r="D14" s="43">
        <v>145820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145820</v>
      </c>
      <c r="O14" s="44">
        <f t="shared" si="2"/>
        <v>93.354673495518568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188491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1722511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1911002</v>
      </c>
      <c r="O15" s="41">
        <f t="shared" si="2"/>
        <v>1223.4327784891166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643123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643123</v>
      </c>
      <c r="O16" s="44">
        <f t="shared" si="2"/>
        <v>411.73047375160053</v>
      </c>
      <c r="P16" s="9"/>
    </row>
    <row r="17" spans="1:119">
      <c r="A17" s="12"/>
      <c r="B17" s="42">
        <v>534</v>
      </c>
      <c r="C17" s="19" t="s">
        <v>30</v>
      </c>
      <c r="D17" s="43">
        <v>188491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188491</v>
      </c>
      <c r="O17" s="44">
        <f t="shared" si="2"/>
        <v>120.67285531370038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1079388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1079388</v>
      </c>
      <c r="O18" s="44">
        <f t="shared" si="2"/>
        <v>691.02944942381566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159769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159769</v>
      </c>
      <c r="O19" s="41">
        <f t="shared" si="2"/>
        <v>102.28489116517285</v>
      </c>
      <c r="P19" s="10"/>
    </row>
    <row r="20" spans="1:119">
      <c r="A20" s="12"/>
      <c r="B20" s="42">
        <v>541</v>
      </c>
      <c r="C20" s="19" t="s">
        <v>34</v>
      </c>
      <c r="D20" s="43">
        <v>159769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159769</v>
      </c>
      <c r="O20" s="44">
        <f t="shared" si="2"/>
        <v>102.28489116517285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106728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106728</v>
      </c>
      <c r="O21" s="41">
        <f t="shared" si="2"/>
        <v>68.327784891165166</v>
      </c>
      <c r="P21" s="9"/>
    </row>
    <row r="22" spans="1:119">
      <c r="A22" s="12"/>
      <c r="B22" s="42">
        <v>571</v>
      </c>
      <c r="C22" s="19" t="s">
        <v>36</v>
      </c>
      <c r="D22" s="43">
        <v>106728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106728</v>
      </c>
      <c r="O22" s="44">
        <f t="shared" si="2"/>
        <v>68.327784891165166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322175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322175</v>
      </c>
      <c r="O23" s="41">
        <f t="shared" si="2"/>
        <v>206.25800256081945</v>
      </c>
      <c r="P23" s="9"/>
    </row>
    <row r="24" spans="1:119" ht="15.75" thickBot="1">
      <c r="A24" s="12"/>
      <c r="B24" s="42">
        <v>581</v>
      </c>
      <c r="C24" s="19" t="s">
        <v>38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322175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322175</v>
      </c>
      <c r="O24" s="44">
        <f t="shared" si="2"/>
        <v>206.25800256081945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1415184</v>
      </c>
      <c r="E25" s="14">
        <f t="shared" ref="E25:M25" si="8">SUM(E5,E12,E15,E19,E21,E23)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2044686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3459870</v>
      </c>
      <c r="O25" s="35">
        <f t="shared" si="2"/>
        <v>2215.0256081946222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47</v>
      </c>
      <c r="M27" s="157"/>
      <c r="N27" s="157"/>
      <c r="O27" s="39">
        <v>1562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694910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694910</v>
      </c>
      <c r="O5" s="30">
        <f t="shared" ref="O5:O27" si="2">(N5/O$29)</f>
        <v>444.88476312419976</v>
      </c>
      <c r="P5" s="6"/>
    </row>
    <row r="6" spans="1:133">
      <c r="A6" s="12"/>
      <c r="B6" s="42">
        <v>511</v>
      </c>
      <c r="C6" s="19" t="s">
        <v>19</v>
      </c>
      <c r="D6" s="43">
        <v>7925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7925</v>
      </c>
      <c r="O6" s="44">
        <f t="shared" si="2"/>
        <v>5.0736235595390529</v>
      </c>
      <c r="P6" s="9"/>
    </row>
    <row r="7" spans="1:133">
      <c r="A7" s="12"/>
      <c r="B7" s="42">
        <v>512</v>
      </c>
      <c r="C7" s="19" t="s">
        <v>20</v>
      </c>
      <c r="D7" s="43">
        <v>159989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159989</v>
      </c>
      <c r="O7" s="44">
        <f t="shared" si="2"/>
        <v>102.42573623559539</v>
      </c>
      <c r="P7" s="9"/>
    </row>
    <row r="8" spans="1:133">
      <c r="A8" s="12"/>
      <c r="B8" s="42">
        <v>513</v>
      </c>
      <c r="C8" s="19" t="s">
        <v>21</v>
      </c>
      <c r="D8" s="43">
        <v>170549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170549</v>
      </c>
      <c r="O8" s="44">
        <f t="shared" si="2"/>
        <v>109.18629961587708</v>
      </c>
      <c r="P8" s="9"/>
    </row>
    <row r="9" spans="1:133">
      <c r="A9" s="12"/>
      <c r="B9" s="42">
        <v>514</v>
      </c>
      <c r="C9" s="19" t="s">
        <v>22</v>
      </c>
      <c r="D9" s="43">
        <v>36041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36041</v>
      </c>
      <c r="O9" s="44">
        <f t="shared" si="2"/>
        <v>23.073623559539051</v>
      </c>
      <c r="P9" s="9"/>
    </row>
    <row r="10" spans="1:133">
      <c r="A10" s="12"/>
      <c r="B10" s="42">
        <v>517</v>
      </c>
      <c r="C10" s="19" t="s">
        <v>23</v>
      </c>
      <c r="D10" s="43">
        <v>102088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102088</v>
      </c>
      <c r="O10" s="44">
        <f t="shared" si="2"/>
        <v>65.357234314980801</v>
      </c>
      <c r="P10" s="9"/>
    </row>
    <row r="11" spans="1:133">
      <c r="A11" s="12"/>
      <c r="B11" s="42">
        <v>519</v>
      </c>
      <c r="C11" s="19" t="s">
        <v>24</v>
      </c>
      <c r="D11" s="43">
        <v>218318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218318</v>
      </c>
      <c r="O11" s="44">
        <f t="shared" si="2"/>
        <v>139.76824583866838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441690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441690</v>
      </c>
      <c r="O12" s="41">
        <f t="shared" si="2"/>
        <v>282.77208706786172</v>
      </c>
      <c r="P12" s="10"/>
    </row>
    <row r="13" spans="1:133">
      <c r="A13" s="12"/>
      <c r="B13" s="42">
        <v>521</v>
      </c>
      <c r="C13" s="19" t="s">
        <v>26</v>
      </c>
      <c r="D13" s="43">
        <v>416708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416708</v>
      </c>
      <c r="O13" s="44">
        <f t="shared" si="2"/>
        <v>266.77848911651728</v>
      </c>
      <c r="P13" s="9"/>
    </row>
    <row r="14" spans="1:133">
      <c r="A14" s="12"/>
      <c r="B14" s="42">
        <v>524</v>
      </c>
      <c r="C14" s="19" t="s">
        <v>27</v>
      </c>
      <c r="D14" s="43">
        <v>24982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24982</v>
      </c>
      <c r="O14" s="44">
        <f t="shared" si="2"/>
        <v>15.99359795134443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192584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1560388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1752972</v>
      </c>
      <c r="O15" s="41">
        <f t="shared" si="2"/>
        <v>1122.2612035851473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663977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663977</v>
      </c>
      <c r="O16" s="44">
        <f t="shared" si="2"/>
        <v>425.08130601792573</v>
      </c>
      <c r="P16" s="9"/>
    </row>
    <row r="17" spans="1:119">
      <c r="A17" s="12"/>
      <c r="B17" s="42">
        <v>534</v>
      </c>
      <c r="C17" s="19" t="s">
        <v>30</v>
      </c>
      <c r="D17" s="43">
        <v>192584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192584</v>
      </c>
      <c r="O17" s="44">
        <f t="shared" si="2"/>
        <v>123.2932138284251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896411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896411</v>
      </c>
      <c r="O18" s="44">
        <f t="shared" si="2"/>
        <v>573.88668373879636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143262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143262</v>
      </c>
      <c r="O19" s="41">
        <f t="shared" si="2"/>
        <v>91.717029449423819</v>
      </c>
      <c r="P19" s="10"/>
    </row>
    <row r="20" spans="1:119">
      <c r="A20" s="12"/>
      <c r="B20" s="42">
        <v>541</v>
      </c>
      <c r="C20" s="19" t="s">
        <v>34</v>
      </c>
      <c r="D20" s="43">
        <v>143262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143262</v>
      </c>
      <c r="O20" s="44">
        <f t="shared" si="2"/>
        <v>91.717029449423819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120802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120802</v>
      </c>
      <c r="O21" s="41">
        <f t="shared" si="2"/>
        <v>77.338028169014081</v>
      </c>
      <c r="P21" s="9"/>
    </row>
    <row r="22" spans="1:119">
      <c r="A22" s="12"/>
      <c r="B22" s="42">
        <v>571</v>
      </c>
      <c r="C22" s="19" t="s">
        <v>36</v>
      </c>
      <c r="D22" s="43">
        <v>110517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110517</v>
      </c>
      <c r="O22" s="44">
        <f t="shared" si="2"/>
        <v>70.75352112676056</v>
      </c>
      <c r="P22" s="9"/>
    </row>
    <row r="23" spans="1:119">
      <c r="A23" s="12"/>
      <c r="B23" s="42">
        <v>572</v>
      </c>
      <c r="C23" s="19" t="s">
        <v>37</v>
      </c>
      <c r="D23" s="43">
        <v>10285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10285</v>
      </c>
      <c r="O23" s="44">
        <f t="shared" si="2"/>
        <v>6.584507042253521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356760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3951340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4308100</v>
      </c>
      <c r="O24" s="41">
        <f t="shared" si="2"/>
        <v>2758.0665813060177</v>
      </c>
      <c r="P24" s="9"/>
    </row>
    <row r="25" spans="1:119">
      <c r="A25" s="12"/>
      <c r="B25" s="42">
        <v>581</v>
      </c>
      <c r="C25" s="19" t="s">
        <v>38</v>
      </c>
      <c r="D25" s="43">
        <v>356760</v>
      </c>
      <c r="E25" s="43">
        <v>0</v>
      </c>
      <c r="F25" s="43">
        <v>0</v>
      </c>
      <c r="G25" s="43">
        <v>0</v>
      </c>
      <c r="H25" s="43">
        <v>0</v>
      </c>
      <c r="I25" s="43">
        <v>551853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908613</v>
      </c>
      <c r="O25" s="44">
        <f t="shared" si="2"/>
        <v>581.69846350832267</v>
      </c>
      <c r="P25" s="9"/>
    </row>
    <row r="26" spans="1:119" ht="15.75" thickBot="1">
      <c r="A26" s="12"/>
      <c r="B26" s="42">
        <v>593</v>
      </c>
      <c r="C26" s="19" t="s">
        <v>43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3399487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3399487</v>
      </c>
      <c r="O26" s="44">
        <f t="shared" si="2"/>
        <v>2176.368117797695</v>
      </c>
      <c r="P26" s="9"/>
    </row>
    <row r="27" spans="1:119" ht="16.5" thickBot="1">
      <c r="A27" s="13" t="s">
        <v>10</v>
      </c>
      <c r="B27" s="21"/>
      <c r="C27" s="20"/>
      <c r="D27" s="14">
        <f>SUM(D5,D12,D15,D19,D21,D24)</f>
        <v>1950008</v>
      </c>
      <c r="E27" s="14">
        <f t="shared" ref="E27:M27" si="8">SUM(E5,E12,E15,E19,E21,E24)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5511728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7461736</v>
      </c>
      <c r="O27" s="35">
        <f t="shared" si="2"/>
        <v>4777.0396927016645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44</v>
      </c>
      <c r="M29" s="157"/>
      <c r="N29" s="157"/>
      <c r="O29" s="39">
        <v>1562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867217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867217</v>
      </c>
      <c r="O5" s="30">
        <f t="shared" ref="O5:O27" si="2">(N5/O$29)</f>
        <v>514.66884272997038</v>
      </c>
      <c r="P5" s="6"/>
    </row>
    <row r="6" spans="1:133">
      <c r="A6" s="12"/>
      <c r="B6" s="42">
        <v>511</v>
      </c>
      <c r="C6" s="19" t="s">
        <v>19</v>
      </c>
      <c r="D6" s="43">
        <v>14173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14173</v>
      </c>
      <c r="O6" s="44">
        <f t="shared" si="2"/>
        <v>8.4112759643916917</v>
      </c>
      <c r="P6" s="9"/>
    </row>
    <row r="7" spans="1:133">
      <c r="A7" s="12"/>
      <c r="B7" s="42">
        <v>512</v>
      </c>
      <c r="C7" s="19" t="s">
        <v>20</v>
      </c>
      <c r="D7" s="43">
        <v>166984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166984</v>
      </c>
      <c r="O7" s="44">
        <f t="shared" si="2"/>
        <v>99.100296735905047</v>
      </c>
      <c r="P7" s="9"/>
    </row>
    <row r="8" spans="1:133">
      <c r="A8" s="12"/>
      <c r="B8" s="42">
        <v>513</v>
      </c>
      <c r="C8" s="19" t="s">
        <v>21</v>
      </c>
      <c r="D8" s="43">
        <v>205128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205128</v>
      </c>
      <c r="O8" s="44">
        <f t="shared" si="2"/>
        <v>121.73768545994065</v>
      </c>
      <c r="P8" s="9"/>
    </row>
    <row r="9" spans="1:133">
      <c r="A9" s="12"/>
      <c r="B9" s="42">
        <v>514</v>
      </c>
      <c r="C9" s="19" t="s">
        <v>22</v>
      </c>
      <c r="D9" s="43">
        <v>106708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106708</v>
      </c>
      <c r="O9" s="44">
        <f t="shared" si="2"/>
        <v>63.328189910979226</v>
      </c>
      <c r="P9" s="9"/>
    </row>
    <row r="10" spans="1:133">
      <c r="A10" s="12"/>
      <c r="B10" s="42">
        <v>517</v>
      </c>
      <c r="C10" s="19" t="s">
        <v>23</v>
      </c>
      <c r="D10" s="43">
        <v>102089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102089</v>
      </c>
      <c r="O10" s="44">
        <f t="shared" si="2"/>
        <v>60.58694362017804</v>
      </c>
      <c r="P10" s="9"/>
    </row>
    <row r="11" spans="1:133">
      <c r="A11" s="12"/>
      <c r="B11" s="42">
        <v>519</v>
      </c>
      <c r="C11" s="19" t="s">
        <v>24</v>
      </c>
      <c r="D11" s="43">
        <v>272135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272135</v>
      </c>
      <c r="O11" s="44">
        <f t="shared" si="2"/>
        <v>161.50445103857567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354623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354623</v>
      </c>
      <c r="O12" s="41">
        <f t="shared" si="2"/>
        <v>210.45875370919882</v>
      </c>
      <c r="P12" s="10"/>
    </row>
    <row r="13" spans="1:133">
      <c r="A13" s="12"/>
      <c r="B13" s="42">
        <v>521</v>
      </c>
      <c r="C13" s="19" t="s">
        <v>26</v>
      </c>
      <c r="D13" s="43">
        <v>312092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312092</v>
      </c>
      <c r="O13" s="44">
        <f t="shared" si="2"/>
        <v>185.21780415430268</v>
      </c>
      <c r="P13" s="9"/>
    </row>
    <row r="14" spans="1:133">
      <c r="A14" s="12"/>
      <c r="B14" s="42">
        <v>524</v>
      </c>
      <c r="C14" s="19" t="s">
        <v>27</v>
      </c>
      <c r="D14" s="43">
        <v>42531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42531</v>
      </c>
      <c r="O14" s="44">
        <f t="shared" si="2"/>
        <v>25.240949554896144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183285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1433064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1616349</v>
      </c>
      <c r="O15" s="41">
        <f t="shared" si="2"/>
        <v>959.25756676557864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563046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563046</v>
      </c>
      <c r="O16" s="44">
        <f t="shared" si="2"/>
        <v>334.1519287833828</v>
      </c>
      <c r="P16" s="9"/>
    </row>
    <row r="17" spans="1:119">
      <c r="A17" s="12"/>
      <c r="B17" s="42">
        <v>534</v>
      </c>
      <c r="C17" s="19" t="s">
        <v>30</v>
      </c>
      <c r="D17" s="43">
        <v>179086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179086</v>
      </c>
      <c r="O17" s="44">
        <f t="shared" si="2"/>
        <v>106.28249258160237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870018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870018</v>
      </c>
      <c r="O18" s="44">
        <f t="shared" si="2"/>
        <v>516.33115727002962</v>
      </c>
      <c r="P18" s="9"/>
    </row>
    <row r="19" spans="1:119">
      <c r="A19" s="12"/>
      <c r="B19" s="42">
        <v>539</v>
      </c>
      <c r="C19" s="19" t="s">
        <v>32</v>
      </c>
      <c r="D19" s="43">
        <v>4199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4199</v>
      </c>
      <c r="O19" s="44">
        <f t="shared" si="2"/>
        <v>2.4919881305637981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246392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246392</v>
      </c>
      <c r="O20" s="41">
        <f t="shared" si="2"/>
        <v>146.22670623145402</v>
      </c>
      <c r="P20" s="10"/>
    </row>
    <row r="21" spans="1:119">
      <c r="A21" s="12"/>
      <c r="B21" s="42">
        <v>541</v>
      </c>
      <c r="C21" s="19" t="s">
        <v>34</v>
      </c>
      <c r="D21" s="43">
        <v>246392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246392</v>
      </c>
      <c r="O21" s="44">
        <f t="shared" si="2"/>
        <v>146.22670623145402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293908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293908</v>
      </c>
      <c r="O22" s="41">
        <f t="shared" si="2"/>
        <v>174.42611275964393</v>
      </c>
      <c r="P22" s="9"/>
    </row>
    <row r="23" spans="1:119">
      <c r="A23" s="12"/>
      <c r="B23" s="42">
        <v>571</v>
      </c>
      <c r="C23" s="19" t="s">
        <v>36</v>
      </c>
      <c r="D23" s="43">
        <v>121053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121053</v>
      </c>
      <c r="O23" s="44">
        <f t="shared" si="2"/>
        <v>71.841543026706233</v>
      </c>
      <c r="P23" s="9"/>
    </row>
    <row r="24" spans="1:119">
      <c r="A24" s="12"/>
      <c r="B24" s="42">
        <v>572</v>
      </c>
      <c r="C24" s="19" t="s">
        <v>37</v>
      </c>
      <c r="D24" s="43">
        <v>172855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172855</v>
      </c>
      <c r="O24" s="44">
        <f t="shared" si="2"/>
        <v>102.58456973293768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100000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100000</v>
      </c>
      <c r="O25" s="41">
        <f t="shared" si="2"/>
        <v>59.347181008902076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100000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100000</v>
      </c>
      <c r="O26" s="44">
        <f t="shared" si="2"/>
        <v>59.347181008902076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1945425</v>
      </c>
      <c r="E27" s="14">
        <f t="shared" ref="E27:M27" si="8">SUM(E5,E12,E15,E20,E22,E25)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1533064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3478489</v>
      </c>
      <c r="O27" s="35">
        <f t="shared" si="2"/>
        <v>2064.3851632047476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40</v>
      </c>
      <c r="M29" s="157"/>
      <c r="N29" s="157"/>
      <c r="O29" s="39">
        <v>1685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1426432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1426432</v>
      </c>
      <c r="O5" s="30">
        <f t="shared" ref="O5:O26" si="2">(N5/O$28)</f>
        <v>814.63849229011998</v>
      </c>
      <c r="P5" s="6"/>
    </row>
    <row r="6" spans="1:133">
      <c r="A6" s="12"/>
      <c r="B6" s="42">
        <v>511</v>
      </c>
      <c r="C6" s="19" t="s">
        <v>19</v>
      </c>
      <c r="D6" s="43">
        <v>36669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36669</v>
      </c>
      <c r="O6" s="44">
        <f t="shared" si="2"/>
        <v>20.941747572815533</v>
      </c>
      <c r="P6" s="9"/>
    </row>
    <row r="7" spans="1:133">
      <c r="A7" s="12"/>
      <c r="B7" s="42">
        <v>512</v>
      </c>
      <c r="C7" s="19" t="s">
        <v>20</v>
      </c>
      <c r="D7" s="43">
        <v>164096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164096</v>
      </c>
      <c r="O7" s="44">
        <f t="shared" si="2"/>
        <v>93.715591090805248</v>
      </c>
      <c r="P7" s="9"/>
    </row>
    <row r="8" spans="1:133">
      <c r="A8" s="12"/>
      <c r="B8" s="42">
        <v>513</v>
      </c>
      <c r="C8" s="19" t="s">
        <v>21</v>
      </c>
      <c r="D8" s="43">
        <v>85315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85315</v>
      </c>
      <c r="O8" s="44">
        <f t="shared" si="2"/>
        <v>48.723586521987436</v>
      </c>
      <c r="P8" s="9"/>
    </row>
    <row r="9" spans="1:133">
      <c r="A9" s="12"/>
      <c r="B9" s="42">
        <v>514</v>
      </c>
      <c r="C9" s="19" t="s">
        <v>22</v>
      </c>
      <c r="D9" s="43">
        <v>151832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151832</v>
      </c>
      <c r="O9" s="44">
        <f t="shared" si="2"/>
        <v>86.711593375214164</v>
      </c>
      <c r="P9" s="9"/>
    </row>
    <row r="10" spans="1:133">
      <c r="A10" s="12"/>
      <c r="B10" s="42">
        <v>519</v>
      </c>
      <c r="C10" s="19" t="s">
        <v>24</v>
      </c>
      <c r="D10" s="43">
        <v>988520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988520</v>
      </c>
      <c r="O10" s="44">
        <f t="shared" si="2"/>
        <v>564.54597372929754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366730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366730</v>
      </c>
      <c r="O11" s="41">
        <f t="shared" si="2"/>
        <v>209.44031981724729</v>
      </c>
      <c r="P11" s="10"/>
    </row>
    <row r="12" spans="1:133">
      <c r="A12" s="12"/>
      <c r="B12" s="42">
        <v>521</v>
      </c>
      <c r="C12" s="19" t="s">
        <v>26</v>
      </c>
      <c r="D12" s="43">
        <v>278709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278709</v>
      </c>
      <c r="O12" s="44">
        <f t="shared" si="2"/>
        <v>159.1713306681896</v>
      </c>
      <c r="P12" s="9"/>
    </row>
    <row r="13" spans="1:133">
      <c r="A13" s="12"/>
      <c r="B13" s="42">
        <v>524</v>
      </c>
      <c r="C13" s="19" t="s">
        <v>27</v>
      </c>
      <c r="D13" s="43">
        <v>88021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88021</v>
      </c>
      <c r="O13" s="44">
        <f t="shared" si="2"/>
        <v>50.268989149057681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SUM(D15:D18)</f>
        <v>210975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1144867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1355842</v>
      </c>
      <c r="O14" s="41">
        <f t="shared" si="2"/>
        <v>774.32438606510561</v>
      </c>
      <c r="P14" s="10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512993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512993</v>
      </c>
      <c r="O15" s="44">
        <f t="shared" si="2"/>
        <v>292.97144488863506</v>
      </c>
      <c r="P15" s="9"/>
    </row>
    <row r="16" spans="1:133">
      <c r="A16" s="12"/>
      <c r="B16" s="42">
        <v>534</v>
      </c>
      <c r="C16" s="19" t="s">
        <v>30</v>
      </c>
      <c r="D16" s="43">
        <v>182652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182652</v>
      </c>
      <c r="O16" s="44">
        <f t="shared" si="2"/>
        <v>104.31296402055968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631874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631874</v>
      </c>
      <c r="O17" s="44">
        <f t="shared" si="2"/>
        <v>360.86464877213024</v>
      </c>
      <c r="P17" s="9"/>
    </row>
    <row r="18" spans="1:119">
      <c r="A18" s="12"/>
      <c r="B18" s="42">
        <v>539</v>
      </c>
      <c r="C18" s="19" t="s">
        <v>32</v>
      </c>
      <c r="D18" s="43">
        <v>28323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28323</v>
      </c>
      <c r="O18" s="44">
        <f t="shared" si="2"/>
        <v>16.175328383780698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302875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302875</v>
      </c>
      <c r="O19" s="41">
        <f t="shared" si="2"/>
        <v>172.97258709308966</v>
      </c>
      <c r="P19" s="10"/>
    </row>
    <row r="20" spans="1:119">
      <c r="A20" s="12"/>
      <c r="B20" s="42">
        <v>541</v>
      </c>
      <c r="C20" s="19" t="s">
        <v>34</v>
      </c>
      <c r="D20" s="43">
        <v>302875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302875</v>
      </c>
      <c r="O20" s="44">
        <f t="shared" si="2"/>
        <v>172.97258709308966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169926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169926</v>
      </c>
      <c r="O21" s="41">
        <f t="shared" si="2"/>
        <v>97.045117075956597</v>
      </c>
      <c r="P21" s="9"/>
    </row>
    <row r="22" spans="1:119">
      <c r="A22" s="12"/>
      <c r="B22" s="42">
        <v>571</v>
      </c>
      <c r="C22" s="19" t="s">
        <v>36</v>
      </c>
      <c r="D22" s="43">
        <v>83331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83331</v>
      </c>
      <c r="O22" s="44">
        <f t="shared" si="2"/>
        <v>47.590519703026843</v>
      </c>
      <c r="P22" s="9"/>
    </row>
    <row r="23" spans="1:119">
      <c r="A23" s="12"/>
      <c r="B23" s="42">
        <v>572</v>
      </c>
      <c r="C23" s="19" t="s">
        <v>37</v>
      </c>
      <c r="D23" s="43">
        <v>86595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86595</v>
      </c>
      <c r="O23" s="44">
        <f t="shared" si="2"/>
        <v>49.454597372929754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75000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75000</v>
      </c>
      <c r="O24" s="41">
        <f t="shared" si="2"/>
        <v>42.832667047401486</v>
      </c>
      <c r="P24" s="9"/>
    </row>
    <row r="25" spans="1:119" ht="15.75" thickBot="1">
      <c r="A25" s="12"/>
      <c r="B25" s="42">
        <v>581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75000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75000</v>
      </c>
      <c r="O25" s="44">
        <f t="shared" si="2"/>
        <v>42.832667047401486</v>
      </c>
      <c r="P25" s="9"/>
    </row>
    <row r="26" spans="1:119" ht="16.5" thickBot="1">
      <c r="A26" s="13" t="s">
        <v>10</v>
      </c>
      <c r="B26" s="21"/>
      <c r="C26" s="20"/>
      <c r="D26" s="14">
        <f>SUM(D5,D11,D14,D19,D21,D24)</f>
        <v>2476938</v>
      </c>
      <c r="E26" s="14">
        <f t="shared" ref="E26:M26" si="8">SUM(E5,E11,E14,E19,E21,E24)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1219867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3696805</v>
      </c>
      <c r="O26" s="35">
        <f t="shared" si="2"/>
        <v>2111.2535693889208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55</v>
      </c>
      <c r="M28" s="157"/>
      <c r="N28" s="157"/>
      <c r="O28" s="39">
        <v>1751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2233285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2233285</v>
      </c>
      <c r="O5" s="30">
        <f t="shared" ref="O5:O26" si="2">(N5/O$28)</f>
        <v>1242.0939933259176</v>
      </c>
      <c r="P5" s="6"/>
    </row>
    <row r="6" spans="1:133">
      <c r="A6" s="12"/>
      <c r="B6" s="42">
        <v>511</v>
      </c>
      <c r="C6" s="19" t="s">
        <v>19</v>
      </c>
      <c r="D6" s="43">
        <v>17686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17686</v>
      </c>
      <c r="O6" s="44">
        <f t="shared" si="2"/>
        <v>9.8364849833147936</v>
      </c>
      <c r="P6" s="9"/>
    </row>
    <row r="7" spans="1:133">
      <c r="A7" s="12"/>
      <c r="B7" s="42">
        <v>512</v>
      </c>
      <c r="C7" s="19" t="s">
        <v>20</v>
      </c>
      <c r="D7" s="43">
        <v>130040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130040</v>
      </c>
      <c r="O7" s="44">
        <f t="shared" si="2"/>
        <v>72.324805339265851</v>
      </c>
      <c r="P7" s="9"/>
    </row>
    <row r="8" spans="1:133">
      <c r="A8" s="12"/>
      <c r="B8" s="42">
        <v>513</v>
      </c>
      <c r="C8" s="19" t="s">
        <v>21</v>
      </c>
      <c r="D8" s="43">
        <v>88339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88339</v>
      </c>
      <c r="O8" s="44">
        <f t="shared" si="2"/>
        <v>49.131813125695217</v>
      </c>
      <c r="P8" s="9"/>
    </row>
    <row r="9" spans="1:133">
      <c r="A9" s="12"/>
      <c r="B9" s="42">
        <v>514</v>
      </c>
      <c r="C9" s="19" t="s">
        <v>22</v>
      </c>
      <c r="D9" s="43">
        <v>93659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93659</v>
      </c>
      <c r="O9" s="44">
        <f t="shared" si="2"/>
        <v>52.090656284760847</v>
      </c>
      <c r="P9" s="9"/>
    </row>
    <row r="10" spans="1:133">
      <c r="A10" s="12"/>
      <c r="B10" s="42">
        <v>519</v>
      </c>
      <c r="C10" s="19" t="s">
        <v>24</v>
      </c>
      <c r="D10" s="43">
        <v>1903561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1903561</v>
      </c>
      <c r="O10" s="44">
        <f t="shared" si="2"/>
        <v>1058.710233592881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307294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307294</v>
      </c>
      <c r="O11" s="41">
        <f t="shared" si="2"/>
        <v>170.90878754171302</v>
      </c>
      <c r="P11" s="10"/>
    </row>
    <row r="12" spans="1:133">
      <c r="A12" s="12"/>
      <c r="B12" s="42">
        <v>521</v>
      </c>
      <c r="C12" s="19" t="s">
        <v>26</v>
      </c>
      <c r="D12" s="43">
        <v>209156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209156</v>
      </c>
      <c r="O12" s="44">
        <f t="shared" si="2"/>
        <v>116.32703003337041</v>
      </c>
      <c r="P12" s="9"/>
    </row>
    <row r="13" spans="1:133">
      <c r="A13" s="12"/>
      <c r="B13" s="42">
        <v>524</v>
      </c>
      <c r="C13" s="19" t="s">
        <v>27</v>
      </c>
      <c r="D13" s="43">
        <v>98138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98138</v>
      </c>
      <c r="O13" s="44">
        <f t="shared" si="2"/>
        <v>54.581757508342605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SUM(D15:D18)</f>
        <v>165243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518233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683476</v>
      </c>
      <c r="O14" s="41">
        <f t="shared" si="2"/>
        <v>380.13125695216905</v>
      </c>
      <c r="P14" s="10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307896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307896</v>
      </c>
      <c r="O15" s="44">
        <f t="shared" si="2"/>
        <v>171.2436040044494</v>
      </c>
      <c r="P15" s="9"/>
    </row>
    <row r="16" spans="1:133">
      <c r="A16" s="12"/>
      <c r="B16" s="42">
        <v>534</v>
      </c>
      <c r="C16" s="19" t="s">
        <v>30</v>
      </c>
      <c r="D16" s="43">
        <v>158035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158035</v>
      </c>
      <c r="O16" s="44">
        <f t="shared" si="2"/>
        <v>87.894883203559516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210337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210337</v>
      </c>
      <c r="O17" s="44">
        <f t="shared" si="2"/>
        <v>116.98387096774194</v>
      </c>
      <c r="P17" s="9"/>
    </row>
    <row r="18" spans="1:119">
      <c r="A18" s="12"/>
      <c r="B18" s="42">
        <v>539</v>
      </c>
      <c r="C18" s="19" t="s">
        <v>32</v>
      </c>
      <c r="D18" s="43">
        <v>7208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7208</v>
      </c>
      <c r="O18" s="44">
        <f t="shared" si="2"/>
        <v>4.0088987764182429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378725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378725</v>
      </c>
      <c r="O19" s="41">
        <f t="shared" si="2"/>
        <v>210.63681868743049</v>
      </c>
      <c r="P19" s="10"/>
    </row>
    <row r="20" spans="1:119">
      <c r="A20" s="12"/>
      <c r="B20" s="42">
        <v>541</v>
      </c>
      <c r="C20" s="19" t="s">
        <v>34</v>
      </c>
      <c r="D20" s="43">
        <v>378725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378725</v>
      </c>
      <c r="O20" s="44">
        <f t="shared" si="2"/>
        <v>210.63681868743049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60028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60028</v>
      </c>
      <c r="O21" s="41">
        <f t="shared" si="2"/>
        <v>33.385984427141267</v>
      </c>
      <c r="P21" s="9"/>
    </row>
    <row r="22" spans="1:119">
      <c r="A22" s="12"/>
      <c r="B22" s="42">
        <v>571</v>
      </c>
      <c r="C22" s="19" t="s">
        <v>36</v>
      </c>
      <c r="D22" s="43">
        <v>48505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48505</v>
      </c>
      <c r="O22" s="44">
        <f t="shared" si="2"/>
        <v>26.977196885428253</v>
      </c>
      <c r="P22" s="9"/>
    </row>
    <row r="23" spans="1:119">
      <c r="A23" s="12"/>
      <c r="B23" s="42">
        <v>572</v>
      </c>
      <c r="C23" s="19" t="s">
        <v>37</v>
      </c>
      <c r="D23" s="43">
        <v>11523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11523</v>
      </c>
      <c r="O23" s="44">
        <f t="shared" si="2"/>
        <v>6.4087875417130142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SUM(D25:D25)</f>
        <v>67854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67854</v>
      </c>
      <c r="O24" s="41">
        <f t="shared" si="2"/>
        <v>37.738598442714128</v>
      </c>
      <c r="P24" s="9"/>
    </row>
    <row r="25" spans="1:119" ht="15.75" thickBot="1">
      <c r="A25" s="12"/>
      <c r="B25" s="42">
        <v>590</v>
      </c>
      <c r="C25" s="19" t="s">
        <v>69</v>
      </c>
      <c r="D25" s="43">
        <v>67854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67854</v>
      </c>
      <c r="O25" s="44">
        <f t="shared" si="2"/>
        <v>37.738598442714128</v>
      </c>
      <c r="P25" s="9"/>
    </row>
    <row r="26" spans="1:119" ht="16.5" thickBot="1">
      <c r="A26" s="13" t="s">
        <v>10</v>
      </c>
      <c r="B26" s="21"/>
      <c r="C26" s="20"/>
      <c r="D26" s="14">
        <f>SUM(D5,D11,D14,D19,D21,D24)</f>
        <v>3212429</v>
      </c>
      <c r="E26" s="14">
        <f t="shared" ref="E26:M26" si="8">SUM(E5,E11,E14,E19,E21,E24)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518233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3730662</v>
      </c>
      <c r="O26" s="35">
        <f t="shared" si="2"/>
        <v>2074.8954393770855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70</v>
      </c>
      <c r="M28" s="157"/>
      <c r="N28" s="157"/>
      <c r="O28" s="39">
        <v>1798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845244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76887</v>
      </c>
      <c r="N5" s="24">
        <f t="shared" si="0"/>
        <v>0</v>
      </c>
      <c r="O5" s="25">
        <f>SUM(D5:N5)</f>
        <v>922131</v>
      </c>
      <c r="P5" s="30">
        <f t="shared" ref="P5:P27" si="1">(O5/P$29)</f>
        <v>311.95230040595402</v>
      </c>
      <c r="Q5" s="6"/>
    </row>
    <row r="6" spans="1:134">
      <c r="A6" s="12"/>
      <c r="B6" s="42">
        <v>511</v>
      </c>
      <c r="C6" s="19" t="s">
        <v>19</v>
      </c>
      <c r="D6" s="43">
        <v>20002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20002</v>
      </c>
      <c r="P6" s="44">
        <f t="shared" si="1"/>
        <v>6.7665764546684706</v>
      </c>
      <c r="Q6" s="9"/>
    </row>
    <row r="7" spans="1:134">
      <c r="A7" s="12"/>
      <c r="B7" s="42">
        <v>512</v>
      </c>
      <c r="C7" s="19" t="s">
        <v>20</v>
      </c>
      <c r="D7" s="43">
        <v>323282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323282</v>
      </c>
      <c r="P7" s="44">
        <f t="shared" si="1"/>
        <v>109.36468200270636</v>
      </c>
      <c r="Q7" s="9"/>
    </row>
    <row r="8" spans="1:134">
      <c r="A8" s="12"/>
      <c r="B8" s="42">
        <v>513</v>
      </c>
      <c r="C8" s="19" t="s">
        <v>21</v>
      </c>
      <c r="D8" s="43">
        <v>401254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76887</v>
      </c>
      <c r="N8" s="43">
        <v>0</v>
      </c>
      <c r="O8" s="43">
        <f t="shared" si="2"/>
        <v>478141</v>
      </c>
      <c r="P8" s="44">
        <f t="shared" si="1"/>
        <v>161.75270635994588</v>
      </c>
      <c r="Q8" s="9"/>
    </row>
    <row r="9" spans="1:134">
      <c r="A9" s="12"/>
      <c r="B9" s="42">
        <v>514</v>
      </c>
      <c r="C9" s="19" t="s">
        <v>22</v>
      </c>
      <c r="D9" s="43">
        <v>66956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66956</v>
      </c>
      <c r="P9" s="44">
        <f t="shared" si="1"/>
        <v>22.650879566982407</v>
      </c>
      <c r="Q9" s="9"/>
    </row>
    <row r="10" spans="1:134">
      <c r="A10" s="12"/>
      <c r="B10" s="42">
        <v>515</v>
      </c>
      <c r="C10" s="19" t="s">
        <v>74</v>
      </c>
      <c r="D10" s="43">
        <v>33750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33750</v>
      </c>
      <c r="P10" s="44">
        <f t="shared" si="1"/>
        <v>11.41745602165088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419794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419794</v>
      </c>
      <c r="P11" s="41">
        <f t="shared" si="1"/>
        <v>142.01420838971583</v>
      </c>
      <c r="Q11" s="10"/>
    </row>
    <row r="12" spans="1:134">
      <c r="A12" s="12"/>
      <c r="B12" s="42">
        <v>521</v>
      </c>
      <c r="C12" s="19" t="s">
        <v>26</v>
      </c>
      <c r="D12" s="43">
        <v>181414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181414</v>
      </c>
      <c r="P12" s="44">
        <f t="shared" si="1"/>
        <v>61.371447902571042</v>
      </c>
      <c r="Q12" s="9"/>
    </row>
    <row r="13" spans="1:134">
      <c r="A13" s="12"/>
      <c r="B13" s="42">
        <v>524</v>
      </c>
      <c r="C13" s="19" t="s">
        <v>27</v>
      </c>
      <c r="D13" s="43">
        <v>179669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179669</v>
      </c>
      <c r="P13" s="44">
        <f t="shared" si="1"/>
        <v>60.781123139377534</v>
      </c>
      <c r="Q13" s="9"/>
    </row>
    <row r="14" spans="1:134">
      <c r="A14" s="12"/>
      <c r="B14" s="42">
        <v>529</v>
      </c>
      <c r="C14" s="19" t="s">
        <v>79</v>
      </c>
      <c r="D14" s="43">
        <v>58711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58711</v>
      </c>
      <c r="P14" s="44">
        <f t="shared" si="1"/>
        <v>19.861637347767253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SUM(D16:D19)</f>
        <v>472602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2378519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2851121</v>
      </c>
      <c r="P15" s="41">
        <f t="shared" si="1"/>
        <v>964.51995940460085</v>
      </c>
      <c r="Q15" s="10"/>
    </row>
    <row r="16" spans="1:134">
      <c r="A16" s="12"/>
      <c r="B16" s="42">
        <v>534</v>
      </c>
      <c r="C16" s="19" t="s">
        <v>30</v>
      </c>
      <c r="D16" s="43">
        <v>345833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6">SUM(D16:N16)</f>
        <v>345833</v>
      </c>
      <c r="P16" s="44">
        <f t="shared" si="1"/>
        <v>116.99357239512855</v>
      </c>
      <c r="Q16" s="9"/>
    </row>
    <row r="17" spans="1:120">
      <c r="A17" s="12"/>
      <c r="B17" s="42">
        <v>536</v>
      </c>
      <c r="C17" s="19" t="s">
        <v>49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2378519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2378519</v>
      </c>
      <c r="P17" s="44">
        <f t="shared" si="1"/>
        <v>804.6410690121786</v>
      </c>
      <c r="Q17" s="9"/>
    </row>
    <row r="18" spans="1:120">
      <c r="A18" s="12"/>
      <c r="B18" s="42">
        <v>538</v>
      </c>
      <c r="C18" s="19" t="s">
        <v>87</v>
      </c>
      <c r="D18" s="43">
        <v>19405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19405</v>
      </c>
      <c r="P18" s="44">
        <f t="shared" si="1"/>
        <v>6.5646143437077127</v>
      </c>
      <c r="Q18" s="9"/>
    </row>
    <row r="19" spans="1:120">
      <c r="A19" s="12"/>
      <c r="B19" s="42">
        <v>539</v>
      </c>
      <c r="C19" s="19" t="s">
        <v>32</v>
      </c>
      <c r="D19" s="43">
        <v>107364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107364</v>
      </c>
      <c r="P19" s="44">
        <f t="shared" si="1"/>
        <v>36.32070365358593</v>
      </c>
      <c r="Q19" s="9"/>
    </row>
    <row r="20" spans="1:120" ht="15.75">
      <c r="A20" s="26" t="s">
        <v>33</v>
      </c>
      <c r="B20" s="27"/>
      <c r="C20" s="28"/>
      <c r="D20" s="29">
        <f t="shared" ref="D20:N20" si="7">SUM(D21:D21)</f>
        <v>499644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499644</v>
      </c>
      <c r="P20" s="41">
        <f t="shared" si="1"/>
        <v>169.02706359945873</v>
      </c>
      <c r="Q20" s="10"/>
    </row>
    <row r="21" spans="1:120">
      <c r="A21" s="12"/>
      <c r="B21" s="42">
        <v>541</v>
      </c>
      <c r="C21" s="19" t="s">
        <v>34</v>
      </c>
      <c r="D21" s="43">
        <v>499644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499644</v>
      </c>
      <c r="P21" s="44">
        <f t="shared" si="1"/>
        <v>169.02706359945873</v>
      </c>
      <c r="Q21" s="9"/>
    </row>
    <row r="22" spans="1:120" ht="15.75">
      <c r="A22" s="26" t="s">
        <v>35</v>
      </c>
      <c r="B22" s="27"/>
      <c r="C22" s="28"/>
      <c r="D22" s="29">
        <f t="shared" ref="D22:N22" si="8">SUM(D23:D24)</f>
        <v>189665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189665</v>
      </c>
      <c r="P22" s="41">
        <f t="shared" si="1"/>
        <v>64.162719891745596</v>
      </c>
      <c r="Q22" s="9"/>
    </row>
    <row r="23" spans="1:120">
      <c r="A23" s="12"/>
      <c r="B23" s="42">
        <v>571</v>
      </c>
      <c r="C23" s="19" t="s">
        <v>36</v>
      </c>
      <c r="D23" s="43">
        <v>153823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153823</v>
      </c>
      <c r="P23" s="44">
        <f t="shared" si="1"/>
        <v>52.037550744248982</v>
      </c>
      <c r="Q23" s="9"/>
    </row>
    <row r="24" spans="1:120">
      <c r="A24" s="12"/>
      <c r="B24" s="42">
        <v>572</v>
      </c>
      <c r="C24" s="19" t="s">
        <v>37</v>
      </c>
      <c r="D24" s="43">
        <v>35842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35842</v>
      </c>
      <c r="P24" s="44">
        <f t="shared" si="1"/>
        <v>12.125169147496617</v>
      </c>
      <c r="Q24" s="9"/>
    </row>
    <row r="25" spans="1:120" ht="15.75">
      <c r="A25" s="26" t="s">
        <v>39</v>
      </c>
      <c r="B25" s="27"/>
      <c r="C25" s="28"/>
      <c r="D25" s="29">
        <f t="shared" ref="D25:N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100000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100000</v>
      </c>
      <c r="P25" s="41">
        <f t="shared" si="1"/>
        <v>33.829499323410012</v>
      </c>
      <c r="Q25" s="9"/>
    </row>
    <row r="26" spans="1:120" ht="15.75" thickBot="1">
      <c r="A26" s="12"/>
      <c r="B26" s="42">
        <v>581</v>
      </c>
      <c r="C26" s="19" t="s">
        <v>88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100000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100000</v>
      </c>
      <c r="P26" s="44">
        <f t="shared" si="1"/>
        <v>33.829499323410012</v>
      </c>
      <c r="Q26" s="9"/>
    </row>
    <row r="27" spans="1:120" ht="16.5" thickBot="1">
      <c r="A27" s="13" t="s">
        <v>10</v>
      </c>
      <c r="B27" s="21"/>
      <c r="C27" s="20"/>
      <c r="D27" s="14">
        <f>SUM(D5,D11,D15,D20,D22,D25)</f>
        <v>2426949</v>
      </c>
      <c r="E27" s="14">
        <f t="shared" ref="E27:N27" si="10">SUM(E5,E11,E15,E20,E22,E25)</f>
        <v>0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2478519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76887</v>
      </c>
      <c r="N27" s="14">
        <f t="shared" si="10"/>
        <v>0</v>
      </c>
      <c r="O27" s="14">
        <f>SUM(D27:N27)</f>
        <v>4982355</v>
      </c>
      <c r="P27" s="35">
        <f t="shared" si="1"/>
        <v>1685.5057510148849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91</v>
      </c>
      <c r="N29" s="157"/>
      <c r="O29" s="157"/>
      <c r="P29" s="39">
        <v>2956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807343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262023</v>
      </c>
      <c r="N5" s="24">
        <f t="shared" si="0"/>
        <v>0</v>
      </c>
      <c r="O5" s="25">
        <f t="shared" ref="O5:O15" si="1">SUM(D5:N5)</f>
        <v>1069366</v>
      </c>
      <c r="P5" s="30">
        <f t="shared" ref="P5:P29" si="2">(O5/P$31)</f>
        <v>368.49276361130256</v>
      </c>
      <c r="Q5" s="6"/>
    </row>
    <row r="6" spans="1:134">
      <c r="A6" s="12"/>
      <c r="B6" s="42">
        <v>511</v>
      </c>
      <c r="C6" s="19" t="s">
        <v>19</v>
      </c>
      <c r="D6" s="43">
        <v>20489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20489</v>
      </c>
      <c r="P6" s="44">
        <f t="shared" si="2"/>
        <v>7.0603032391454166</v>
      </c>
      <c r="Q6" s="9"/>
    </row>
    <row r="7" spans="1:134">
      <c r="A7" s="12"/>
      <c r="B7" s="42">
        <v>512</v>
      </c>
      <c r="C7" s="19" t="s">
        <v>20</v>
      </c>
      <c r="D7" s="43">
        <v>299181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299181</v>
      </c>
      <c r="P7" s="44">
        <f t="shared" si="2"/>
        <v>103.0947622329428</v>
      </c>
      <c r="Q7" s="9"/>
    </row>
    <row r="8" spans="1:134">
      <c r="A8" s="12"/>
      <c r="B8" s="42">
        <v>513</v>
      </c>
      <c r="C8" s="19" t="s">
        <v>21</v>
      </c>
      <c r="D8" s="43">
        <v>385293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262023</v>
      </c>
      <c r="N8" s="43">
        <v>0</v>
      </c>
      <c r="O8" s="43">
        <f t="shared" si="1"/>
        <v>647316</v>
      </c>
      <c r="P8" s="44">
        <f t="shared" si="2"/>
        <v>223.05858028945553</v>
      </c>
      <c r="Q8" s="9"/>
    </row>
    <row r="9" spans="1:134">
      <c r="A9" s="12"/>
      <c r="B9" s="42">
        <v>514</v>
      </c>
      <c r="C9" s="19" t="s">
        <v>22</v>
      </c>
      <c r="D9" s="43">
        <v>77380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77380</v>
      </c>
      <c r="P9" s="44">
        <f t="shared" si="2"/>
        <v>26.664369400413509</v>
      </c>
      <c r="Q9" s="9"/>
    </row>
    <row r="10" spans="1:134">
      <c r="A10" s="12"/>
      <c r="B10" s="42">
        <v>515</v>
      </c>
      <c r="C10" s="19" t="s">
        <v>74</v>
      </c>
      <c r="D10" s="43">
        <v>25000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25000</v>
      </c>
      <c r="P10" s="44">
        <f t="shared" si="2"/>
        <v>8.6147484493452797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420968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420968</v>
      </c>
      <c r="P11" s="41">
        <f t="shared" si="2"/>
        <v>145.06133700895933</v>
      </c>
      <c r="Q11" s="10"/>
    </row>
    <row r="12" spans="1:134">
      <c r="A12" s="12"/>
      <c r="B12" s="42">
        <v>521</v>
      </c>
      <c r="C12" s="19" t="s">
        <v>26</v>
      </c>
      <c r="D12" s="43">
        <v>131523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131523</v>
      </c>
      <c r="P12" s="44">
        <f t="shared" si="2"/>
        <v>45.321502412129568</v>
      </c>
      <c r="Q12" s="9"/>
    </row>
    <row r="13" spans="1:134">
      <c r="A13" s="12"/>
      <c r="B13" s="42">
        <v>524</v>
      </c>
      <c r="C13" s="19" t="s">
        <v>27</v>
      </c>
      <c r="D13" s="43">
        <v>241535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241535</v>
      </c>
      <c r="P13" s="44">
        <f t="shared" si="2"/>
        <v>83.230530668504485</v>
      </c>
      <c r="Q13" s="9"/>
    </row>
    <row r="14" spans="1:134">
      <c r="A14" s="12"/>
      <c r="B14" s="42">
        <v>529</v>
      </c>
      <c r="C14" s="19" t="s">
        <v>79</v>
      </c>
      <c r="D14" s="43">
        <v>47910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47910</v>
      </c>
      <c r="P14" s="44">
        <f t="shared" si="2"/>
        <v>16.509303928325291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SUM(D16:D21)</f>
        <v>442061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1969322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2411383</v>
      </c>
      <c r="P15" s="41">
        <f t="shared" si="2"/>
        <v>830.93831840110272</v>
      </c>
      <c r="Q15" s="10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1518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1" si="5">SUM(D16:N16)</f>
        <v>1518</v>
      </c>
      <c r="P16" s="44">
        <f t="shared" si="2"/>
        <v>0.52308752584424534</v>
      </c>
      <c r="Q16" s="9"/>
    </row>
    <row r="17" spans="1:120">
      <c r="A17" s="12"/>
      <c r="B17" s="42">
        <v>534</v>
      </c>
      <c r="C17" s="19" t="s">
        <v>30</v>
      </c>
      <c r="D17" s="43">
        <v>288094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288094</v>
      </c>
      <c r="P17" s="44">
        <f t="shared" si="2"/>
        <v>99.274293590627153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74217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74217</v>
      </c>
      <c r="P18" s="44">
        <f t="shared" si="2"/>
        <v>25.574431426602342</v>
      </c>
      <c r="Q18" s="9"/>
    </row>
    <row r="19" spans="1:120">
      <c r="A19" s="12"/>
      <c r="B19" s="42">
        <v>536</v>
      </c>
      <c r="C19" s="19" t="s">
        <v>49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1893587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1893587</v>
      </c>
      <c r="P19" s="44">
        <f t="shared" si="2"/>
        <v>652.51102687801517</v>
      </c>
      <c r="Q19" s="9"/>
    </row>
    <row r="20" spans="1:120">
      <c r="A20" s="12"/>
      <c r="B20" s="42">
        <v>538</v>
      </c>
      <c r="C20" s="19" t="s">
        <v>87</v>
      </c>
      <c r="D20" s="43">
        <v>11454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11454</v>
      </c>
      <c r="P20" s="44">
        <f t="shared" si="2"/>
        <v>3.946933149552033</v>
      </c>
      <c r="Q20" s="9"/>
    </row>
    <row r="21" spans="1:120">
      <c r="A21" s="12"/>
      <c r="B21" s="42">
        <v>539</v>
      </c>
      <c r="C21" s="19" t="s">
        <v>32</v>
      </c>
      <c r="D21" s="43">
        <v>142513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5"/>
        <v>142513</v>
      </c>
      <c r="P21" s="44">
        <f t="shared" si="2"/>
        <v>49.10854583046175</v>
      </c>
      <c r="Q21" s="9"/>
    </row>
    <row r="22" spans="1:120" ht="15.75">
      <c r="A22" s="26" t="s">
        <v>33</v>
      </c>
      <c r="B22" s="27"/>
      <c r="C22" s="28"/>
      <c r="D22" s="29">
        <f t="shared" ref="D22:N22" si="6">SUM(D23:D23)</f>
        <v>463000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ref="O22:O29" si="7">SUM(D22:N22)</f>
        <v>463000</v>
      </c>
      <c r="P22" s="41">
        <f t="shared" si="2"/>
        <v>159.54514128187458</v>
      </c>
      <c r="Q22" s="10"/>
    </row>
    <row r="23" spans="1:120">
      <c r="A23" s="12"/>
      <c r="B23" s="42">
        <v>541</v>
      </c>
      <c r="C23" s="19" t="s">
        <v>34</v>
      </c>
      <c r="D23" s="43">
        <v>463000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7"/>
        <v>463000</v>
      </c>
      <c r="P23" s="44">
        <f t="shared" si="2"/>
        <v>159.54514128187458</v>
      </c>
      <c r="Q23" s="9"/>
    </row>
    <row r="24" spans="1:120" ht="15.75">
      <c r="A24" s="26" t="s">
        <v>35</v>
      </c>
      <c r="B24" s="27"/>
      <c r="C24" s="28"/>
      <c r="D24" s="29">
        <f t="shared" ref="D24:N24" si="8">SUM(D25:D26)</f>
        <v>184417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7"/>
        <v>184417</v>
      </c>
      <c r="P24" s="41">
        <f t="shared" si="2"/>
        <v>63.548242591316331</v>
      </c>
      <c r="Q24" s="9"/>
    </row>
    <row r="25" spans="1:120">
      <c r="A25" s="12"/>
      <c r="B25" s="42">
        <v>571</v>
      </c>
      <c r="C25" s="19" t="s">
        <v>36</v>
      </c>
      <c r="D25" s="43">
        <v>138701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7"/>
        <v>138701</v>
      </c>
      <c r="P25" s="44">
        <f t="shared" si="2"/>
        <v>47.79496898690558</v>
      </c>
      <c r="Q25" s="9"/>
    </row>
    <row r="26" spans="1:120">
      <c r="A26" s="12"/>
      <c r="B26" s="42">
        <v>572</v>
      </c>
      <c r="C26" s="19" t="s">
        <v>37</v>
      </c>
      <c r="D26" s="43">
        <v>45716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7"/>
        <v>45716</v>
      </c>
      <c r="P26" s="44">
        <f t="shared" si="2"/>
        <v>15.753273604410751</v>
      </c>
      <c r="Q26" s="9"/>
    </row>
    <row r="27" spans="1:120" ht="15.75">
      <c r="A27" s="26" t="s">
        <v>39</v>
      </c>
      <c r="B27" s="27"/>
      <c r="C27" s="28"/>
      <c r="D27" s="29">
        <f t="shared" ref="D27:N27" si="9">SUM(D28:D28)</f>
        <v>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155000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 t="shared" si="7"/>
        <v>155000</v>
      </c>
      <c r="P27" s="41">
        <f t="shared" si="2"/>
        <v>53.411440385940729</v>
      </c>
      <c r="Q27" s="9"/>
    </row>
    <row r="28" spans="1:120" ht="15.75" thickBot="1">
      <c r="A28" s="12"/>
      <c r="B28" s="42">
        <v>581</v>
      </c>
      <c r="C28" s="19" t="s">
        <v>88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155000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7"/>
        <v>155000</v>
      </c>
      <c r="P28" s="44">
        <f t="shared" si="2"/>
        <v>53.411440385940729</v>
      </c>
      <c r="Q28" s="9"/>
    </row>
    <row r="29" spans="1:120" ht="16.5" thickBot="1">
      <c r="A29" s="13" t="s">
        <v>10</v>
      </c>
      <c r="B29" s="21"/>
      <c r="C29" s="20"/>
      <c r="D29" s="14">
        <f>SUM(D5,D11,D15,D22,D24,D27)</f>
        <v>2317789</v>
      </c>
      <c r="E29" s="14">
        <f t="shared" ref="E29:N29" si="10">SUM(E5,E11,E15,E22,E24,E27)</f>
        <v>0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2124322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262023</v>
      </c>
      <c r="N29" s="14">
        <f t="shared" si="10"/>
        <v>0</v>
      </c>
      <c r="O29" s="14">
        <f t="shared" si="7"/>
        <v>4704134</v>
      </c>
      <c r="P29" s="35">
        <f t="shared" si="2"/>
        <v>1620.9972432804961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57" t="s">
        <v>89</v>
      </c>
      <c r="N31" s="157"/>
      <c r="O31" s="157"/>
      <c r="P31" s="39">
        <v>2902</v>
      </c>
    </row>
    <row r="32" spans="1:120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/>
    </row>
    <row r="33" spans="1:16" ht="15.75" customHeight="1" thickBot="1">
      <c r="A33" s="159" t="s">
        <v>45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735346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735346</v>
      </c>
      <c r="O5" s="30">
        <f t="shared" ref="O5:O29" si="2">(N5/O$31)</f>
        <v>295.31967871485944</v>
      </c>
      <c r="P5" s="6"/>
    </row>
    <row r="6" spans="1:133">
      <c r="A6" s="12"/>
      <c r="B6" s="42">
        <v>511</v>
      </c>
      <c r="C6" s="19" t="s">
        <v>19</v>
      </c>
      <c r="D6" s="43">
        <v>20513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20513</v>
      </c>
      <c r="O6" s="44">
        <f t="shared" si="2"/>
        <v>8.2381526104417677</v>
      </c>
      <c r="P6" s="9"/>
    </row>
    <row r="7" spans="1:133">
      <c r="A7" s="12"/>
      <c r="B7" s="42">
        <v>512</v>
      </c>
      <c r="C7" s="19" t="s">
        <v>20</v>
      </c>
      <c r="D7" s="43">
        <v>266094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266094</v>
      </c>
      <c r="O7" s="44">
        <f t="shared" si="2"/>
        <v>106.86506024096386</v>
      </c>
      <c r="P7" s="9"/>
    </row>
    <row r="8" spans="1:133">
      <c r="A8" s="12"/>
      <c r="B8" s="42">
        <v>513</v>
      </c>
      <c r="C8" s="19" t="s">
        <v>21</v>
      </c>
      <c r="D8" s="43">
        <v>372451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372451</v>
      </c>
      <c r="O8" s="44">
        <f t="shared" si="2"/>
        <v>149.57871485943775</v>
      </c>
      <c r="P8" s="9"/>
    </row>
    <row r="9" spans="1:133">
      <c r="A9" s="12"/>
      <c r="B9" s="42">
        <v>514</v>
      </c>
      <c r="C9" s="19" t="s">
        <v>22</v>
      </c>
      <c r="D9" s="43">
        <v>51288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51288</v>
      </c>
      <c r="O9" s="44">
        <f t="shared" si="2"/>
        <v>20.597590361445782</v>
      </c>
      <c r="P9" s="9"/>
    </row>
    <row r="10" spans="1:133">
      <c r="A10" s="12"/>
      <c r="B10" s="42">
        <v>515</v>
      </c>
      <c r="C10" s="19" t="s">
        <v>74</v>
      </c>
      <c r="D10" s="43">
        <v>25000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25000</v>
      </c>
      <c r="O10" s="44">
        <f t="shared" si="2"/>
        <v>10.040160642570282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423120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423120</v>
      </c>
      <c r="O11" s="41">
        <f t="shared" si="2"/>
        <v>169.92771084337349</v>
      </c>
      <c r="P11" s="10"/>
    </row>
    <row r="12" spans="1:133">
      <c r="A12" s="12"/>
      <c r="B12" s="42">
        <v>521</v>
      </c>
      <c r="C12" s="19" t="s">
        <v>26</v>
      </c>
      <c r="D12" s="43">
        <v>132292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132292</v>
      </c>
      <c r="O12" s="44">
        <f t="shared" si="2"/>
        <v>53.129317269076303</v>
      </c>
      <c r="P12" s="9"/>
    </row>
    <row r="13" spans="1:133">
      <c r="A13" s="12"/>
      <c r="B13" s="42">
        <v>524</v>
      </c>
      <c r="C13" s="19" t="s">
        <v>27</v>
      </c>
      <c r="D13" s="43">
        <v>245002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245002</v>
      </c>
      <c r="O13" s="44">
        <f t="shared" si="2"/>
        <v>98.394377510040158</v>
      </c>
      <c r="P13" s="9"/>
    </row>
    <row r="14" spans="1:133">
      <c r="A14" s="12"/>
      <c r="B14" s="42">
        <v>529</v>
      </c>
      <c r="C14" s="19" t="s">
        <v>79</v>
      </c>
      <c r="D14" s="43">
        <v>45826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45826</v>
      </c>
      <c r="O14" s="44">
        <f t="shared" si="2"/>
        <v>18.404016064257029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SUM(D16:D21)</f>
        <v>431567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2117834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2549401</v>
      </c>
      <c r="O15" s="41">
        <f t="shared" si="2"/>
        <v>1023.8558232931726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51046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1" si="5">SUM(D16:M16)</f>
        <v>51046</v>
      </c>
      <c r="O16" s="44">
        <f t="shared" si="2"/>
        <v>20.500401606425704</v>
      </c>
      <c r="P16" s="9"/>
    </row>
    <row r="17" spans="1:119">
      <c r="A17" s="12"/>
      <c r="B17" s="42">
        <v>534</v>
      </c>
      <c r="C17" s="19" t="s">
        <v>58</v>
      </c>
      <c r="D17" s="43">
        <v>265067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265067</v>
      </c>
      <c r="O17" s="44">
        <f t="shared" si="2"/>
        <v>106.45261044176706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21296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21296</v>
      </c>
      <c r="O18" s="44">
        <f t="shared" si="2"/>
        <v>8.5526104417670687</v>
      </c>
      <c r="P18" s="9"/>
    </row>
    <row r="19" spans="1:119">
      <c r="A19" s="12"/>
      <c r="B19" s="42">
        <v>536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2045492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2045492</v>
      </c>
      <c r="O19" s="44">
        <f t="shared" si="2"/>
        <v>821.48273092369482</v>
      </c>
      <c r="P19" s="9"/>
    </row>
    <row r="20" spans="1:119">
      <c r="A20" s="12"/>
      <c r="B20" s="42">
        <v>538</v>
      </c>
      <c r="C20" s="19" t="s">
        <v>60</v>
      </c>
      <c r="D20" s="43">
        <v>17033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17033</v>
      </c>
      <c r="O20" s="44">
        <f t="shared" si="2"/>
        <v>6.8405622489959841</v>
      </c>
      <c r="P20" s="9"/>
    </row>
    <row r="21" spans="1:119">
      <c r="A21" s="12"/>
      <c r="B21" s="42">
        <v>539</v>
      </c>
      <c r="C21" s="19" t="s">
        <v>32</v>
      </c>
      <c r="D21" s="43">
        <v>149467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149467</v>
      </c>
      <c r="O21" s="44">
        <f t="shared" si="2"/>
        <v>60.026907630522089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551233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ref="N22:N29" si="7">SUM(D22:M22)</f>
        <v>551233</v>
      </c>
      <c r="O22" s="41">
        <f t="shared" si="2"/>
        <v>221.37871485943776</v>
      </c>
      <c r="P22" s="10"/>
    </row>
    <row r="23" spans="1:119">
      <c r="A23" s="12"/>
      <c r="B23" s="42">
        <v>541</v>
      </c>
      <c r="C23" s="19" t="s">
        <v>61</v>
      </c>
      <c r="D23" s="43">
        <v>551233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551233</v>
      </c>
      <c r="O23" s="44">
        <f t="shared" si="2"/>
        <v>221.37871485943776</v>
      </c>
      <c r="P23" s="9"/>
    </row>
    <row r="24" spans="1:119" ht="15.75">
      <c r="A24" s="26" t="s">
        <v>35</v>
      </c>
      <c r="B24" s="27"/>
      <c r="C24" s="28"/>
      <c r="D24" s="29">
        <f t="shared" ref="D24:M24" si="8">SUM(D25:D26)</f>
        <v>210312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7"/>
        <v>210312</v>
      </c>
      <c r="O24" s="41">
        <f t="shared" si="2"/>
        <v>84.462650602409639</v>
      </c>
      <c r="P24" s="9"/>
    </row>
    <row r="25" spans="1:119">
      <c r="A25" s="12"/>
      <c r="B25" s="42">
        <v>571</v>
      </c>
      <c r="C25" s="19" t="s">
        <v>36</v>
      </c>
      <c r="D25" s="43">
        <v>159218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159218</v>
      </c>
      <c r="O25" s="44">
        <f t="shared" si="2"/>
        <v>63.9429718875502</v>
      </c>
      <c r="P25" s="9"/>
    </row>
    <row r="26" spans="1:119">
      <c r="A26" s="12"/>
      <c r="B26" s="42">
        <v>572</v>
      </c>
      <c r="C26" s="19" t="s">
        <v>62</v>
      </c>
      <c r="D26" s="43">
        <v>51094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51094</v>
      </c>
      <c r="O26" s="44">
        <f t="shared" si="2"/>
        <v>20.519678714859438</v>
      </c>
      <c r="P26" s="9"/>
    </row>
    <row r="27" spans="1:119" ht="15.75">
      <c r="A27" s="26" t="s">
        <v>63</v>
      </c>
      <c r="B27" s="27"/>
      <c r="C27" s="28"/>
      <c r="D27" s="29">
        <f t="shared" ref="D27:M27" si="9">SUM(D28:D28)</f>
        <v>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25000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7"/>
        <v>25000</v>
      </c>
      <c r="O27" s="41">
        <f t="shared" si="2"/>
        <v>10.040160642570282</v>
      </c>
      <c r="P27" s="9"/>
    </row>
    <row r="28" spans="1:119" ht="15.75" thickBot="1">
      <c r="A28" s="12"/>
      <c r="B28" s="42">
        <v>581</v>
      </c>
      <c r="C28" s="19" t="s">
        <v>64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25000</v>
      </c>
      <c r="O28" s="44">
        <f t="shared" si="2"/>
        <v>10.040160642570282</v>
      </c>
      <c r="P28" s="9"/>
    </row>
    <row r="29" spans="1:119" ht="16.5" thickBot="1">
      <c r="A29" s="13" t="s">
        <v>10</v>
      </c>
      <c r="B29" s="21"/>
      <c r="C29" s="20"/>
      <c r="D29" s="14">
        <f>SUM(D5,D11,D15,D22,D24,D27)</f>
        <v>2351578</v>
      </c>
      <c r="E29" s="14">
        <f t="shared" ref="E29:M29" si="10">SUM(E5,E11,E15,E22,E24,E27)</f>
        <v>0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2142834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7"/>
        <v>4494412</v>
      </c>
      <c r="O29" s="35">
        <f t="shared" si="2"/>
        <v>1804.9847389558233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82</v>
      </c>
      <c r="M31" s="157"/>
      <c r="N31" s="157"/>
      <c r="O31" s="39">
        <v>2490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741957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741957</v>
      </c>
      <c r="O5" s="30">
        <f t="shared" ref="O5:O29" si="2">(N5/O$31)</f>
        <v>319.67126238690219</v>
      </c>
      <c r="P5" s="6"/>
    </row>
    <row r="6" spans="1:133">
      <c r="A6" s="12"/>
      <c r="B6" s="42">
        <v>511</v>
      </c>
      <c r="C6" s="19" t="s">
        <v>19</v>
      </c>
      <c r="D6" s="43">
        <v>20716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20716</v>
      </c>
      <c r="O6" s="44">
        <f t="shared" si="2"/>
        <v>8.9254631624299865</v>
      </c>
      <c r="P6" s="9"/>
    </row>
    <row r="7" spans="1:133">
      <c r="A7" s="12"/>
      <c r="B7" s="42">
        <v>512</v>
      </c>
      <c r="C7" s="19" t="s">
        <v>20</v>
      </c>
      <c r="D7" s="43">
        <v>243985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243985</v>
      </c>
      <c r="O7" s="44">
        <f t="shared" si="2"/>
        <v>105.12063765618268</v>
      </c>
      <c r="P7" s="9"/>
    </row>
    <row r="8" spans="1:133">
      <c r="A8" s="12"/>
      <c r="B8" s="42">
        <v>513</v>
      </c>
      <c r="C8" s="19" t="s">
        <v>21</v>
      </c>
      <c r="D8" s="43">
        <v>362776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362776</v>
      </c>
      <c r="O8" s="44">
        <f t="shared" si="2"/>
        <v>156.3015941404567</v>
      </c>
      <c r="P8" s="9"/>
    </row>
    <row r="9" spans="1:133">
      <c r="A9" s="12"/>
      <c r="B9" s="42">
        <v>514</v>
      </c>
      <c r="C9" s="19" t="s">
        <v>22</v>
      </c>
      <c r="D9" s="43">
        <v>56480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56480</v>
      </c>
      <c r="O9" s="44">
        <f t="shared" si="2"/>
        <v>24.334338647134857</v>
      </c>
      <c r="P9" s="9"/>
    </row>
    <row r="10" spans="1:133">
      <c r="A10" s="12"/>
      <c r="B10" s="42">
        <v>515</v>
      </c>
      <c r="C10" s="19" t="s">
        <v>74</v>
      </c>
      <c r="D10" s="43">
        <v>58000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58000</v>
      </c>
      <c r="O10" s="44">
        <f t="shared" si="2"/>
        <v>24.989228780697974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445961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445961</v>
      </c>
      <c r="O11" s="41">
        <f t="shared" si="2"/>
        <v>192.14174924601465</v>
      </c>
      <c r="P11" s="10"/>
    </row>
    <row r="12" spans="1:133">
      <c r="A12" s="12"/>
      <c r="B12" s="42">
        <v>521</v>
      </c>
      <c r="C12" s="19" t="s">
        <v>26</v>
      </c>
      <c r="D12" s="43">
        <v>127294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127294</v>
      </c>
      <c r="O12" s="44">
        <f t="shared" si="2"/>
        <v>54.844463593278761</v>
      </c>
      <c r="P12" s="9"/>
    </row>
    <row r="13" spans="1:133">
      <c r="A13" s="12"/>
      <c r="B13" s="42">
        <v>524</v>
      </c>
      <c r="C13" s="19" t="s">
        <v>27</v>
      </c>
      <c r="D13" s="43">
        <v>279176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279176</v>
      </c>
      <c r="O13" s="44">
        <f t="shared" si="2"/>
        <v>120.28263679448514</v>
      </c>
      <c r="P13" s="9"/>
    </row>
    <row r="14" spans="1:133">
      <c r="A14" s="12"/>
      <c r="B14" s="42">
        <v>529</v>
      </c>
      <c r="C14" s="19" t="s">
        <v>79</v>
      </c>
      <c r="D14" s="43">
        <v>39491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39491</v>
      </c>
      <c r="O14" s="44">
        <f t="shared" si="2"/>
        <v>17.014648858250755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SUM(D16:D21)</f>
        <v>361052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1828564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2189616</v>
      </c>
      <c r="O15" s="41">
        <f t="shared" si="2"/>
        <v>943.39336492890993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11815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1" si="5">SUM(D16:M16)</f>
        <v>11815</v>
      </c>
      <c r="O16" s="44">
        <f t="shared" si="2"/>
        <v>5.0904782421370101</v>
      </c>
      <c r="P16" s="9"/>
    </row>
    <row r="17" spans="1:119">
      <c r="A17" s="12"/>
      <c r="B17" s="42">
        <v>534</v>
      </c>
      <c r="C17" s="19" t="s">
        <v>58</v>
      </c>
      <c r="D17" s="43">
        <v>240338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240338</v>
      </c>
      <c r="O17" s="44">
        <f t="shared" si="2"/>
        <v>103.54933218440327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24685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24685</v>
      </c>
      <c r="O18" s="44">
        <f t="shared" si="2"/>
        <v>10.635501938819475</v>
      </c>
      <c r="P18" s="9"/>
    </row>
    <row r="19" spans="1:119">
      <c r="A19" s="12"/>
      <c r="B19" s="42">
        <v>536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1792064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1792064</v>
      </c>
      <c r="O19" s="44">
        <f t="shared" si="2"/>
        <v>772.10857389056446</v>
      </c>
      <c r="P19" s="9"/>
    </row>
    <row r="20" spans="1:119">
      <c r="A20" s="12"/>
      <c r="B20" s="42">
        <v>538</v>
      </c>
      <c r="C20" s="19" t="s">
        <v>60</v>
      </c>
      <c r="D20" s="43">
        <v>1912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1912</v>
      </c>
      <c r="O20" s="44">
        <f t="shared" si="2"/>
        <v>0.82378285221887115</v>
      </c>
      <c r="P20" s="9"/>
    </row>
    <row r="21" spans="1:119">
      <c r="A21" s="12"/>
      <c r="B21" s="42">
        <v>539</v>
      </c>
      <c r="C21" s="19" t="s">
        <v>32</v>
      </c>
      <c r="D21" s="43">
        <v>118802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118802</v>
      </c>
      <c r="O21" s="44">
        <f t="shared" si="2"/>
        <v>51.185695820766909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340353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ref="N22:N29" si="7">SUM(D22:M22)</f>
        <v>340353</v>
      </c>
      <c r="O22" s="41">
        <f t="shared" si="2"/>
        <v>146.64067212408446</v>
      </c>
      <c r="P22" s="10"/>
    </row>
    <row r="23" spans="1:119">
      <c r="A23" s="12"/>
      <c r="B23" s="42">
        <v>541</v>
      </c>
      <c r="C23" s="19" t="s">
        <v>61</v>
      </c>
      <c r="D23" s="43">
        <v>340353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340353</v>
      </c>
      <c r="O23" s="44">
        <f t="shared" si="2"/>
        <v>146.64067212408446</v>
      </c>
      <c r="P23" s="9"/>
    </row>
    <row r="24" spans="1:119" ht="15.75">
      <c r="A24" s="26" t="s">
        <v>35</v>
      </c>
      <c r="B24" s="27"/>
      <c r="C24" s="28"/>
      <c r="D24" s="29">
        <f t="shared" ref="D24:M24" si="8">SUM(D25:D26)</f>
        <v>164076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7"/>
        <v>164076</v>
      </c>
      <c r="O24" s="41">
        <f t="shared" si="2"/>
        <v>70.691943127962091</v>
      </c>
      <c r="P24" s="9"/>
    </row>
    <row r="25" spans="1:119">
      <c r="A25" s="12"/>
      <c r="B25" s="42">
        <v>571</v>
      </c>
      <c r="C25" s="19" t="s">
        <v>36</v>
      </c>
      <c r="D25" s="43">
        <v>141935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141935</v>
      </c>
      <c r="O25" s="44">
        <f t="shared" si="2"/>
        <v>61.152520465316677</v>
      </c>
      <c r="P25" s="9"/>
    </row>
    <row r="26" spans="1:119">
      <c r="A26" s="12"/>
      <c r="B26" s="42">
        <v>572</v>
      </c>
      <c r="C26" s="19" t="s">
        <v>62</v>
      </c>
      <c r="D26" s="43">
        <v>22141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22141</v>
      </c>
      <c r="O26" s="44">
        <f t="shared" si="2"/>
        <v>9.5394226626454106</v>
      </c>
      <c r="P26" s="9"/>
    </row>
    <row r="27" spans="1:119" ht="15.75">
      <c r="A27" s="26" t="s">
        <v>63</v>
      </c>
      <c r="B27" s="27"/>
      <c r="C27" s="28"/>
      <c r="D27" s="29">
        <f t="shared" ref="D27:M27" si="9">SUM(D28:D28)</f>
        <v>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25000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7"/>
        <v>25000</v>
      </c>
      <c r="O27" s="41">
        <f t="shared" si="2"/>
        <v>10.771219302024988</v>
      </c>
      <c r="P27" s="9"/>
    </row>
    <row r="28" spans="1:119" ht="15.75" thickBot="1">
      <c r="A28" s="12"/>
      <c r="B28" s="42">
        <v>581</v>
      </c>
      <c r="C28" s="19" t="s">
        <v>64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25000</v>
      </c>
      <c r="O28" s="44">
        <f t="shared" si="2"/>
        <v>10.771219302024988</v>
      </c>
      <c r="P28" s="9"/>
    </row>
    <row r="29" spans="1:119" ht="16.5" thickBot="1">
      <c r="A29" s="13" t="s">
        <v>10</v>
      </c>
      <c r="B29" s="21"/>
      <c r="C29" s="20"/>
      <c r="D29" s="14">
        <f>SUM(D5,D11,D15,D22,D24,D27)</f>
        <v>2053399</v>
      </c>
      <c r="E29" s="14">
        <f t="shared" ref="E29:M29" si="10">SUM(E5,E11,E15,E22,E24,E27)</f>
        <v>0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1853564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7"/>
        <v>3906963</v>
      </c>
      <c r="O29" s="35">
        <f t="shared" si="2"/>
        <v>1683.3102111158983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80</v>
      </c>
      <c r="M31" s="157"/>
      <c r="N31" s="157"/>
      <c r="O31" s="39">
        <v>2321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2017176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2017176</v>
      </c>
      <c r="O5" s="30">
        <f t="shared" ref="O5:O26" si="2">(N5/O$28)</f>
        <v>966.080459770115</v>
      </c>
      <c r="P5" s="6"/>
    </row>
    <row r="6" spans="1:133">
      <c r="A6" s="12"/>
      <c r="B6" s="42">
        <v>511</v>
      </c>
      <c r="C6" s="19" t="s">
        <v>19</v>
      </c>
      <c r="D6" s="43">
        <v>12694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12694</v>
      </c>
      <c r="O6" s="44">
        <f t="shared" si="2"/>
        <v>6.0795019157088124</v>
      </c>
      <c r="P6" s="9"/>
    </row>
    <row r="7" spans="1:133">
      <c r="A7" s="12"/>
      <c r="B7" s="42">
        <v>512</v>
      </c>
      <c r="C7" s="19" t="s">
        <v>20</v>
      </c>
      <c r="D7" s="43">
        <v>215666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215666</v>
      </c>
      <c r="O7" s="44">
        <f t="shared" si="2"/>
        <v>103.28831417624521</v>
      </c>
      <c r="P7" s="9"/>
    </row>
    <row r="8" spans="1:133">
      <c r="A8" s="12"/>
      <c r="B8" s="42">
        <v>513</v>
      </c>
      <c r="C8" s="19" t="s">
        <v>21</v>
      </c>
      <c r="D8" s="43">
        <v>1656774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1656774</v>
      </c>
      <c r="O8" s="44">
        <f t="shared" si="2"/>
        <v>793.47413793103453</v>
      </c>
      <c r="P8" s="9"/>
    </row>
    <row r="9" spans="1:133">
      <c r="A9" s="12"/>
      <c r="B9" s="42">
        <v>514</v>
      </c>
      <c r="C9" s="19" t="s">
        <v>22</v>
      </c>
      <c r="D9" s="43">
        <v>51542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51542</v>
      </c>
      <c r="O9" s="44">
        <f t="shared" si="2"/>
        <v>24.684865900383141</v>
      </c>
      <c r="P9" s="9"/>
    </row>
    <row r="10" spans="1:133">
      <c r="A10" s="12"/>
      <c r="B10" s="42">
        <v>515</v>
      </c>
      <c r="C10" s="19" t="s">
        <v>74</v>
      </c>
      <c r="D10" s="43">
        <v>80500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80500</v>
      </c>
      <c r="O10" s="44">
        <f t="shared" si="2"/>
        <v>38.553639846743295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336760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336760</v>
      </c>
      <c r="O11" s="41">
        <f t="shared" si="2"/>
        <v>161.28352490421457</v>
      </c>
      <c r="P11" s="10"/>
    </row>
    <row r="12" spans="1:133">
      <c r="A12" s="12"/>
      <c r="B12" s="42">
        <v>521</v>
      </c>
      <c r="C12" s="19" t="s">
        <v>26</v>
      </c>
      <c r="D12" s="43">
        <v>98130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98130</v>
      </c>
      <c r="O12" s="44">
        <f t="shared" si="2"/>
        <v>46.997126436781606</v>
      </c>
      <c r="P12" s="9"/>
    </row>
    <row r="13" spans="1:133">
      <c r="A13" s="12"/>
      <c r="B13" s="42">
        <v>524</v>
      </c>
      <c r="C13" s="19" t="s">
        <v>27</v>
      </c>
      <c r="D13" s="43">
        <v>238630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238630</v>
      </c>
      <c r="O13" s="44">
        <f t="shared" si="2"/>
        <v>114.28639846743295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SUM(D15:D18)</f>
        <v>710279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2107626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2817905</v>
      </c>
      <c r="O14" s="41">
        <f t="shared" si="2"/>
        <v>1349.5713601532566</v>
      </c>
      <c r="P14" s="10"/>
    </row>
    <row r="15" spans="1:133">
      <c r="A15" s="12"/>
      <c r="B15" s="42">
        <v>534</v>
      </c>
      <c r="C15" s="19" t="s">
        <v>58</v>
      </c>
      <c r="D15" s="43">
        <v>220814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220814</v>
      </c>
      <c r="O15" s="44">
        <f t="shared" si="2"/>
        <v>105.75383141762453</v>
      </c>
      <c r="P15" s="9"/>
    </row>
    <row r="16" spans="1:133">
      <c r="A16" s="12"/>
      <c r="B16" s="42">
        <v>536</v>
      </c>
      <c r="C16" s="19" t="s">
        <v>59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2107626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2107626</v>
      </c>
      <c r="O16" s="44">
        <f t="shared" si="2"/>
        <v>1009.3994252873563</v>
      </c>
      <c r="P16" s="9"/>
    </row>
    <row r="17" spans="1:119">
      <c r="A17" s="12"/>
      <c r="B17" s="42">
        <v>538</v>
      </c>
      <c r="C17" s="19" t="s">
        <v>60</v>
      </c>
      <c r="D17" s="43">
        <v>24255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24255</v>
      </c>
      <c r="O17" s="44">
        <f t="shared" si="2"/>
        <v>11.616379310344827</v>
      </c>
      <c r="P17" s="9"/>
    </row>
    <row r="18" spans="1:119">
      <c r="A18" s="12"/>
      <c r="B18" s="42">
        <v>539</v>
      </c>
      <c r="C18" s="19" t="s">
        <v>32</v>
      </c>
      <c r="D18" s="43">
        <v>465210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465210</v>
      </c>
      <c r="O18" s="44">
        <f t="shared" si="2"/>
        <v>222.80172413793105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335983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335983</v>
      </c>
      <c r="O19" s="41">
        <f t="shared" si="2"/>
        <v>160.91139846743295</v>
      </c>
      <c r="P19" s="10"/>
    </row>
    <row r="20" spans="1:119">
      <c r="A20" s="12"/>
      <c r="B20" s="42">
        <v>541</v>
      </c>
      <c r="C20" s="19" t="s">
        <v>61</v>
      </c>
      <c r="D20" s="43">
        <v>335983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335983</v>
      </c>
      <c r="O20" s="44">
        <f t="shared" si="2"/>
        <v>160.91139846743295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179635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179635</v>
      </c>
      <c r="O21" s="41">
        <f t="shared" si="2"/>
        <v>86.032088122605359</v>
      </c>
      <c r="P21" s="9"/>
    </row>
    <row r="22" spans="1:119">
      <c r="A22" s="12"/>
      <c r="B22" s="42">
        <v>571</v>
      </c>
      <c r="C22" s="19" t="s">
        <v>36</v>
      </c>
      <c r="D22" s="43">
        <v>121310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121310</v>
      </c>
      <c r="O22" s="44">
        <f t="shared" si="2"/>
        <v>58.098659003831415</v>
      </c>
      <c r="P22" s="9"/>
    </row>
    <row r="23" spans="1:119">
      <c r="A23" s="12"/>
      <c r="B23" s="42">
        <v>572</v>
      </c>
      <c r="C23" s="19" t="s">
        <v>62</v>
      </c>
      <c r="D23" s="43">
        <v>58325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58325</v>
      </c>
      <c r="O23" s="44">
        <f t="shared" si="2"/>
        <v>27.933429118773947</v>
      </c>
      <c r="P23" s="9"/>
    </row>
    <row r="24" spans="1:119" ht="15.75">
      <c r="A24" s="26" t="s">
        <v>63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183592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183592</v>
      </c>
      <c r="O24" s="41">
        <f t="shared" si="2"/>
        <v>87.927203065134094</v>
      </c>
      <c r="P24" s="9"/>
    </row>
    <row r="25" spans="1:119" ht="15.75" thickBot="1">
      <c r="A25" s="12"/>
      <c r="B25" s="42">
        <v>581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183592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183592</v>
      </c>
      <c r="O25" s="44">
        <f t="shared" si="2"/>
        <v>87.927203065134094</v>
      </c>
      <c r="P25" s="9"/>
    </row>
    <row r="26" spans="1:119" ht="16.5" thickBot="1">
      <c r="A26" s="13" t="s">
        <v>10</v>
      </c>
      <c r="B26" s="21"/>
      <c r="C26" s="20"/>
      <c r="D26" s="14">
        <f>SUM(D5,D11,D14,D19,D21,D24)</f>
        <v>3579833</v>
      </c>
      <c r="E26" s="14">
        <f t="shared" ref="E26:M26" si="8">SUM(E5,E11,E14,E19,E21,E24)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2291218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5871051</v>
      </c>
      <c r="O26" s="35">
        <f t="shared" si="2"/>
        <v>2811.8060344827586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77</v>
      </c>
      <c r="M28" s="157"/>
      <c r="N28" s="157"/>
      <c r="O28" s="39">
        <v>2088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619156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619156</v>
      </c>
      <c r="O5" s="30">
        <f t="shared" ref="O5:O26" si="2">(N5/O$28)</f>
        <v>345.31846068042387</v>
      </c>
      <c r="P5" s="6"/>
    </row>
    <row r="6" spans="1:133">
      <c r="A6" s="12"/>
      <c r="B6" s="42">
        <v>511</v>
      </c>
      <c r="C6" s="19" t="s">
        <v>19</v>
      </c>
      <c r="D6" s="43">
        <v>39820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39820</v>
      </c>
      <c r="O6" s="44">
        <f t="shared" si="2"/>
        <v>22.208588957055216</v>
      </c>
      <c r="P6" s="9"/>
    </row>
    <row r="7" spans="1:133">
      <c r="A7" s="12"/>
      <c r="B7" s="42">
        <v>512</v>
      </c>
      <c r="C7" s="19" t="s">
        <v>20</v>
      </c>
      <c r="D7" s="43">
        <v>211684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211684</v>
      </c>
      <c r="O7" s="44">
        <f t="shared" si="2"/>
        <v>118.06134969325153</v>
      </c>
      <c r="P7" s="9"/>
    </row>
    <row r="8" spans="1:133">
      <c r="A8" s="12"/>
      <c r="B8" s="42">
        <v>513</v>
      </c>
      <c r="C8" s="19" t="s">
        <v>21</v>
      </c>
      <c r="D8" s="43">
        <v>288221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288221</v>
      </c>
      <c r="O8" s="44">
        <f t="shared" si="2"/>
        <v>160.74790853318461</v>
      </c>
      <c r="P8" s="9"/>
    </row>
    <row r="9" spans="1:133">
      <c r="A9" s="12"/>
      <c r="B9" s="42">
        <v>514</v>
      </c>
      <c r="C9" s="19" t="s">
        <v>22</v>
      </c>
      <c r="D9" s="43">
        <v>57931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57931</v>
      </c>
      <c r="O9" s="44">
        <f t="shared" si="2"/>
        <v>32.309537088678191</v>
      </c>
      <c r="P9" s="9"/>
    </row>
    <row r="10" spans="1:133">
      <c r="A10" s="12"/>
      <c r="B10" s="42">
        <v>515</v>
      </c>
      <c r="C10" s="19" t="s">
        <v>74</v>
      </c>
      <c r="D10" s="43">
        <v>21500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21500</v>
      </c>
      <c r="O10" s="44">
        <f t="shared" si="2"/>
        <v>11.991076408254322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316902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316902</v>
      </c>
      <c r="O11" s="41">
        <f t="shared" si="2"/>
        <v>176.74400446179587</v>
      </c>
      <c r="P11" s="10"/>
    </row>
    <row r="12" spans="1:133">
      <c r="A12" s="12"/>
      <c r="B12" s="42">
        <v>521</v>
      </c>
      <c r="C12" s="19" t="s">
        <v>26</v>
      </c>
      <c r="D12" s="43">
        <v>101123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101123</v>
      </c>
      <c r="O12" s="44">
        <f t="shared" si="2"/>
        <v>56.398773006134967</v>
      </c>
      <c r="P12" s="9"/>
    </row>
    <row r="13" spans="1:133">
      <c r="A13" s="12"/>
      <c r="B13" s="42">
        <v>524</v>
      </c>
      <c r="C13" s="19" t="s">
        <v>27</v>
      </c>
      <c r="D13" s="43">
        <v>215779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215779</v>
      </c>
      <c r="O13" s="44">
        <f t="shared" si="2"/>
        <v>120.34523145566091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SUM(D15:D18)</f>
        <v>381250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2042066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2423316</v>
      </c>
      <c r="O14" s="41">
        <f t="shared" si="2"/>
        <v>1351.5426659230341</v>
      </c>
      <c r="P14" s="10"/>
    </row>
    <row r="15" spans="1:133">
      <c r="A15" s="12"/>
      <c r="B15" s="42">
        <v>534</v>
      </c>
      <c r="C15" s="19" t="s">
        <v>58</v>
      </c>
      <c r="D15" s="43">
        <v>203251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203251</v>
      </c>
      <c r="O15" s="44">
        <f t="shared" si="2"/>
        <v>113.35805911879531</v>
      </c>
      <c r="P15" s="9"/>
    </row>
    <row r="16" spans="1:133">
      <c r="A16" s="12"/>
      <c r="B16" s="42">
        <v>536</v>
      </c>
      <c r="C16" s="19" t="s">
        <v>59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2042066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2042066</v>
      </c>
      <c r="O16" s="44">
        <f t="shared" si="2"/>
        <v>1138.9102063580592</v>
      </c>
      <c r="P16" s="9"/>
    </row>
    <row r="17" spans="1:119">
      <c r="A17" s="12"/>
      <c r="B17" s="42">
        <v>538</v>
      </c>
      <c r="C17" s="19" t="s">
        <v>60</v>
      </c>
      <c r="D17" s="43">
        <v>21870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21870</v>
      </c>
      <c r="O17" s="44">
        <f t="shared" si="2"/>
        <v>12.197434467373117</v>
      </c>
      <c r="P17" s="9"/>
    </row>
    <row r="18" spans="1:119">
      <c r="A18" s="12"/>
      <c r="B18" s="42">
        <v>539</v>
      </c>
      <c r="C18" s="19" t="s">
        <v>32</v>
      </c>
      <c r="D18" s="43">
        <v>156129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156129</v>
      </c>
      <c r="O18" s="44">
        <f t="shared" si="2"/>
        <v>87.07696597880647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511750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511750</v>
      </c>
      <c r="O19" s="41">
        <f t="shared" si="2"/>
        <v>285.41550474065809</v>
      </c>
      <c r="P19" s="10"/>
    </row>
    <row r="20" spans="1:119">
      <c r="A20" s="12"/>
      <c r="B20" s="42">
        <v>541</v>
      </c>
      <c r="C20" s="19" t="s">
        <v>61</v>
      </c>
      <c r="D20" s="43">
        <v>511750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511750</v>
      </c>
      <c r="O20" s="44">
        <f t="shared" si="2"/>
        <v>285.41550474065809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213344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213344</v>
      </c>
      <c r="O21" s="41">
        <f t="shared" si="2"/>
        <v>118.98717233686558</v>
      </c>
      <c r="P21" s="9"/>
    </row>
    <row r="22" spans="1:119">
      <c r="A22" s="12"/>
      <c r="B22" s="42">
        <v>571</v>
      </c>
      <c r="C22" s="19" t="s">
        <v>36</v>
      </c>
      <c r="D22" s="43">
        <v>105600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105600</v>
      </c>
      <c r="O22" s="44">
        <f t="shared" si="2"/>
        <v>58.895705521472394</v>
      </c>
      <c r="P22" s="9"/>
    </row>
    <row r="23" spans="1:119">
      <c r="A23" s="12"/>
      <c r="B23" s="42">
        <v>572</v>
      </c>
      <c r="C23" s="19" t="s">
        <v>62</v>
      </c>
      <c r="D23" s="43">
        <v>107744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107744</v>
      </c>
      <c r="O23" s="44">
        <f t="shared" si="2"/>
        <v>60.091466815393197</v>
      </c>
      <c r="P23" s="9"/>
    </row>
    <row r="24" spans="1:119" ht="15.75">
      <c r="A24" s="26" t="s">
        <v>63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25000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25000</v>
      </c>
      <c r="O24" s="41">
        <f t="shared" si="2"/>
        <v>13.943112102621305</v>
      </c>
      <c r="P24" s="9"/>
    </row>
    <row r="25" spans="1:119" ht="15.75" thickBot="1">
      <c r="A25" s="12"/>
      <c r="B25" s="42">
        <v>581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25000</v>
      </c>
      <c r="O25" s="44">
        <f t="shared" si="2"/>
        <v>13.943112102621305</v>
      </c>
      <c r="P25" s="9"/>
    </row>
    <row r="26" spans="1:119" ht="16.5" thickBot="1">
      <c r="A26" s="13" t="s">
        <v>10</v>
      </c>
      <c r="B26" s="21"/>
      <c r="C26" s="20"/>
      <c r="D26" s="14">
        <f>SUM(D5,D11,D14,D19,D21,D24)</f>
        <v>2042402</v>
      </c>
      <c r="E26" s="14">
        <f t="shared" ref="E26:M26" si="8">SUM(E5,E11,E14,E19,E21,E24)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2067066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4109468</v>
      </c>
      <c r="O26" s="35">
        <f t="shared" si="2"/>
        <v>2291.9509202453987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75</v>
      </c>
      <c r="M28" s="157"/>
      <c r="N28" s="157"/>
      <c r="O28" s="39">
        <v>1793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540305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540305</v>
      </c>
      <c r="O5" s="30">
        <f t="shared" ref="O5:O26" si="2">(N5/O$28)</f>
        <v>323.53592814371257</v>
      </c>
      <c r="P5" s="6"/>
    </row>
    <row r="6" spans="1:133">
      <c r="A6" s="12"/>
      <c r="B6" s="42">
        <v>511</v>
      </c>
      <c r="C6" s="19" t="s">
        <v>19</v>
      </c>
      <c r="D6" s="43">
        <v>19175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19175</v>
      </c>
      <c r="O6" s="44">
        <f t="shared" si="2"/>
        <v>11.482035928143713</v>
      </c>
      <c r="P6" s="9"/>
    </row>
    <row r="7" spans="1:133">
      <c r="A7" s="12"/>
      <c r="B7" s="42">
        <v>512</v>
      </c>
      <c r="C7" s="19" t="s">
        <v>20</v>
      </c>
      <c r="D7" s="43">
        <v>195461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195461</v>
      </c>
      <c r="O7" s="44">
        <f t="shared" si="2"/>
        <v>117.04251497005988</v>
      </c>
      <c r="P7" s="9"/>
    </row>
    <row r="8" spans="1:133">
      <c r="A8" s="12"/>
      <c r="B8" s="42">
        <v>513</v>
      </c>
      <c r="C8" s="19" t="s">
        <v>21</v>
      </c>
      <c r="D8" s="43">
        <v>78107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78107</v>
      </c>
      <c r="O8" s="44">
        <f t="shared" si="2"/>
        <v>46.770658682634732</v>
      </c>
      <c r="P8" s="9"/>
    </row>
    <row r="9" spans="1:133">
      <c r="A9" s="12"/>
      <c r="B9" s="42">
        <v>514</v>
      </c>
      <c r="C9" s="19" t="s">
        <v>22</v>
      </c>
      <c r="D9" s="43">
        <v>46695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46695</v>
      </c>
      <c r="O9" s="44">
        <f t="shared" si="2"/>
        <v>27.961077844311376</v>
      </c>
      <c r="P9" s="9"/>
    </row>
    <row r="10" spans="1:133">
      <c r="A10" s="12"/>
      <c r="B10" s="42">
        <v>517</v>
      </c>
      <c r="C10" s="19" t="s">
        <v>23</v>
      </c>
      <c r="D10" s="43">
        <v>102089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102089</v>
      </c>
      <c r="O10" s="44">
        <f t="shared" si="2"/>
        <v>61.131137724550896</v>
      </c>
      <c r="P10" s="9"/>
    </row>
    <row r="11" spans="1:133">
      <c r="A11" s="12"/>
      <c r="B11" s="42">
        <v>519</v>
      </c>
      <c r="C11" s="19" t="s">
        <v>57</v>
      </c>
      <c r="D11" s="43">
        <v>98778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98778</v>
      </c>
      <c r="O11" s="44">
        <f t="shared" si="2"/>
        <v>59.148502994011977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256779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256779</v>
      </c>
      <c r="O12" s="41">
        <f t="shared" si="2"/>
        <v>153.75988023952095</v>
      </c>
      <c r="P12" s="10"/>
    </row>
    <row r="13" spans="1:133">
      <c r="A13" s="12"/>
      <c r="B13" s="42">
        <v>521</v>
      </c>
      <c r="C13" s="19" t="s">
        <v>26</v>
      </c>
      <c r="D13" s="43">
        <v>129792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129792</v>
      </c>
      <c r="O13" s="44">
        <f t="shared" si="2"/>
        <v>77.719760479041909</v>
      </c>
      <c r="P13" s="9"/>
    </row>
    <row r="14" spans="1:133">
      <c r="A14" s="12"/>
      <c r="B14" s="42">
        <v>524</v>
      </c>
      <c r="C14" s="19" t="s">
        <v>27</v>
      </c>
      <c r="D14" s="43">
        <v>126987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126987</v>
      </c>
      <c r="O14" s="44">
        <f t="shared" si="2"/>
        <v>76.040119760479044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314872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1735767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2050639</v>
      </c>
      <c r="O15" s="41">
        <f t="shared" si="2"/>
        <v>1227.9275449101797</v>
      </c>
      <c r="P15" s="10"/>
    </row>
    <row r="16" spans="1:133">
      <c r="A16" s="12"/>
      <c r="B16" s="42">
        <v>534</v>
      </c>
      <c r="C16" s="19" t="s">
        <v>58</v>
      </c>
      <c r="D16" s="43">
        <v>190400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190400</v>
      </c>
      <c r="O16" s="44">
        <f t="shared" si="2"/>
        <v>114.0119760479042</v>
      </c>
      <c r="P16" s="9"/>
    </row>
    <row r="17" spans="1:119">
      <c r="A17" s="12"/>
      <c r="B17" s="42">
        <v>536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1735767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1735767</v>
      </c>
      <c r="O17" s="44">
        <f t="shared" si="2"/>
        <v>1039.3814371257486</v>
      </c>
      <c r="P17" s="9"/>
    </row>
    <row r="18" spans="1:119">
      <c r="A18" s="12"/>
      <c r="B18" s="42">
        <v>538</v>
      </c>
      <c r="C18" s="19" t="s">
        <v>60</v>
      </c>
      <c r="D18" s="43">
        <v>27695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27695</v>
      </c>
      <c r="O18" s="44">
        <f t="shared" si="2"/>
        <v>16.58383233532934</v>
      </c>
      <c r="P18" s="9"/>
    </row>
    <row r="19" spans="1:119">
      <c r="A19" s="12"/>
      <c r="B19" s="42">
        <v>539</v>
      </c>
      <c r="C19" s="19" t="s">
        <v>32</v>
      </c>
      <c r="D19" s="43">
        <v>96777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96777</v>
      </c>
      <c r="O19" s="44">
        <f t="shared" si="2"/>
        <v>57.950299401197604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179349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179349</v>
      </c>
      <c r="O20" s="41">
        <f t="shared" si="2"/>
        <v>107.39461077844311</v>
      </c>
      <c r="P20" s="10"/>
    </row>
    <row r="21" spans="1:119">
      <c r="A21" s="12"/>
      <c r="B21" s="42">
        <v>541</v>
      </c>
      <c r="C21" s="19" t="s">
        <v>61</v>
      </c>
      <c r="D21" s="43">
        <v>179349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179349</v>
      </c>
      <c r="O21" s="44">
        <f t="shared" si="2"/>
        <v>107.39461077844311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137866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137866</v>
      </c>
      <c r="O22" s="41">
        <f t="shared" si="2"/>
        <v>82.554491017964068</v>
      </c>
      <c r="P22" s="9"/>
    </row>
    <row r="23" spans="1:119">
      <c r="A23" s="12"/>
      <c r="B23" s="42">
        <v>571</v>
      </c>
      <c r="C23" s="19" t="s">
        <v>36</v>
      </c>
      <c r="D23" s="43">
        <v>130080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130080</v>
      </c>
      <c r="O23" s="44">
        <f t="shared" si="2"/>
        <v>77.892215568862269</v>
      </c>
      <c r="P23" s="9"/>
    </row>
    <row r="24" spans="1:119">
      <c r="A24" s="12"/>
      <c r="B24" s="42">
        <v>572</v>
      </c>
      <c r="C24" s="19" t="s">
        <v>62</v>
      </c>
      <c r="D24" s="43">
        <v>901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901</v>
      </c>
      <c r="O24" s="44">
        <f t="shared" si="2"/>
        <v>0.53952095808383238</v>
      </c>
      <c r="P24" s="9"/>
    </row>
    <row r="25" spans="1:119" ht="15.75" thickBot="1">
      <c r="A25" s="12"/>
      <c r="B25" s="42">
        <v>574</v>
      </c>
      <c r="C25" s="19" t="s">
        <v>50</v>
      </c>
      <c r="D25" s="43">
        <v>6885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6885</v>
      </c>
      <c r="O25" s="44">
        <f t="shared" si="2"/>
        <v>4.1227544910179637</v>
      </c>
      <c r="P25" s="9"/>
    </row>
    <row r="26" spans="1:119" ht="16.5" thickBot="1">
      <c r="A26" s="13" t="s">
        <v>10</v>
      </c>
      <c r="B26" s="21"/>
      <c r="C26" s="20"/>
      <c r="D26" s="14">
        <f>SUM(D5,D12,D15,D20,D22)</f>
        <v>1429171</v>
      </c>
      <c r="E26" s="14">
        <f t="shared" ref="E26:M26" si="7">SUM(E5,E12,E15,E20,E22)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1735767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3164938</v>
      </c>
      <c r="O26" s="35">
        <f t="shared" si="2"/>
        <v>1895.1724550898205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72</v>
      </c>
      <c r="M28" s="157"/>
      <c r="N28" s="157"/>
      <c r="O28" s="39">
        <v>1670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554711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554711</v>
      </c>
      <c r="O5" s="30">
        <f t="shared" ref="O5:O27" si="2">(N5/O$29)</f>
        <v>341.78126925446702</v>
      </c>
      <c r="P5" s="6"/>
    </row>
    <row r="6" spans="1:133">
      <c r="A6" s="12"/>
      <c r="B6" s="42">
        <v>511</v>
      </c>
      <c r="C6" s="19" t="s">
        <v>19</v>
      </c>
      <c r="D6" s="43">
        <v>17968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17968</v>
      </c>
      <c r="O6" s="44">
        <f t="shared" si="2"/>
        <v>11.070856438693777</v>
      </c>
      <c r="P6" s="9"/>
    </row>
    <row r="7" spans="1:133">
      <c r="A7" s="12"/>
      <c r="B7" s="42">
        <v>512</v>
      </c>
      <c r="C7" s="19" t="s">
        <v>20</v>
      </c>
      <c r="D7" s="43">
        <v>186853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186853</v>
      </c>
      <c r="O7" s="44">
        <f t="shared" si="2"/>
        <v>115.12815773259396</v>
      </c>
      <c r="P7" s="9"/>
    </row>
    <row r="8" spans="1:133">
      <c r="A8" s="12"/>
      <c r="B8" s="42">
        <v>513</v>
      </c>
      <c r="C8" s="19" t="s">
        <v>21</v>
      </c>
      <c r="D8" s="43">
        <v>98847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98847</v>
      </c>
      <c r="O8" s="44">
        <f t="shared" si="2"/>
        <v>60.903881700554528</v>
      </c>
      <c r="P8" s="9"/>
    </row>
    <row r="9" spans="1:133">
      <c r="A9" s="12"/>
      <c r="B9" s="42">
        <v>514</v>
      </c>
      <c r="C9" s="19" t="s">
        <v>22</v>
      </c>
      <c r="D9" s="43">
        <v>66161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66161</v>
      </c>
      <c r="O9" s="44">
        <f t="shared" si="2"/>
        <v>40.76463339494763</v>
      </c>
      <c r="P9" s="9"/>
    </row>
    <row r="10" spans="1:133">
      <c r="A10" s="12"/>
      <c r="B10" s="42">
        <v>517</v>
      </c>
      <c r="C10" s="19" t="s">
        <v>23</v>
      </c>
      <c r="D10" s="43">
        <v>102089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102089</v>
      </c>
      <c r="O10" s="44">
        <f t="shared" si="2"/>
        <v>62.901417128773879</v>
      </c>
      <c r="P10" s="9"/>
    </row>
    <row r="11" spans="1:133">
      <c r="A11" s="12"/>
      <c r="B11" s="42">
        <v>519</v>
      </c>
      <c r="C11" s="19" t="s">
        <v>57</v>
      </c>
      <c r="D11" s="43">
        <v>82793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82793</v>
      </c>
      <c r="O11" s="44">
        <f t="shared" si="2"/>
        <v>51.012322858903268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227923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227923</v>
      </c>
      <c r="O12" s="41">
        <f t="shared" si="2"/>
        <v>140.43314849044978</v>
      </c>
      <c r="P12" s="10"/>
    </row>
    <row r="13" spans="1:133">
      <c r="A13" s="12"/>
      <c r="B13" s="42">
        <v>521</v>
      </c>
      <c r="C13" s="19" t="s">
        <v>26</v>
      </c>
      <c r="D13" s="43">
        <v>125990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125990</v>
      </c>
      <c r="O13" s="44">
        <f t="shared" si="2"/>
        <v>77.627849661121374</v>
      </c>
      <c r="P13" s="9"/>
    </row>
    <row r="14" spans="1:133">
      <c r="A14" s="12"/>
      <c r="B14" s="42">
        <v>524</v>
      </c>
      <c r="C14" s="19" t="s">
        <v>27</v>
      </c>
      <c r="D14" s="43">
        <v>101933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101933</v>
      </c>
      <c r="O14" s="44">
        <f t="shared" si="2"/>
        <v>62.805298829328407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277173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1760833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2038006</v>
      </c>
      <c r="O15" s="41">
        <f t="shared" si="2"/>
        <v>1255.7030191004312</v>
      </c>
      <c r="P15" s="10"/>
    </row>
    <row r="16" spans="1:133">
      <c r="A16" s="12"/>
      <c r="B16" s="42">
        <v>534</v>
      </c>
      <c r="C16" s="19" t="s">
        <v>58</v>
      </c>
      <c r="D16" s="43">
        <v>188035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188035</v>
      </c>
      <c r="O16" s="44">
        <f t="shared" si="2"/>
        <v>115.85643869377695</v>
      </c>
      <c r="P16" s="9"/>
    </row>
    <row r="17" spans="1:119">
      <c r="A17" s="12"/>
      <c r="B17" s="42">
        <v>536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1760833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1760833</v>
      </c>
      <c r="O17" s="44">
        <f t="shared" si="2"/>
        <v>1084.92483056069</v>
      </c>
      <c r="P17" s="9"/>
    </row>
    <row r="18" spans="1:119">
      <c r="A18" s="12"/>
      <c r="B18" s="42">
        <v>538</v>
      </c>
      <c r="C18" s="19" t="s">
        <v>60</v>
      </c>
      <c r="D18" s="43">
        <v>7574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7574</v>
      </c>
      <c r="O18" s="44">
        <f t="shared" si="2"/>
        <v>4.666666666666667</v>
      </c>
      <c r="P18" s="9"/>
    </row>
    <row r="19" spans="1:119">
      <c r="A19" s="12"/>
      <c r="B19" s="42">
        <v>539</v>
      </c>
      <c r="C19" s="19" t="s">
        <v>32</v>
      </c>
      <c r="D19" s="43">
        <v>81564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81564</v>
      </c>
      <c r="O19" s="44">
        <f t="shared" si="2"/>
        <v>50.2550831792976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380819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380819</v>
      </c>
      <c r="O20" s="41">
        <f t="shared" si="2"/>
        <v>234.63894023413431</v>
      </c>
      <c r="P20" s="10"/>
    </row>
    <row r="21" spans="1:119">
      <c r="A21" s="12"/>
      <c r="B21" s="42">
        <v>541</v>
      </c>
      <c r="C21" s="19" t="s">
        <v>61</v>
      </c>
      <c r="D21" s="43">
        <v>380819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380819</v>
      </c>
      <c r="O21" s="44">
        <f t="shared" si="2"/>
        <v>234.63894023413431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136628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136628</v>
      </c>
      <c r="O22" s="41">
        <f t="shared" si="2"/>
        <v>84.182378311768332</v>
      </c>
      <c r="P22" s="9"/>
    </row>
    <row r="23" spans="1:119">
      <c r="A23" s="12"/>
      <c r="B23" s="42">
        <v>571</v>
      </c>
      <c r="C23" s="19" t="s">
        <v>36</v>
      </c>
      <c r="D23" s="43">
        <v>131882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131882</v>
      </c>
      <c r="O23" s="44">
        <f t="shared" si="2"/>
        <v>81.258163894023411</v>
      </c>
      <c r="P23" s="9"/>
    </row>
    <row r="24" spans="1:119">
      <c r="A24" s="12"/>
      <c r="B24" s="42">
        <v>574</v>
      </c>
      <c r="C24" s="19" t="s">
        <v>50</v>
      </c>
      <c r="D24" s="43">
        <v>4746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4746</v>
      </c>
      <c r="O24" s="44">
        <f t="shared" si="2"/>
        <v>2.924214417744917</v>
      </c>
      <c r="P24" s="9"/>
    </row>
    <row r="25" spans="1:119" ht="15.75">
      <c r="A25" s="26" t="s">
        <v>63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20000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20000</v>
      </c>
      <c r="O25" s="41">
        <f t="shared" si="2"/>
        <v>12.322858903265558</v>
      </c>
      <c r="P25" s="9"/>
    </row>
    <row r="26" spans="1:119" ht="15.75" thickBot="1">
      <c r="A26" s="12"/>
      <c r="B26" s="42">
        <v>581</v>
      </c>
      <c r="C26" s="19" t="s">
        <v>64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20000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20000</v>
      </c>
      <c r="O26" s="44">
        <f t="shared" si="2"/>
        <v>12.322858903265558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1577254</v>
      </c>
      <c r="E27" s="14">
        <f t="shared" ref="E27:M27" si="8">SUM(E5,E12,E15,E20,E22,E25)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1780833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3358087</v>
      </c>
      <c r="O27" s="35">
        <f t="shared" si="2"/>
        <v>2069.0616142945164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67</v>
      </c>
      <c r="M29" s="157"/>
      <c r="N29" s="157"/>
      <c r="O29" s="39">
        <v>1623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2024-11-06T20:38:46Z</cp:lastPrinted>
  <dcterms:created xsi:type="dcterms:W3CDTF">2000-08-31T21:26:31Z</dcterms:created>
  <dcterms:modified xsi:type="dcterms:W3CDTF">2024-11-06T20:38:49Z</dcterms:modified>
</cp:coreProperties>
</file>