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'2008'!$A$1:$O$65</definedName>
    <definedName name="_xlnm.Print_Area" localSheetId="13">'2009'!$A$1:$O$68</definedName>
    <definedName name="_xlnm.Print_Area" localSheetId="12">'2010'!$A$1:$O$64</definedName>
    <definedName name="_xlnm.Print_Area" localSheetId="11">'2011'!$A$1:$O$64</definedName>
    <definedName name="_xlnm.Print_Area" localSheetId="10">'2012'!$A$1:$O$66</definedName>
    <definedName name="_xlnm.Print_Area" localSheetId="9">'2013'!$A$1:$O$65</definedName>
    <definedName name="_xlnm.Print_Area" localSheetId="8">'2014'!$A$1:$O$64</definedName>
    <definedName name="_xlnm.Print_Area" localSheetId="7">'2015'!$A$1:$O$65</definedName>
    <definedName name="_xlnm.Print_Area" localSheetId="6">'2016'!$A$1:$O$63</definedName>
    <definedName name="_xlnm.Print_Area" localSheetId="5">'2017'!$A$1:$O$66</definedName>
    <definedName name="_xlnm.Print_Area" localSheetId="4">'2018'!$A$1:$O$65</definedName>
    <definedName name="_xlnm.Print_Area" localSheetId="3">'2019'!$A$1:$O$67</definedName>
    <definedName name="_xlnm.Print_Area" localSheetId="2">'2020'!$A$1:$O$65</definedName>
    <definedName name="_xlnm.Print_Area" localSheetId="1">'2021'!$A$1:$P$63</definedName>
    <definedName name="_xlnm.Print_Area" localSheetId="0">'2022'!$A$1:$P$65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0" i="47" l="1"/>
  <c r="P60" i="47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7" i="47" l="1"/>
  <c r="P57" i="47" s="1"/>
  <c r="O51" i="47"/>
  <c r="P51" i="47" s="1"/>
  <c r="O49" i="47"/>
  <c r="P49" i="47" s="1"/>
  <c r="O37" i="47"/>
  <c r="P37" i="47" s="1"/>
  <c r="K61" i="47"/>
  <c r="E61" i="47"/>
  <c r="L61" i="47"/>
  <c r="O24" i="47"/>
  <c r="P24" i="47" s="1"/>
  <c r="D61" i="47"/>
  <c r="I61" i="47"/>
  <c r="J61" i="47"/>
  <c r="M61" i="47"/>
  <c r="N61" i="47"/>
  <c r="F61" i="47"/>
  <c r="G61" i="47"/>
  <c r="H61" i="47"/>
  <c r="O14" i="47"/>
  <c r="P14" i="47" s="1"/>
  <c r="O5" i="47"/>
  <c r="P5" i="47" s="1"/>
  <c r="O58" i="46"/>
  <c r="P58" i="46"/>
  <c r="N57" i="46"/>
  <c r="M57" i="46"/>
  <c r="L57" i="46"/>
  <c r="K57" i="46"/>
  <c r="J57" i="46"/>
  <c r="I57" i="46"/>
  <c r="H57" i="46"/>
  <c r="G57" i="46"/>
  <c r="F57" i="46"/>
  <c r="O57" i="46" s="1"/>
  <c r="P57" i="46" s="1"/>
  <c r="E57" i="46"/>
  <c r="D57" i="46"/>
  <c r="O56" i="46"/>
  <c r="P56" i="46" s="1"/>
  <c r="O55" i="46"/>
  <c r="P55" i="46" s="1"/>
  <c r="O54" i="46"/>
  <c r="P54" i="46"/>
  <c r="O53" i="46"/>
  <c r="P53" i="46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1" i="46" s="1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9" i="46" s="1"/>
  <c r="P49" i="46" s="1"/>
  <c r="O48" i="46"/>
  <c r="P48" i="46" s="1"/>
  <c r="O47" i="46"/>
  <c r="P47" i="46" s="1"/>
  <c r="O46" i="46"/>
  <c r="P46" i="46" s="1"/>
  <c r="O45" i="46"/>
  <c r="P45" i="46"/>
  <c r="O44" i="46"/>
  <c r="P44" i="46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/>
  <c r="O33" i="46"/>
  <c r="P33" i="46"/>
  <c r="O32" i="46"/>
  <c r="P32" i="46"/>
  <c r="O31" i="46"/>
  <c r="P31" i="46"/>
  <c r="O30" i="46"/>
  <c r="P30" i="46"/>
  <c r="O29" i="46"/>
  <c r="P29" i="46" s="1"/>
  <c r="O28" i="46"/>
  <c r="P28" i="46"/>
  <c r="O27" i="46"/>
  <c r="P27" i="46"/>
  <c r="O26" i="46"/>
  <c r="P26" i="46"/>
  <c r="O25" i="46"/>
  <c r="P25" i="46"/>
  <c r="O24" i="46"/>
  <c r="P24" i="46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F59" i="46" s="1"/>
  <c r="E21" i="46"/>
  <c r="D21" i="46"/>
  <c r="O20" i="46"/>
  <c r="P20" i="46" s="1"/>
  <c r="O19" i="46"/>
  <c r="P19" i="46" s="1"/>
  <c r="O18" i="46"/>
  <c r="P18" i="46"/>
  <c r="O17" i="46"/>
  <c r="P17" i="46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O14" i="46" s="1"/>
  <c r="P14" i="46" s="1"/>
  <c r="D14" i="46"/>
  <c r="O13" i="46"/>
  <c r="P13" i="46"/>
  <c r="O12" i="46"/>
  <c r="P12" i="46"/>
  <c r="O11" i="46"/>
  <c r="P11" i="46" s="1"/>
  <c r="O10" i="46"/>
  <c r="P10" i="46"/>
  <c r="O9" i="46"/>
  <c r="P9" i="46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/>
  <c r="N56" i="45"/>
  <c r="O56" i="45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/>
  <c r="M49" i="45"/>
  <c r="N49" i="45" s="1"/>
  <c r="O49" i="45" s="1"/>
  <c r="L49" i="45"/>
  <c r="K49" i="45"/>
  <c r="J49" i="45"/>
  <c r="I49" i="45"/>
  <c r="H49" i="45"/>
  <c r="G49" i="45"/>
  <c r="F49" i="45"/>
  <c r="E49" i="45"/>
  <c r="D49" i="45"/>
  <c r="N48" i="45"/>
  <c r="O48" i="45"/>
  <c r="M47" i="45"/>
  <c r="M61" i="45" s="1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N21" i="45" s="1"/>
  <c r="O21" i="45" s="1"/>
  <c r="G21" i="45"/>
  <c r="F21" i="45"/>
  <c r="E21" i="45"/>
  <c r="D21" i="45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2" i="44"/>
  <c r="O62" i="44" s="1"/>
  <c r="M61" i="44"/>
  <c r="L61" i="44"/>
  <c r="K61" i="44"/>
  <c r="J61" i="44"/>
  <c r="I61" i="44"/>
  <c r="N61" i="44" s="1"/>
  <c r="O61" i="44" s="1"/>
  <c r="H61" i="44"/>
  <c r="G61" i="44"/>
  <c r="F61" i="44"/>
  <c r="E61" i="44"/>
  <c r="D61" i="44"/>
  <c r="N60" i="44"/>
  <c r="O60" i="44" s="1"/>
  <c r="N59" i="44"/>
  <c r="O59" i="44" s="1"/>
  <c r="N58" i="44"/>
  <c r="O58" i="44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63" i="44" s="1"/>
  <c r="K5" i="44"/>
  <c r="J5" i="44"/>
  <c r="I5" i="44"/>
  <c r="H5" i="44"/>
  <c r="G5" i="44"/>
  <c r="F5" i="44"/>
  <c r="E5" i="44"/>
  <c r="D5" i="44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N49" i="43" s="1"/>
  <c r="O49" i="43" s="1"/>
  <c r="D49" i="43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7" i="43" s="1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N14" i="43" s="1"/>
  <c r="O14" i="43" s="1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E62" i="42" s="1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58" i="41"/>
  <c r="O58" i="41"/>
  <c r="M57" i="41"/>
  <c r="L57" i="41"/>
  <c r="K57" i="41"/>
  <c r="J57" i="41"/>
  <c r="I57" i="41"/>
  <c r="H57" i="41"/>
  <c r="G57" i="41"/>
  <c r="F57" i="41"/>
  <c r="E57" i="41"/>
  <c r="D57" i="4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59" i="41" s="1"/>
  <c r="I5" i="41"/>
  <c r="H5" i="41"/>
  <c r="G5" i="41"/>
  <c r="F5" i="41"/>
  <c r="E5" i="41"/>
  <c r="D5" i="41"/>
  <c r="N60" i="40"/>
  <c r="O60" i="40" s="1"/>
  <c r="N59" i="40"/>
  <c r="O59" i="40" s="1"/>
  <c r="M58" i="40"/>
  <c r="L58" i="40"/>
  <c r="K58" i="40"/>
  <c r="J58" i="40"/>
  <c r="I58" i="40"/>
  <c r="H58" i="40"/>
  <c r="G58" i="40"/>
  <c r="N58" i="40" s="1"/>
  <c r="O58" i="40" s="1"/>
  <c r="F58" i="40"/>
  <c r="E58" i="40"/>
  <c r="D58" i="40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 s="1"/>
  <c r="M46" i="40"/>
  <c r="L46" i="40"/>
  <c r="K46" i="40"/>
  <c r="J46" i="40"/>
  <c r="N46" i="40"/>
  <c r="O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H61" i="40" s="1"/>
  <c r="G20" i="40"/>
  <c r="F20" i="40"/>
  <c r="E20" i="40"/>
  <c r="D20" i="40"/>
  <c r="N19" i="40"/>
  <c r="O19" i="40"/>
  <c r="N18" i="40"/>
  <c r="O18" i="40" s="1"/>
  <c r="N17" i="40"/>
  <c r="O17" i="40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F61" i="40" s="1"/>
  <c r="E14" i="40"/>
  <c r="D14" i="40"/>
  <c r="N13" i="40"/>
  <c r="O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61" i="40" s="1"/>
  <c r="N59" i="39"/>
  <c r="O59" i="39" s="1"/>
  <c r="N58" i="39"/>
  <c r="O58" i="39" s="1"/>
  <c r="M57" i="39"/>
  <c r="L57" i="39"/>
  <c r="K57" i="39"/>
  <c r="K60" i="39" s="1"/>
  <c r="J57" i="39"/>
  <c r="I57" i="39"/>
  <c r="H57" i="39"/>
  <c r="G57" i="39"/>
  <c r="F57" i="39"/>
  <c r="E57" i="39"/>
  <c r="D57" i="39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/>
  <c r="N40" i="39"/>
  <c r="O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 s="1"/>
  <c r="M32" i="39"/>
  <c r="L32" i="39"/>
  <c r="K32" i="39"/>
  <c r="J32" i="39"/>
  <c r="I32" i="39"/>
  <c r="I60" i="39" s="1"/>
  <c r="N60" i="39" s="1"/>
  <c r="O60" i="39" s="1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N20" i="39"/>
  <c r="O20" i="39" s="1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60" i="39"/>
  <c r="K5" i="39"/>
  <c r="J5" i="39"/>
  <c r="I5" i="39"/>
  <c r="H5" i="39"/>
  <c r="G5" i="39"/>
  <c r="G60" i="39" s="1"/>
  <c r="F5" i="39"/>
  <c r="E5" i="39"/>
  <c r="D5" i="39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8" i="38" s="1"/>
  <c r="O58" i="38" s="1"/>
  <c r="N57" i="38"/>
  <c r="O57" i="38" s="1"/>
  <c r="N56" i="38"/>
  <c r="O56" i="38"/>
  <c r="N55" i="38"/>
  <c r="O55" i="38"/>
  <c r="N54" i="38"/>
  <c r="O54" i="38"/>
  <c r="N53" i="38"/>
  <c r="O53" i="38" s="1"/>
  <c r="N52" i="38"/>
  <c r="O52" i="38"/>
  <c r="N51" i="38"/>
  <c r="O51" i="38" s="1"/>
  <c r="N50" i="38"/>
  <c r="O50" i="38"/>
  <c r="N49" i="38"/>
  <c r="O49" i="38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/>
  <c r="N15" i="38"/>
  <c r="O15" i="38"/>
  <c r="M14" i="38"/>
  <c r="L14" i="38"/>
  <c r="K14" i="38"/>
  <c r="J14" i="38"/>
  <c r="I14" i="38"/>
  <c r="H14" i="38"/>
  <c r="G14" i="38"/>
  <c r="G61" i="38" s="1"/>
  <c r="F14" i="38"/>
  <c r="E14" i="38"/>
  <c r="D14" i="38"/>
  <c r="N13" i="38"/>
  <c r="O13" i="38" s="1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61" i="38" s="1"/>
  <c r="J5" i="38"/>
  <c r="I5" i="38"/>
  <c r="H5" i="38"/>
  <c r="H61" i="38" s="1"/>
  <c r="G5" i="38"/>
  <c r="F5" i="38"/>
  <c r="E5" i="38"/>
  <c r="D5" i="38"/>
  <c r="D61" i="38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N58" i="37" s="1"/>
  <c r="O58" i="37" s="1"/>
  <c r="E58" i="37"/>
  <c r="D58" i="37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/>
  <c r="M46" i="37"/>
  <c r="L46" i="37"/>
  <c r="K46" i="37"/>
  <c r="J46" i="37"/>
  <c r="I46" i="37"/>
  <c r="H46" i="37"/>
  <c r="G46" i="37"/>
  <c r="F46" i="37"/>
  <c r="E46" i="37"/>
  <c r="D46" i="37"/>
  <c r="D61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/>
  <c r="O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61" i="37" s="1"/>
  <c r="I5" i="37"/>
  <c r="H5" i="37"/>
  <c r="H61" i="37" s="1"/>
  <c r="G5" i="37"/>
  <c r="F5" i="37"/>
  <c r="F61" i="37" s="1"/>
  <c r="E5" i="37"/>
  <c r="N5" i="37" s="1"/>
  <c r="O5" i="37" s="1"/>
  <c r="D5" i="37"/>
  <c r="N61" i="36"/>
  <c r="O61" i="36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8" i="36"/>
  <c r="O58" i="36" s="1"/>
  <c r="N57" i="36"/>
  <c r="O57" i="36" s="1"/>
  <c r="N56" i="36"/>
  <c r="O56" i="36"/>
  <c r="N55" i="36"/>
  <c r="O55" i="36" s="1"/>
  <c r="N54" i="36"/>
  <c r="O54" i="36"/>
  <c r="N53" i="36"/>
  <c r="O53" i="36"/>
  <c r="N52" i="36"/>
  <c r="O52" i="36" s="1"/>
  <c r="N51" i="36"/>
  <c r="O51" i="36" s="1"/>
  <c r="N50" i="36"/>
  <c r="O50" i="36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E62" i="36" s="1"/>
  <c r="D34" i="36"/>
  <c r="N34" i="36" s="1"/>
  <c r="O34" i="36" s="1"/>
  <c r="N33" i="36"/>
  <c r="O33" i="36"/>
  <c r="N32" i="36"/>
  <c r="O32" i="36"/>
  <c r="N31" i="36"/>
  <c r="O31" i="36"/>
  <c r="N30" i="36"/>
  <c r="O30" i="36" s="1"/>
  <c r="N29" i="36"/>
  <c r="O29" i="36"/>
  <c r="N28" i="36"/>
  <c r="O28" i="36"/>
  <c r="N27" i="36"/>
  <c r="O27" i="36"/>
  <c r="N26" i="36"/>
  <c r="O26" i="36"/>
  <c r="N25" i="36"/>
  <c r="O25" i="36"/>
  <c r="N24" i="36"/>
  <c r="O24" i="36" s="1"/>
  <c r="N23" i="36"/>
  <c r="O23" i="36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62" i="36"/>
  <c r="K5" i="36"/>
  <c r="K62" i="36" s="1"/>
  <c r="J5" i="36"/>
  <c r="I5" i="36"/>
  <c r="H5" i="36"/>
  <c r="H62" i="36"/>
  <c r="G5" i="36"/>
  <c r="G62" i="36"/>
  <c r="F5" i="36"/>
  <c r="F62" i="36" s="1"/>
  <c r="E5" i="36"/>
  <c r="D5" i="36"/>
  <c r="N59" i="35"/>
  <c r="O59" i="35" s="1"/>
  <c r="N58" i="35"/>
  <c r="O58" i="35" s="1"/>
  <c r="M57" i="35"/>
  <c r="L57" i="35"/>
  <c r="K57" i="35"/>
  <c r="N57" i="35" s="1"/>
  <c r="O57" i="35" s="1"/>
  <c r="J57" i="35"/>
  <c r="I57" i="35"/>
  <c r="H57" i="35"/>
  <c r="G57" i="35"/>
  <c r="F57" i="35"/>
  <c r="E57" i="35"/>
  <c r="D57" i="35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I60" i="35"/>
  <c r="H14" i="35"/>
  <c r="G14" i="35"/>
  <c r="G60" i="35" s="1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M60" i="35" s="1"/>
  <c r="L5" i="35"/>
  <c r="L60" i="35" s="1"/>
  <c r="K5" i="35"/>
  <c r="K60" i="35"/>
  <c r="J5" i="35"/>
  <c r="J60" i="35" s="1"/>
  <c r="I5" i="35"/>
  <c r="H5" i="35"/>
  <c r="N5" i="35" s="1"/>
  <c r="O5" i="35" s="1"/>
  <c r="G5" i="35"/>
  <c r="F5" i="35"/>
  <c r="F60" i="35" s="1"/>
  <c r="E5" i="35"/>
  <c r="E60" i="35" s="1"/>
  <c r="D5" i="35"/>
  <c r="N59" i="34"/>
  <c r="O59" i="34"/>
  <c r="N58" i="34"/>
  <c r="O58" i="34"/>
  <c r="M57" i="34"/>
  <c r="L57" i="34"/>
  <c r="K57" i="34"/>
  <c r="J57" i="34"/>
  <c r="I57" i="34"/>
  <c r="H57" i="34"/>
  <c r="G57" i="34"/>
  <c r="F57" i="34"/>
  <c r="E57" i="34"/>
  <c r="N57" i="34" s="1"/>
  <c r="O57" i="34" s="1"/>
  <c r="D57" i="34"/>
  <c r="N56" i="34"/>
  <c r="O56" i="34"/>
  <c r="N55" i="34"/>
  <c r="O55" i="34"/>
  <c r="N54" i="34"/>
  <c r="O54" i="34"/>
  <c r="N53" i="34"/>
  <c r="O53" i="34"/>
  <c r="N52" i="34"/>
  <c r="O52" i="34" s="1"/>
  <c r="N51" i="34"/>
  <c r="O51" i="34" s="1"/>
  <c r="N50" i="34"/>
  <c r="O50" i="34"/>
  <c r="N49" i="34"/>
  <c r="O49" i="34"/>
  <c r="N48" i="34"/>
  <c r="O48" i="34"/>
  <c r="M47" i="34"/>
  <c r="L47" i="34"/>
  <c r="K47" i="34"/>
  <c r="J47" i="34"/>
  <c r="I47" i="34"/>
  <c r="H47" i="34"/>
  <c r="G47" i="34"/>
  <c r="F47" i="34"/>
  <c r="E47" i="34"/>
  <c r="D47" i="34"/>
  <c r="N47" i="34" s="1"/>
  <c r="O47" i="34" s="1"/>
  <c r="N46" i="34"/>
  <c r="O46" i="34"/>
  <c r="M45" i="34"/>
  <c r="L45" i="34"/>
  <c r="K45" i="34"/>
  <c r="N45" i="34" s="1"/>
  <c r="O45" i="34" s="1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/>
  <c r="N41" i="34"/>
  <c r="O41" i="34"/>
  <c r="N40" i="34"/>
  <c r="O40" i="34"/>
  <c r="N39" i="34"/>
  <c r="O39" i="34"/>
  <c r="N38" i="34"/>
  <c r="O38" i="34" s="1"/>
  <c r="N37" i="34"/>
  <c r="O37" i="34" s="1"/>
  <c r="N36" i="34"/>
  <c r="O36" i="34"/>
  <c r="N35" i="34"/>
  <c r="O35" i="34"/>
  <c r="N34" i="34"/>
  <c r="O34" i="34"/>
  <c r="N33" i="34"/>
  <c r="O33" i="34"/>
  <c r="M32" i="34"/>
  <c r="L32" i="34"/>
  <c r="K32" i="34"/>
  <c r="N32" i="34" s="1"/>
  <c r="O32" i="34" s="1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N28" i="34"/>
  <c r="O28" i="34"/>
  <c r="N27" i="34"/>
  <c r="O27" i="34"/>
  <c r="N26" i="34"/>
  <c r="O26" i="34"/>
  <c r="N25" i="34"/>
  <c r="O25" i="34" s="1"/>
  <c r="N24" i="34"/>
  <c r="O24" i="34" s="1"/>
  <c r="N23" i="34"/>
  <c r="O23" i="34"/>
  <c r="N22" i="34"/>
  <c r="O22" i="34"/>
  <c r="N21" i="34"/>
  <c r="O21" i="34"/>
  <c r="M20" i="34"/>
  <c r="L20" i="34"/>
  <c r="K20" i="34"/>
  <c r="K60" i="34" s="1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N17" i="34"/>
  <c r="O17" i="34" s="1"/>
  <c r="N16" i="34"/>
  <c r="O16" i="34"/>
  <c r="N15" i="34"/>
  <c r="O15" i="34"/>
  <c r="M14" i="34"/>
  <c r="L14" i="34"/>
  <c r="L60" i="34" s="1"/>
  <c r="K14" i="34"/>
  <c r="J14" i="34"/>
  <c r="J60" i="34" s="1"/>
  <c r="I14" i="34"/>
  <c r="H14" i="34"/>
  <c r="G14" i="34"/>
  <c r="F14" i="34"/>
  <c r="E14" i="34"/>
  <c r="D14" i="34"/>
  <c r="N14" i="34" s="1"/>
  <c r="O14" i="34" s="1"/>
  <c r="N13" i="34"/>
  <c r="O13" i="34"/>
  <c r="N12" i="34"/>
  <c r="O12" i="34" s="1"/>
  <c r="N11" i="34"/>
  <c r="O11" i="34" s="1"/>
  <c r="N10" i="34"/>
  <c r="O10" i="34"/>
  <c r="N9" i="34"/>
  <c r="O9" i="34"/>
  <c r="N8" i="34"/>
  <c r="O8" i="34"/>
  <c r="N7" i="34"/>
  <c r="O7" i="34"/>
  <c r="N6" i="34"/>
  <c r="O6" i="34" s="1"/>
  <c r="M5" i="34"/>
  <c r="M60" i="34" s="1"/>
  <c r="L5" i="34"/>
  <c r="K5" i="34"/>
  <c r="J5" i="34"/>
  <c r="I5" i="34"/>
  <c r="I60" i="34" s="1"/>
  <c r="H5" i="34"/>
  <c r="H60" i="34" s="1"/>
  <c r="G5" i="34"/>
  <c r="G60" i="34"/>
  <c r="F5" i="34"/>
  <c r="F60" i="34" s="1"/>
  <c r="E5" i="34"/>
  <c r="N5" i="34" s="1"/>
  <c r="O5" i="34" s="1"/>
  <c r="D5" i="34"/>
  <c r="I59" i="33"/>
  <c r="N35" i="33"/>
  <c r="O35" i="33"/>
  <c r="N61" i="33"/>
  <c r="O61" i="33"/>
  <c r="N62" i="33"/>
  <c r="O62" i="33"/>
  <c r="N63" i="33"/>
  <c r="O63" i="33" s="1"/>
  <c r="N36" i="33"/>
  <c r="O36" i="33" s="1"/>
  <c r="N37" i="33"/>
  <c r="O37" i="33"/>
  <c r="N38" i="33"/>
  <c r="O38" i="33"/>
  <c r="N39" i="33"/>
  <c r="O39" i="33"/>
  <c r="N40" i="33"/>
  <c r="O40" i="33"/>
  <c r="N41" i="33"/>
  <c r="O41" i="33" s="1"/>
  <c r="N42" i="33"/>
  <c r="O42" i="33" s="1"/>
  <c r="N43" i="33"/>
  <c r="O43" i="33"/>
  <c r="N44" i="33"/>
  <c r="O44" i="33"/>
  <c r="N45" i="33"/>
  <c r="O45" i="33"/>
  <c r="N21" i="33"/>
  <c r="O21" i="33"/>
  <c r="N22" i="33"/>
  <c r="O22" i="33" s="1"/>
  <c r="N23" i="33"/>
  <c r="O23" i="33" s="1"/>
  <c r="N24" i="33"/>
  <c r="O24" i="33"/>
  <c r="N25" i="33"/>
  <c r="O25" i="33"/>
  <c r="N26" i="33"/>
  <c r="O26" i="33"/>
  <c r="N27" i="33"/>
  <c r="O27" i="33"/>
  <c r="N28" i="33"/>
  <c r="O28" i="33" s="1"/>
  <c r="N29" i="33"/>
  <c r="O29" i="33" s="1"/>
  <c r="N30" i="33"/>
  <c r="O30" i="33"/>
  <c r="N31" i="33"/>
  <c r="O31" i="33"/>
  <c r="N32" i="33"/>
  <c r="O32" i="33"/>
  <c r="N33" i="33"/>
  <c r="O33" i="33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20" i="33"/>
  <c r="F20" i="33"/>
  <c r="F64" i="33" s="1"/>
  <c r="G20" i="33"/>
  <c r="H20" i="33"/>
  <c r="I20" i="33"/>
  <c r="J20" i="33"/>
  <c r="K20" i="33"/>
  <c r="L20" i="33"/>
  <c r="M20" i="33"/>
  <c r="D20" i="33"/>
  <c r="N20" i="33" s="1"/>
  <c r="O20" i="33" s="1"/>
  <c r="E14" i="33"/>
  <c r="F14" i="33"/>
  <c r="G14" i="33"/>
  <c r="H14" i="33"/>
  <c r="I14" i="33"/>
  <c r="J14" i="33"/>
  <c r="K14" i="33"/>
  <c r="L14" i="33"/>
  <c r="M14" i="33"/>
  <c r="M64" i="33" s="1"/>
  <c r="D14" i="33"/>
  <c r="N14" i="33" s="1"/>
  <c r="O14" i="33" s="1"/>
  <c r="E5" i="33"/>
  <c r="E64" i="33" s="1"/>
  <c r="F5" i="33"/>
  <c r="G5" i="33"/>
  <c r="G64" i="33" s="1"/>
  <c r="H5" i="33"/>
  <c r="H64" i="33" s="1"/>
  <c r="I5" i="33"/>
  <c r="J5" i="33"/>
  <c r="J64" i="33" s="1"/>
  <c r="K5" i="33"/>
  <c r="K64" i="33" s="1"/>
  <c r="L5" i="33"/>
  <c r="L64" i="33" s="1"/>
  <c r="M5" i="33"/>
  <c r="D5" i="33"/>
  <c r="N5" i="33" s="1"/>
  <c r="O5" i="33" s="1"/>
  <c r="E59" i="33"/>
  <c r="F59" i="33"/>
  <c r="G59" i="33"/>
  <c r="H59" i="33"/>
  <c r="J59" i="33"/>
  <c r="K59" i="33"/>
  <c r="L59" i="33"/>
  <c r="M59" i="33"/>
  <c r="D59" i="33"/>
  <c r="N59" i="33" s="1"/>
  <c r="O59" i="33" s="1"/>
  <c r="N60" i="33"/>
  <c r="O60" i="33" s="1"/>
  <c r="N51" i="33"/>
  <c r="O51" i="33" s="1"/>
  <c r="N52" i="33"/>
  <c r="O52" i="33" s="1"/>
  <c r="N53" i="33"/>
  <c r="O53" i="33"/>
  <c r="N54" i="33"/>
  <c r="O54" i="33"/>
  <c r="N55" i="33"/>
  <c r="O55" i="33" s="1"/>
  <c r="N56" i="33"/>
  <c r="O56" i="33" s="1"/>
  <c r="N57" i="33"/>
  <c r="O57" i="33"/>
  <c r="N58" i="33"/>
  <c r="O58" i="33"/>
  <c r="N50" i="33"/>
  <c r="O50" i="33"/>
  <c r="E49" i="33"/>
  <c r="F49" i="33"/>
  <c r="G49" i="33"/>
  <c r="H49" i="33"/>
  <c r="I49" i="33"/>
  <c r="J49" i="33"/>
  <c r="K49" i="33"/>
  <c r="L49" i="33"/>
  <c r="M49" i="33"/>
  <c r="D49" i="33"/>
  <c r="N49" i="33" s="1"/>
  <c r="O49" i="33" s="1"/>
  <c r="E47" i="33"/>
  <c r="N47" i="33" s="1"/>
  <c r="O47" i="33" s="1"/>
  <c r="F47" i="33"/>
  <c r="G47" i="33"/>
  <c r="H47" i="33"/>
  <c r="I47" i="33"/>
  <c r="I64" i="33" s="1"/>
  <c r="J47" i="33"/>
  <c r="K47" i="33"/>
  <c r="L47" i="33"/>
  <c r="M47" i="33"/>
  <c r="D47" i="33"/>
  <c r="N48" i="33"/>
  <c r="O48" i="33"/>
  <c r="N18" i="33"/>
  <c r="O18" i="33"/>
  <c r="N46" i="33"/>
  <c r="O46" i="33" s="1"/>
  <c r="N16" i="33"/>
  <c r="O16" i="33"/>
  <c r="N17" i="33"/>
  <c r="O17" i="33"/>
  <c r="N19" i="33"/>
  <c r="O19" i="33"/>
  <c r="N7" i="33"/>
  <c r="O7" i="33" s="1"/>
  <c r="N8" i="33"/>
  <c r="O8" i="33" s="1"/>
  <c r="N9" i="33"/>
  <c r="O9" i="33"/>
  <c r="N10" i="33"/>
  <c r="O10" i="33"/>
  <c r="N11" i="33"/>
  <c r="O11" i="33"/>
  <c r="N12" i="33"/>
  <c r="O12" i="33"/>
  <c r="N13" i="33"/>
  <c r="O13" i="33" s="1"/>
  <c r="N6" i="33"/>
  <c r="O6" i="33" s="1"/>
  <c r="N15" i="33"/>
  <c r="O15" i="33"/>
  <c r="N32" i="35"/>
  <c r="O32" i="35" s="1"/>
  <c r="D60" i="35"/>
  <c r="M62" i="36"/>
  <c r="J62" i="36"/>
  <c r="N59" i="36"/>
  <c r="O59" i="36" s="1"/>
  <c r="M61" i="37"/>
  <c r="E61" i="37"/>
  <c r="I61" i="37"/>
  <c r="G61" i="37"/>
  <c r="N14" i="37"/>
  <c r="O14" i="37"/>
  <c r="M61" i="38"/>
  <c r="L61" i="38"/>
  <c r="E61" i="38"/>
  <c r="H60" i="39"/>
  <c r="E60" i="39"/>
  <c r="F60" i="39"/>
  <c r="M60" i="39"/>
  <c r="D60" i="39"/>
  <c r="D60" i="34"/>
  <c r="G61" i="40"/>
  <c r="I61" i="40"/>
  <c r="M61" i="40"/>
  <c r="L61" i="40"/>
  <c r="E61" i="40"/>
  <c r="N61" i="40" s="1"/>
  <c r="O61" i="40" s="1"/>
  <c r="K61" i="40"/>
  <c r="N14" i="40"/>
  <c r="O14" i="40" s="1"/>
  <c r="N46" i="37"/>
  <c r="O46" i="37"/>
  <c r="J61" i="40"/>
  <c r="J60" i="39"/>
  <c r="N20" i="36"/>
  <c r="O20" i="36" s="1"/>
  <c r="K61" i="37"/>
  <c r="F61" i="38"/>
  <c r="N5" i="36"/>
  <c r="O5" i="36"/>
  <c r="N45" i="35"/>
  <c r="O45" i="35"/>
  <c r="N5" i="38"/>
  <c r="O5" i="38"/>
  <c r="N5" i="40"/>
  <c r="O5" i="40" s="1"/>
  <c r="L59" i="41"/>
  <c r="M59" i="41"/>
  <c r="K59" i="41"/>
  <c r="N45" i="41"/>
  <c r="O45" i="41"/>
  <c r="N57" i="41"/>
  <c r="O57" i="41"/>
  <c r="H59" i="41"/>
  <c r="F59" i="41"/>
  <c r="N47" i="41"/>
  <c r="O47" i="41" s="1"/>
  <c r="I59" i="41"/>
  <c r="E59" i="41"/>
  <c r="N32" i="41"/>
  <c r="O32" i="41" s="1"/>
  <c r="N20" i="41"/>
  <c r="O20" i="41"/>
  <c r="D59" i="41"/>
  <c r="N59" i="41" s="1"/>
  <c r="O59" i="41" s="1"/>
  <c r="G59" i="41"/>
  <c r="N14" i="41"/>
  <c r="O14" i="41"/>
  <c r="L62" i="42"/>
  <c r="M62" i="42"/>
  <c r="K62" i="42"/>
  <c r="N60" i="42"/>
  <c r="O60" i="42"/>
  <c r="N48" i="42"/>
  <c r="O48" i="42" s="1"/>
  <c r="N50" i="42"/>
  <c r="O50" i="42" s="1"/>
  <c r="F62" i="42"/>
  <c r="G62" i="42"/>
  <c r="H62" i="42"/>
  <c r="I62" i="42"/>
  <c r="J62" i="42"/>
  <c r="N35" i="42"/>
  <c r="O35" i="42"/>
  <c r="N20" i="42"/>
  <c r="O20" i="42" s="1"/>
  <c r="D62" i="42"/>
  <c r="N62" i="42" s="1"/>
  <c r="O62" i="42" s="1"/>
  <c r="N14" i="42"/>
  <c r="O14" i="42" s="1"/>
  <c r="N5" i="42"/>
  <c r="O5" i="42" s="1"/>
  <c r="K61" i="43"/>
  <c r="L61" i="43"/>
  <c r="M61" i="43"/>
  <c r="H61" i="43"/>
  <c r="I61" i="43"/>
  <c r="N59" i="43"/>
  <c r="O59" i="43"/>
  <c r="F61" i="43"/>
  <c r="N34" i="43"/>
  <c r="O34" i="43"/>
  <c r="E61" i="43"/>
  <c r="N20" i="43"/>
  <c r="O20" i="43"/>
  <c r="G61" i="43"/>
  <c r="N5" i="43"/>
  <c r="O5" i="43"/>
  <c r="J63" i="44"/>
  <c r="M63" i="44"/>
  <c r="N49" i="44"/>
  <c r="O49" i="44"/>
  <c r="K63" i="44"/>
  <c r="N14" i="44"/>
  <c r="O14" i="44" s="1"/>
  <c r="N51" i="44"/>
  <c r="O51" i="44"/>
  <c r="H63" i="44"/>
  <c r="I63" i="44"/>
  <c r="F63" i="44"/>
  <c r="N36" i="44"/>
  <c r="O36" i="44" s="1"/>
  <c r="E63" i="44"/>
  <c r="N20" i="44"/>
  <c r="O20" i="44" s="1"/>
  <c r="G63" i="44"/>
  <c r="D63" i="44"/>
  <c r="K61" i="45"/>
  <c r="N14" i="45"/>
  <c r="O14" i="45" s="1"/>
  <c r="L61" i="45"/>
  <c r="N59" i="45"/>
  <c r="O59" i="45"/>
  <c r="J61" i="45"/>
  <c r="I61" i="45"/>
  <c r="H61" i="45"/>
  <c r="E61" i="45"/>
  <c r="N35" i="45"/>
  <c r="O35" i="45"/>
  <c r="F61" i="45"/>
  <c r="G61" i="45"/>
  <c r="D61" i="45"/>
  <c r="N5" i="45"/>
  <c r="O5" i="45"/>
  <c r="O37" i="46"/>
  <c r="P37" i="46"/>
  <c r="O21" i="46"/>
  <c r="P21" i="46"/>
  <c r="L59" i="46"/>
  <c r="J59" i="46"/>
  <c r="N59" i="46"/>
  <c r="M59" i="46"/>
  <c r="I59" i="46"/>
  <c r="K59" i="46"/>
  <c r="E59" i="46"/>
  <c r="G59" i="46"/>
  <c r="H59" i="46"/>
  <c r="O5" i="46"/>
  <c r="P5" i="46" s="1"/>
  <c r="O61" i="47" l="1"/>
  <c r="P61" i="47" s="1"/>
  <c r="N61" i="45"/>
  <c r="O61" i="45" s="1"/>
  <c r="N63" i="44"/>
  <c r="O63" i="44" s="1"/>
  <c r="D64" i="33"/>
  <c r="N64" i="33" s="1"/>
  <c r="O64" i="33" s="1"/>
  <c r="N5" i="41"/>
  <c r="O5" i="41" s="1"/>
  <c r="E60" i="34"/>
  <c r="N60" i="34" s="1"/>
  <c r="O60" i="34" s="1"/>
  <c r="H60" i="35"/>
  <c r="N60" i="35" s="1"/>
  <c r="O60" i="35" s="1"/>
  <c r="L61" i="37"/>
  <c r="N61" i="37" s="1"/>
  <c r="O61" i="37" s="1"/>
  <c r="I61" i="38"/>
  <c r="N61" i="38" s="1"/>
  <c r="O61" i="38" s="1"/>
  <c r="N33" i="40"/>
  <c r="O33" i="40" s="1"/>
  <c r="N5" i="39"/>
  <c r="O5" i="39" s="1"/>
  <c r="D59" i="46"/>
  <c r="O59" i="46" s="1"/>
  <c r="P59" i="46" s="1"/>
  <c r="N47" i="45"/>
  <c r="O47" i="45" s="1"/>
  <c r="D61" i="43"/>
  <c r="N32" i="39"/>
  <c r="O32" i="39" s="1"/>
  <c r="N20" i="40"/>
  <c r="O20" i="40" s="1"/>
  <c r="J61" i="43"/>
  <c r="D62" i="36"/>
  <c r="N47" i="39"/>
  <c r="O47" i="39" s="1"/>
  <c r="N57" i="39"/>
  <c r="O57" i="39" s="1"/>
  <c r="I62" i="36"/>
  <c r="N48" i="37"/>
  <c r="O48" i="37" s="1"/>
  <c r="J61" i="38"/>
  <c r="N19" i="38"/>
  <c r="O19" i="38" s="1"/>
  <c r="N32" i="38"/>
  <c r="O32" i="38" s="1"/>
  <c r="N47" i="38"/>
  <c r="O47" i="38" s="1"/>
  <c r="N45" i="39"/>
  <c r="O45" i="39" s="1"/>
  <c r="N5" i="44"/>
  <c r="O5" i="44" s="1"/>
  <c r="N45" i="38"/>
  <c r="O45" i="38" s="1"/>
  <c r="N14" i="38"/>
  <c r="O14" i="38" s="1"/>
  <c r="N62" i="36" l="1"/>
  <c r="O62" i="36" s="1"/>
  <c r="N61" i="43"/>
  <c r="O61" i="43" s="1"/>
</calcChain>
</file>

<file path=xl/sharedStrings.xml><?xml version="1.0" encoding="utf-8"?>
<sst xmlns="http://schemas.openxmlformats.org/spreadsheetml/2006/main" count="1158" uniqueCount="150">
  <si>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</si>
  <si>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</si>
  <si>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</si>
  <si>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</si>
  <si>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</si>
  <si>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</si>
  <si>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</si>
  <si>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</si>
  <si>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</si>
  <si>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</si>
  <si>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</si>
  <si>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</si>
  <si>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</si>
  <si>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</si>
  <si>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</si>
  <si>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</si>
  <si>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</si>
  <si>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</si>
  <si>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</si>
  <si>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</si>
  <si>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</si>
  <si>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Impact Fees - Commercial - Transportation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</si>
  <si>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</si>
  <si>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</si>
  <si>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</si>
  <si>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</si>
  <si>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</si>
  <si>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</si>
  <si>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</si>
  <si>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</si>
  <si>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</si>
  <si>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</si>
  <si>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</si>
  <si>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</si>
  <si>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</si>
  <si>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</si>
  <si>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</si>
  <si>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</si>
  <si>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</si>
  <si>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</si>
  <si>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</si>
  <si>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</si>
  <si>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</si>
  <si>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</si>
  <si>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</si>
  <si>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</si>
  <si>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Public Safety - Fire Protection</t>
  </si>
  <si>
    <t>Public Safety - Emergency Management Service Fees / Charges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</si>
  <si>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</si>
  <si>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</si>
  <si>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</si>
  <si>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Other Physical Environment Charges</t>
  </si>
  <si>
    <t>Human Services - Other Human Services Charges</t>
  </si>
  <si>
    <t>Culture / Recreation - Libraries</t>
  </si>
  <si>
    <t>Culture / Recreation - Parks and Recreation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</si>
  <si>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</si>
  <si>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</si>
  <si>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</si>
  <si>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</si>
  <si>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</si>
  <si>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</si>
  <si>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</si>
  <si>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</si>
  <si>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</si>
  <si>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</si>
  <si>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</si>
  <si>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</si>
  <si>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</si>
  <si>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</si>
  <si>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</si>
  <si>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</si>
  <si>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</si>
  <si>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</si>
  <si>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</si>
  <si>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</si>
  <si>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</si>
  <si>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</si>
  <si>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</si>
  <si>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Pinellas Park Revenues Reported by Account Code and Fund Type</t>
  </si>
  <si>
    <t>Local Fiscal Year Ended September 30, 2010</t>
  </si>
  <si>
    <t>2010 Municipal Census Population:</t>
  </si>
  <si>
    <t>Local Fiscal Year Ended September 30, 2011</t>
  </si>
  <si>
    <t>Communications Services Taxes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</si>
  <si>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</si>
  <si>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</si>
  <si>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</si>
  <si>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Shared Revenues - Economic Environment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</si>
  <si>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</si>
  <si>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</si>
  <si>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</si>
  <si>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</si>
  <si>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</si>
  <si>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</si>
  <si>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</si>
  <si>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</si>
  <si>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</si>
  <si>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</si>
  <si>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Public Safety - Housing for Prisoners</t>
  </si>
  <si>
    <t>Court-Ordered Judgments and Fines - Other Court-Ordered</t>
  </si>
  <si>
    <t>Interest and Other Earnings - Gain (Loss) on Sale of Investments</t>
  </si>
  <si>
    <t>Sales - Disposition of Fixed Assets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</si>
  <si>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</si>
  <si>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</si>
  <si>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</si>
  <si>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</si>
  <si>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Other Permits and Fees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</si>
  <si>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</si>
  <si>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</si>
  <si>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</si>
  <si>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</si>
  <si>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</si>
  <si>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Grants from Other Local Units - Other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</si>
  <si>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</si>
  <si>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</si>
  <si>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</si>
  <si>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</si>
  <si>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</si>
  <si>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</si>
  <si>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</si>
  <si>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</si>
  <si>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</si>
  <si>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</si>
  <si>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Transportation</t>
  </si>
  <si>
    <t>State Grant -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</si>
  <si>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</si>
  <si>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</si>
  <si>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</si>
  <si>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</si>
  <si>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</si>
  <si>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</si>
  <si>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</si>
  <si>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</si>
  <si>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</si>
  <si>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</si>
  <si>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</si>
  <si>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Other Financial Assistance - Federal Source</t>
  </si>
  <si>
    <t>State Grant - Transportation - Other Transportation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</si>
  <si>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</si>
  <si>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</si>
  <si>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</si>
  <si>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</si>
  <si>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</si>
  <si>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</si>
  <si>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</si>
  <si>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First Local Option Fuel Tax (1 to 6 Cents Local Option Fuel Tax)</t>
  </si>
  <si>
    <t>Permits - Other</t>
  </si>
  <si>
    <t>324.XXX</t>
  </si>
  <si>
    <t>Impact Fees - Total</t>
  </si>
  <si>
    <t>Other Fees and Special Assessments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</si>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</sst>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127</v>
      </c>
      <c r="N4" s="35" t="s">
        <v>10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>SUM(D6:D13)</f>
        <v>35294879</v>
      </c>
      <c r="E5" s="27">
        <f>SUM(E6:E13)</f>
        <v>0</v>
      </c>
      <c r="F5" s="27">
        <f>SUM(F6:F13)</f>
        <v>0</v>
      </c>
      <c r="G5" s="27">
        <f>SUM(G6:G13)</f>
        <v>6750738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42045617</v>
      </c>
      <c r="P5" s="33">
        <f>(O5/P$63)</f>
        <v>763.18915632033691</v>
      </c>
      <c r="Q5" s="6"/>
    </row>
    <row r="6" spans="1:134">
      <c r="A6" s="12"/>
      <c r="B6" s="25">
        <v>311</v>
      </c>
      <c r="C6" s="20" t="s">
        <v>3</v>
      </c>
      <c r="D6" s="46">
        <v>23657107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23657107</v>
      </c>
      <c r="P6" s="47">
        <f>(O6/P$63)</f>
        <v>429.4109308066507</v>
      </c>
      <c r="Q6" s="9"/>
    </row>
    <row r="7" spans="1:134">
      <c r="A7" s="12"/>
      <c r="B7" s="25">
        <v>312.41000000000003</v>
      </c>
      <c r="C7" s="20" t="s">
        <v>144</v>
      </c>
      <c r="D7" s="46">
        <v>996755</v>
      </c>
      <c r="E7" s="46">
        <v>0</v>
      </c>
      <c r="F7" s="46">
        <v>0</v>
      </c>
      <c r="G7" s="46">
        <v>6750738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7747493</v>
      </c>
      <c r="P7" s="47">
        <f>(O7/P$63)</f>
        <v>140.62827633776229</v>
      </c>
      <c r="Q7" s="9"/>
    </row>
    <row r="8" spans="1:134">
      <c r="A8" s="12"/>
      <c r="B8" s="25">
        <v>314.10000000000002</v>
      </c>
      <c r="C8" s="20" t="s">
        <v>12</v>
      </c>
      <c r="D8" s="46">
        <v>6846406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6846406</v>
      </c>
      <c r="P8" s="47">
        <f>(O8/P$63)</f>
        <v>124.27223553328977</v>
      </c>
      <c r="Q8" s="9"/>
    </row>
    <row r="9" spans="1:134">
      <c r="A9" s="12"/>
      <c r="B9" s="25">
        <v>314.3</v>
      </c>
      <c r="C9" s="20" t="s">
        <v>13</v>
      </c>
      <c r="D9" s="46">
        <v>1264804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1264804</v>
      </c>
      <c r="P9" s="47">
        <f>(O9/P$63)</f>
        <v>22.958033834313511</v>
      </c>
      <c r="Q9" s="9"/>
    </row>
    <row r="10" spans="1:134">
      <c r="A10" s="12"/>
      <c r="B10" s="25">
        <v>314.39999999999998</v>
      </c>
      <c r="C10" s="20" t="s">
        <v>15</v>
      </c>
      <c r="D10" s="46">
        <v>30041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30041</v>
      </c>
      <c r="P10" s="47">
        <f>(O10/P$63)</f>
        <v>0.54528788208814349</v>
      </c>
      <c r="Q10" s="9"/>
    </row>
    <row r="11" spans="1:134">
      <c r="A11" s="12"/>
      <c r="B11" s="25">
        <v>314.8</v>
      </c>
      <c r="C11" s="20" t="s">
        <v>16</v>
      </c>
      <c r="D11" s="46">
        <v>144426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144426</v>
      </c>
      <c r="P11" s="47">
        <f>(O11/P$63)</f>
        <v>2.6215421476802439</v>
      </c>
      <c r="Q11" s="9"/>
    </row>
    <row r="12" spans="1:134">
      <c r="A12" s="12"/>
      <c r="B12" s="25">
        <v>315.10000000000002</v>
      </c>
      <c r="C12" s="20" t="s">
        <v>131</v>
      </c>
      <c r="D12" s="46">
        <v>1555462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1555462</v>
      </c>
      <c r="P12" s="47">
        <f>(O12/P$63)</f>
        <v>28.23389965875263</v>
      </c>
      <c r="Q12" s="9"/>
    </row>
    <row r="13" spans="1:134">
      <c r="A13" s="12"/>
      <c r="B13" s="25">
        <v>316</v>
      </c>
      <c r="C13" s="20" t="s">
        <v>90</v>
      </c>
      <c r="D13" s="46">
        <v>799878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799878</v>
      </c>
      <c r="P13" s="47">
        <f>(O13/P$63)</f>
        <v>14.518950119799609</v>
      </c>
      <c r="Q13" s="9"/>
    </row>
    <row r="14" spans="1:134" ht="15.75">
      <c r="A14" s="29" t="s">
        <v>18</v>
      </c>
      <c r="B14" s="30"/>
      <c r="C14" s="31"/>
      <c r="D14" s="32">
        <f>SUM(D15:D23)</f>
        <v>6761857</v>
      </c>
      <c r="E14" s="32">
        <f>SUM(E15:E23)</f>
        <v>0</v>
      </c>
      <c r="F14" s="32">
        <f>SUM(F15:F23)</f>
        <v>0</v>
      </c>
      <c r="G14" s="32">
        <f>SUM(G15:G23)</f>
        <v>863498</v>
      </c>
      <c r="H14" s="32">
        <f>SUM(H15:H23)</f>
        <v>0</v>
      </c>
      <c r="I14" s="32">
        <f>SUM(I15:I23)</f>
        <v>0</v>
      </c>
      <c r="J14" s="32">
        <f>SUM(J15:J23)</f>
        <v>0</v>
      </c>
      <c r="K14" s="32">
        <f>SUM(K15:K23)</f>
        <v>0</v>
      </c>
      <c r="L14" s="32">
        <f>SUM(L15:L23)</f>
        <v>0</v>
      </c>
      <c r="M14" s="32">
        <f>SUM(M15:M23)</f>
        <v>0</v>
      </c>
      <c r="N14" s="32">
        <f>SUM(N15:N23)</f>
        <v>0</v>
      </c>
      <c r="O14" s="44">
        <f>SUM(D14:N14)</f>
        <v>7625355</v>
      </c>
      <c r="P14" s="45">
        <f>(O14/P$63)</f>
        <v>138.41129383576563</v>
      </c>
      <c r="Q14" s="10"/>
    </row>
    <row r="15" spans="1:134">
      <c r="A15" s="12"/>
      <c r="B15" s="25">
        <v>322</v>
      </c>
      <c r="C15" s="20" t="s">
        <v>132</v>
      </c>
      <c r="D15" s="46">
        <v>1145194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1145194</v>
      </c>
      <c r="P15" s="47">
        <f>(O15/P$63)</f>
        <v>20.786938212444639</v>
      </c>
      <c r="Q15" s="9"/>
    </row>
    <row r="16" spans="1:134">
      <c r="A16" s="12"/>
      <c r="B16" s="25">
        <v>322.89999999999998</v>
      </c>
      <c r="C16" s="20" t="s">
        <v>145</v>
      </c>
      <c r="D16" s="46">
        <v>29342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1">SUM(D16:N16)</f>
        <v>29342</v>
      </c>
      <c r="P16" s="47">
        <f>(O16/P$63)</f>
        <v>0.53260001452116457</v>
      </c>
      <c r="Q16" s="9"/>
    </row>
    <row r="17" spans="1:17">
      <c r="A17" s="12"/>
      <c r="B17" s="25">
        <v>323.10000000000002</v>
      </c>
      <c r="C17" s="20" t="s">
        <v>19</v>
      </c>
      <c r="D17" s="46">
        <v>5434523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5434523</v>
      </c>
      <c r="P17" s="47">
        <f>(O17/P$63)</f>
        <v>98.644503739199891</v>
      </c>
      <c r="Q17" s="9"/>
    </row>
    <row r="18" spans="1:17">
      <c r="A18" s="12"/>
      <c r="B18" s="25">
        <v>323.39999999999998</v>
      </c>
      <c r="C18" s="20" t="s">
        <v>20</v>
      </c>
      <c r="D18" s="46">
        <v>79783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79783</v>
      </c>
      <c r="P18" s="47">
        <f>(O18/P$63)</f>
        <v>1.4481775938430261</v>
      </c>
      <c r="Q18" s="9"/>
    </row>
    <row r="19" spans="1:17">
      <c r="A19" s="12"/>
      <c r="B19" s="25">
        <v>324.31</v>
      </c>
      <c r="C19" s="20" t="s">
        <v>122</v>
      </c>
      <c r="D19" s="46">
        <v>0</v>
      </c>
      <c r="E19" s="46">
        <v>0</v>
      </c>
      <c r="F19" s="46">
        <v>0</v>
      </c>
      <c r="G19" s="46">
        <v>297576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297576</v>
      </c>
      <c r="P19" s="47">
        <f>(O19/P$63)</f>
        <v>5.4014375952951426</v>
      </c>
      <c r="Q19" s="9"/>
    </row>
    <row r="20" spans="1:17">
      <c r="A20" s="12"/>
      <c r="B20" s="25">
        <v>324.32</v>
      </c>
      <c r="C20" s="20" t="s">
        <v>21</v>
      </c>
      <c r="D20" s="46">
        <v>0</v>
      </c>
      <c r="E20" s="46">
        <v>0</v>
      </c>
      <c r="F20" s="46">
        <v>0</v>
      </c>
      <c r="G20" s="46">
        <v>134173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134173</v>
      </c>
      <c r="P20" s="47">
        <f>(O20/P$63)</f>
        <v>2.435435271908807</v>
      </c>
      <c r="Q20" s="9"/>
    </row>
    <row r="21" spans="1:17">
      <c r="A21" s="12"/>
      <c r="B21" s="25" t="s">
        <v>146</v>
      </c>
      <c r="C21" s="20" t="s">
        <v>147</v>
      </c>
      <c r="D21" s="46">
        <v>0</v>
      </c>
      <c r="E21" s="46">
        <v>0</v>
      </c>
      <c r="F21" s="46">
        <v>0</v>
      </c>
      <c r="G21" s="46">
        <v>431749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431749</v>
      </c>
      <c r="P21" s="47">
        <f>(O21/P$63)</f>
        <v>7.83687286720395</v>
      </c>
      <c r="Q21" s="9"/>
    </row>
    <row r="22" spans="1:17">
      <c r="A22" s="12"/>
      <c r="B22" s="25">
        <v>329.1</v>
      </c>
      <c r="C22" s="20" t="s">
        <v>133</v>
      </c>
      <c r="D22" s="46">
        <v>69333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69333</v>
      </c>
      <c r="P22" s="47">
        <f>(O22/P$63)</f>
        <v>1.2584948812894794</v>
      </c>
      <c r="Q22" s="9"/>
    </row>
    <row r="23" spans="1:17">
      <c r="A23" s="12"/>
      <c r="B23" s="25">
        <v>329.5</v>
      </c>
      <c r="C23" s="20" t="s">
        <v>148</v>
      </c>
      <c r="D23" s="46">
        <v>3682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3682</v>
      </c>
      <c r="P23" s="47">
        <f>(O23/P$63)</f>
        <v>6.6833660059536781E-2</v>
      </c>
      <c r="Q23" s="9"/>
    </row>
    <row r="24" spans="1:17" ht="15.75">
      <c r="A24" s="29" t="s">
        <v>134</v>
      </c>
      <c r="B24" s="30"/>
      <c r="C24" s="31"/>
      <c r="D24" s="32">
        <f>SUM(D25:D36)</f>
        <v>10966003</v>
      </c>
      <c r="E24" s="32">
        <f>SUM(E25:E36)</f>
        <v>6000</v>
      </c>
      <c r="F24" s="32">
        <f>SUM(F25:F36)</f>
        <v>0</v>
      </c>
      <c r="G24" s="32">
        <f>SUM(G25:G36)</f>
        <v>244998</v>
      </c>
      <c r="H24" s="32">
        <f>SUM(H25:H36)</f>
        <v>0</v>
      </c>
      <c r="I24" s="32">
        <f>SUM(I25:I36)</f>
        <v>0</v>
      </c>
      <c r="J24" s="32">
        <f>SUM(J25:J36)</f>
        <v>0</v>
      </c>
      <c r="K24" s="32">
        <f>SUM(K25:K36)</f>
        <v>0</v>
      </c>
      <c r="L24" s="32">
        <f>SUM(L25:L36)</f>
        <v>0</v>
      </c>
      <c r="M24" s="32">
        <f>SUM(M25:M36)</f>
        <v>0</v>
      </c>
      <c r="N24" s="32">
        <f>SUM(N25:N36)</f>
        <v>0</v>
      </c>
      <c r="O24" s="44">
        <f>SUM(D24:N24)</f>
        <v>11217001</v>
      </c>
      <c r="P24" s="45">
        <f>(O24/P$63)</f>
        <v>203.60489726276046</v>
      </c>
      <c r="Q24" s="10"/>
    </row>
    <row r="25" spans="1:17">
      <c r="A25" s="12"/>
      <c r="B25" s="25">
        <v>331.2</v>
      </c>
      <c r="C25" s="20" t="s">
        <v>23</v>
      </c>
      <c r="D25" s="46">
        <v>58407</v>
      </c>
      <c r="E25" s="46">
        <v>0</v>
      </c>
      <c r="F25" s="46">
        <v>0</v>
      </c>
      <c r="G25" s="46">
        <v>181636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240043</v>
      </c>
      <c r="P25" s="47">
        <f>(O25/P$63)</f>
        <v>4.3571298918173236</v>
      </c>
      <c r="Q25" s="9"/>
    </row>
    <row r="26" spans="1:17">
      <c r="A26" s="12"/>
      <c r="B26" s="25">
        <v>334.49</v>
      </c>
      <c r="C26" s="20" t="s">
        <v>136</v>
      </c>
      <c r="D26" s="46">
        <v>94968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2">SUM(D26:N26)</f>
        <v>94968</v>
      </c>
      <c r="P26" s="47">
        <f>(O26/P$63)</f>
        <v>1.7238074493574385</v>
      </c>
      <c r="Q26" s="9"/>
    </row>
    <row r="27" spans="1:17">
      <c r="A27" s="12"/>
      <c r="B27" s="25">
        <v>335.125</v>
      </c>
      <c r="C27" s="20" t="s">
        <v>137</v>
      </c>
      <c r="D27" s="46">
        <v>2649964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2649964</v>
      </c>
      <c r="P27" s="47">
        <f>(O27/P$63)</f>
        <v>48.100704276482972</v>
      </c>
      <c r="Q27" s="9"/>
    </row>
    <row r="28" spans="1:17">
      <c r="A28" s="12"/>
      <c r="B28" s="25">
        <v>335.14</v>
      </c>
      <c r="C28" s="20" t="s">
        <v>92</v>
      </c>
      <c r="D28" s="46">
        <v>22517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22517</v>
      </c>
      <c r="P28" s="47">
        <f>(O28/P$63)</f>
        <v>0.40871632904958977</v>
      </c>
      <c r="Q28" s="9"/>
    </row>
    <row r="29" spans="1:17">
      <c r="A29" s="12"/>
      <c r="B29" s="25">
        <v>335.15</v>
      </c>
      <c r="C29" s="20" t="s">
        <v>93</v>
      </c>
      <c r="D29" s="46">
        <v>24442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24442</v>
      </c>
      <c r="P29" s="47">
        <f>(O29/P$63)</f>
        <v>0.44365788136208523</v>
      </c>
      <c r="Q29" s="9"/>
    </row>
    <row r="30" spans="1:17">
      <c r="A30" s="12"/>
      <c r="B30" s="25">
        <v>335.18</v>
      </c>
      <c r="C30" s="20" t="s">
        <v>138</v>
      </c>
      <c r="D30" s="46">
        <v>4402167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4402167</v>
      </c>
      <c r="P30" s="47">
        <f>(O30/P$63)</f>
        <v>79.905739490307127</v>
      </c>
      <c r="Q30" s="9"/>
    </row>
    <row r="31" spans="1:17">
      <c r="A31" s="12"/>
      <c r="B31" s="25">
        <v>335.29</v>
      </c>
      <c r="C31" s="20" t="s">
        <v>32</v>
      </c>
      <c r="D31" s="46">
        <v>27825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27825</v>
      </c>
      <c r="P31" s="47">
        <f>(O31/P$63)</f>
        <v>0.50506425615334349</v>
      </c>
      <c r="Q31" s="9"/>
    </row>
    <row r="32" spans="1:17">
      <c r="A32" s="12"/>
      <c r="B32" s="25">
        <v>335.45</v>
      </c>
      <c r="C32" s="20" t="s">
        <v>139</v>
      </c>
      <c r="D32" s="46">
        <v>42393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5" si="3">SUM(D32:N32)</f>
        <v>42393</v>
      </c>
      <c r="P32" s="47">
        <f>(O32/P$63)</f>
        <v>0.76949466347201045</v>
      </c>
      <c r="Q32" s="9"/>
    </row>
    <row r="33" spans="1:17">
      <c r="A33" s="12"/>
      <c r="B33" s="25">
        <v>335.48</v>
      </c>
      <c r="C33" s="20" t="s">
        <v>33</v>
      </c>
      <c r="D33" s="46">
        <v>673022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673022</v>
      </c>
      <c r="P33" s="47">
        <f>(O33/P$63)</f>
        <v>12.216329049589778</v>
      </c>
      <c r="Q33" s="9"/>
    </row>
    <row r="34" spans="1:17">
      <c r="A34" s="12"/>
      <c r="B34" s="25">
        <v>337.6</v>
      </c>
      <c r="C34" s="20" t="s">
        <v>34</v>
      </c>
      <c r="D34" s="46">
        <v>0</v>
      </c>
      <c r="E34" s="46">
        <v>6000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6000</v>
      </c>
      <c r="P34" s="47">
        <f>(O34/P$63)</f>
        <v>0.10890873448050534</v>
      </c>
      <c r="Q34" s="9"/>
    </row>
    <row r="35" spans="1:17">
      <c r="A35" s="12"/>
      <c r="B35" s="25">
        <v>337.9</v>
      </c>
      <c r="C35" s="20" t="s">
        <v>111</v>
      </c>
      <c r="D35" s="46">
        <v>14940</v>
      </c>
      <c r="E35" s="46">
        <v>0</v>
      </c>
      <c r="F35" s="46">
        <v>0</v>
      </c>
      <c r="G35" s="46">
        <v>63362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78302</v>
      </c>
      <c r="P35" s="47">
        <f>(O35/P$63)</f>
        <v>1.4212952878820881</v>
      </c>
      <c r="Q35" s="9"/>
    </row>
    <row r="36" spans="1:17">
      <c r="A36" s="12"/>
      <c r="B36" s="25">
        <v>338</v>
      </c>
      <c r="C36" s="20" t="s">
        <v>36</v>
      </c>
      <c r="D36" s="46">
        <v>2955358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2955358</v>
      </c>
      <c r="P36" s="47">
        <f>(O36/P$63)</f>
        <v>53.644049952806213</v>
      </c>
      <c r="Q36" s="9"/>
    </row>
    <row r="37" spans="1:17" ht="15.75">
      <c r="A37" s="29" t="s">
        <v>41</v>
      </c>
      <c r="B37" s="30"/>
      <c r="C37" s="31"/>
      <c r="D37" s="32">
        <f>SUM(D38:D48)</f>
        <v>14632590</v>
      </c>
      <c r="E37" s="32">
        <f>SUM(E38:E48)</f>
        <v>0</v>
      </c>
      <c r="F37" s="32">
        <f>SUM(F38:F48)</f>
        <v>0</v>
      </c>
      <c r="G37" s="32">
        <f>SUM(G38:G48)</f>
        <v>48377</v>
      </c>
      <c r="H37" s="32">
        <f>SUM(H38:H48)</f>
        <v>0</v>
      </c>
      <c r="I37" s="32">
        <f>SUM(I38:I48)</f>
        <v>37698538</v>
      </c>
      <c r="J37" s="32">
        <f>SUM(J38:J48)</f>
        <v>8286604</v>
      </c>
      <c r="K37" s="32">
        <f>SUM(K38:K48)</f>
        <v>0</v>
      </c>
      <c r="L37" s="32">
        <f>SUM(L38:L48)</f>
        <v>0</v>
      </c>
      <c r="M37" s="32">
        <f>SUM(M38:M48)</f>
        <v>0</v>
      </c>
      <c r="N37" s="32">
        <f>SUM(N38:N48)</f>
        <v>0</v>
      </c>
      <c r="O37" s="32">
        <f>SUM(D37:N37)</f>
        <v>60666109</v>
      </c>
      <c r="P37" s="45">
        <f>(O37/P$63)</f>
        <v>1101.1781928410658</v>
      </c>
      <c r="Q37" s="10"/>
    </row>
    <row r="38" spans="1:17">
      <c r="A38" s="12"/>
      <c r="B38" s="25">
        <v>341.2</v>
      </c>
      <c r="C38" s="20" t="s">
        <v>95</v>
      </c>
      <c r="D38" s="46">
        <v>18607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8286604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7" si="4">SUM(D38:N38)</f>
        <v>8305211</v>
      </c>
      <c r="P38" s="47">
        <f>(O38/P$63)</f>
        <v>150.7516699339287</v>
      </c>
      <c r="Q38" s="9"/>
    </row>
    <row r="39" spans="1:17">
      <c r="A39" s="12"/>
      <c r="B39" s="25">
        <v>341.3</v>
      </c>
      <c r="C39" s="20" t="s">
        <v>96</v>
      </c>
      <c r="D39" s="46">
        <v>1868091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1868091</v>
      </c>
      <c r="P39" s="47">
        <f>(O39/P$63)</f>
        <v>33.908571117403618</v>
      </c>
      <c r="Q39" s="9"/>
    </row>
    <row r="40" spans="1:17">
      <c r="A40" s="12"/>
      <c r="B40" s="25">
        <v>342.2</v>
      </c>
      <c r="C40" s="20" t="s">
        <v>46</v>
      </c>
      <c r="D40" s="46">
        <v>1104401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1104401</v>
      </c>
      <c r="P40" s="47">
        <f>(O40/P$63)</f>
        <v>20.046485878167427</v>
      </c>
      <c r="Q40" s="9"/>
    </row>
    <row r="41" spans="1:17">
      <c r="A41" s="12"/>
      <c r="B41" s="25">
        <v>342.4</v>
      </c>
      <c r="C41" s="20" t="s">
        <v>47</v>
      </c>
      <c r="D41" s="46">
        <v>1642529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1642529</v>
      </c>
      <c r="P41" s="47">
        <f>(O41/P$63)</f>
        <v>29.814292456254993</v>
      </c>
      <c r="Q41" s="9"/>
    </row>
    <row r="42" spans="1:17">
      <c r="A42" s="12"/>
      <c r="B42" s="25">
        <v>342.9</v>
      </c>
      <c r="C42" s="20" t="s">
        <v>48</v>
      </c>
      <c r="D42" s="46">
        <v>346800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346800</v>
      </c>
      <c r="P42" s="47">
        <f>(O42/P$63)</f>
        <v>6.2949248529732085</v>
      </c>
      <c r="Q42" s="9"/>
    </row>
    <row r="43" spans="1:17">
      <c r="A43" s="12"/>
      <c r="B43" s="25">
        <v>343.4</v>
      </c>
      <c r="C43" s="20" t="s">
        <v>49</v>
      </c>
      <c r="D43" s="46">
        <v>8908750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8908750</v>
      </c>
      <c r="P43" s="47">
        <f>(O43/P$63)</f>
        <v>161.706781383867</v>
      </c>
      <c r="Q43" s="9"/>
    </row>
    <row r="44" spans="1:17">
      <c r="A44" s="12"/>
      <c r="B44" s="25">
        <v>343.6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37698538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37698538</v>
      </c>
      <c r="P44" s="47">
        <f>(O44/P$63)</f>
        <v>684.28334422420676</v>
      </c>
      <c r="Q44" s="9"/>
    </row>
    <row r="45" spans="1:17">
      <c r="A45" s="12"/>
      <c r="B45" s="25">
        <v>343.9</v>
      </c>
      <c r="C45" s="20" t="s">
        <v>51</v>
      </c>
      <c r="D45" s="46">
        <v>93149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93149</v>
      </c>
      <c r="P45" s="47">
        <f>(O45/P$63)</f>
        <v>1.6907899513540987</v>
      </c>
      <c r="Q45" s="9"/>
    </row>
    <row r="46" spans="1:17">
      <c r="A46" s="12"/>
      <c r="B46" s="25">
        <v>347.1</v>
      </c>
      <c r="C46" s="20" t="s">
        <v>53</v>
      </c>
      <c r="D46" s="46">
        <v>11353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11353</v>
      </c>
      <c r="P46" s="47">
        <f>(O46/P$63)</f>
        <v>0.20607347709286286</v>
      </c>
      <c r="Q46" s="9"/>
    </row>
    <row r="47" spans="1:17">
      <c r="A47" s="12"/>
      <c r="B47" s="25">
        <v>347.2</v>
      </c>
      <c r="C47" s="20" t="s">
        <v>54</v>
      </c>
      <c r="D47" s="46">
        <v>254929</v>
      </c>
      <c r="E47" s="46">
        <v>0</v>
      </c>
      <c r="F47" s="46">
        <v>0</v>
      </c>
      <c r="G47" s="46">
        <v>48377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303306</v>
      </c>
      <c r="P47" s="47">
        <f>(O47/P$63)</f>
        <v>5.5054454367240249</v>
      </c>
      <c r="Q47" s="9"/>
    </row>
    <row r="48" spans="1:17">
      <c r="A48" s="12"/>
      <c r="B48" s="25">
        <v>349</v>
      </c>
      <c r="C48" s="20" t="s">
        <v>140</v>
      </c>
      <c r="D48" s="46">
        <v>383981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383981</v>
      </c>
      <c r="P48" s="47">
        <f>(O48/P$63)</f>
        <v>6.9698141290931535</v>
      </c>
      <c r="Q48" s="9"/>
    </row>
    <row r="49" spans="1:120" ht="15.75">
      <c r="A49" s="29" t="s">
        <v>42</v>
      </c>
      <c r="B49" s="30"/>
      <c r="C49" s="31"/>
      <c r="D49" s="32">
        <f>SUM(D50:D50)</f>
        <v>229220</v>
      </c>
      <c r="E49" s="32">
        <f>SUM(E50:E50)</f>
        <v>39466</v>
      </c>
      <c r="F49" s="32">
        <f>SUM(F50:F50)</f>
        <v>0</v>
      </c>
      <c r="G49" s="32">
        <f>SUM(G50:G50)</f>
        <v>0</v>
      </c>
      <c r="H49" s="32">
        <f>SUM(H50:H50)</f>
        <v>0</v>
      </c>
      <c r="I49" s="32">
        <f>SUM(I50:I50)</f>
        <v>0</v>
      </c>
      <c r="J49" s="32">
        <f>SUM(J50:J50)</f>
        <v>0</v>
      </c>
      <c r="K49" s="32">
        <f>SUM(K50:K50)</f>
        <v>0</v>
      </c>
      <c r="L49" s="32">
        <f>SUM(L50:L50)</f>
        <v>0</v>
      </c>
      <c r="M49" s="32">
        <f>SUM(M50:M50)</f>
        <v>0</v>
      </c>
      <c r="N49" s="32">
        <f>SUM(N50:N50)</f>
        <v>0</v>
      </c>
      <c r="O49" s="32">
        <f>SUM(D49:N49)</f>
        <v>268686</v>
      </c>
      <c r="P49" s="45">
        <f>(O49/P$63)</f>
        <v>4.8770420387715099</v>
      </c>
      <c r="Q49" s="10"/>
    </row>
    <row r="50" spans="1:120">
      <c r="A50" s="13"/>
      <c r="B50" s="39">
        <v>351.9</v>
      </c>
      <c r="C50" s="21" t="s">
        <v>141</v>
      </c>
      <c r="D50" s="46">
        <v>229220</v>
      </c>
      <c r="E50" s="46">
        <v>39466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" si="5">SUM(D50:N50)</f>
        <v>268686</v>
      </c>
      <c r="P50" s="47">
        <f>(O50/P$63)</f>
        <v>4.8770420387715099</v>
      </c>
      <c r="Q50" s="9"/>
    </row>
    <row r="51" spans="1:120" ht="15.75">
      <c r="A51" s="29" t="s">
        <v>4</v>
      </c>
      <c r="B51" s="30"/>
      <c r="C51" s="31"/>
      <c r="D51" s="32">
        <f>SUM(D52:D56)</f>
        <v>-585958</v>
      </c>
      <c r="E51" s="32">
        <f>SUM(E52:E56)</f>
        <v>2736874</v>
      </c>
      <c r="F51" s="32">
        <f>SUM(F52:F56)</f>
        <v>0</v>
      </c>
      <c r="G51" s="32">
        <f>SUM(G52:G56)</f>
        <v>-830220</v>
      </c>
      <c r="H51" s="32">
        <f>SUM(H52:H56)</f>
        <v>0</v>
      </c>
      <c r="I51" s="32">
        <f>SUM(I52:I56)</f>
        <v>-695695</v>
      </c>
      <c r="J51" s="32">
        <f>SUM(J52:J56)</f>
        <v>-301703</v>
      </c>
      <c r="K51" s="32">
        <f>SUM(K52:K56)</f>
        <v>0</v>
      </c>
      <c r="L51" s="32">
        <f>SUM(L52:L56)</f>
        <v>0</v>
      </c>
      <c r="M51" s="32">
        <f>SUM(M52:M56)</f>
        <v>0</v>
      </c>
      <c r="N51" s="32">
        <f>SUM(N52:N56)</f>
        <v>0</v>
      </c>
      <c r="O51" s="32">
        <f>SUM(D51:N51)</f>
        <v>323298</v>
      </c>
      <c r="P51" s="45">
        <f>(O51/P$63)</f>
        <v>5.8683293400130694</v>
      </c>
      <c r="Q51" s="10"/>
    </row>
    <row r="52" spans="1:120">
      <c r="A52" s="12"/>
      <c r="B52" s="25">
        <v>361.1</v>
      </c>
      <c r="C52" s="20" t="s">
        <v>58</v>
      </c>
      <c r="D52" s="46">
        <v>-1566064</v>
      </c>
      <c r="E52" s="46">
        <v>-179377</v>
      </c>
      <c r="F52" s="46">
        <v>0</v>
      </c>
      <c r="G52" s="46">
        <v>-1173335</v>
      </c>
      <c r="H52" s="46">
        <v>0</v>
      </c>
      <c r="I52" s="46">
        <v>-1230486</v>
      </c>
      <c r="J52" s="46">
        <v>-520415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-4669677</v>
      </c>
      <c r="P52" s="47">
        <f>(O52/P$63)</f>
        <v>-84.761435417120452</v>
      </c>
      <c r="Q52" s="9"/>
    </row>
    <row r="53" spans="1:120">
      <c r="A53" s="12"/>
      <c r="B53" s="25">
        <v>362</v>
      </c>
      <c r="C53" s="20" t="s">
        <v>62</v>
      </c>
      <c r="D53" s="46">
        <v>383096</v>
      </c>
      <c r="E53" s="46">
        <v>70868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0" si="6">SUM(D53:N53)</f>
        <v>453964</v>
      </c>
      <c r="P53" s="47">
        <f>(O53/P$63)</f>
        <v>8.2401074566180199</v>
      </c>
      <c r="Q53" s="9"/>
    </row>
    <row r="54" spans="1:120">
      <c r="A54" s="12"/>
      <c r="B54" s="25">
        <v>364</v>
      </c>
      <c r="C54" s="20" t="s">
        <v>100</v>
      </c>
      <c r="D54" s="46">
        <v>31833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95659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127492</v>
      </c>
      <c r="P54" s="47">
        <f>(O54/P$63)</f>
        <v>2.3141653960647646</v>
      </c>
      <c r="Q54" s="9"/>
    </row>
    <row r="55" spans="1:120">
      <c r="A55" s="12"/>
      <c r="B55" s="25">
        <v>366</v>
      </c>
      <c r="C55" s="20" t="s">
        <v>64</v>
      </c>
      <c r="D55" s="46">
        <v>48844</v>
      </c>
      <c r="E55" s="46">
        <v>1874652</v>
      </c>
      <c r="F55" s="46">
        <v>0</v>
      </c>
      <c r="G55" s="46">
        <v>472080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2395576</v>
      </c>
      <c r="P55" s="47">
        <f>(O55/P$63)</f>
        <v>43.483191751978509</v>
      </c>
      <c r="Q55" s="9"/>
    </row>
    <row r="56" spans="1:120">
      <c r="A56" s="12"/>
      <c r="B56" s="25">
        <v>369.9</v>
      </c>
      <c r="C56" s="20" t="s">
        <v>66</v>
      </c>
      <c r="D56" s="46">
        <v>516333</v>
      </c>
      <c r="E56" s="46">
        <v>970731</v>
      </c>
      <c r="F56" s="46">
        <v>0</v>
      </c>
      <c r="G56" s="46">
        <v>-128965</v>
      </c>
      <c r="H56" s="46">
        <v>0</v>
      </c>
      <c r="I56" s="46">
        <v>534791</v>
      </c>
      <c r="J56" s="46">
        <v>123053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2015943</v>
      </c>
      <c r="P56" s="47">
        <f>(O56/P$63)</f>
        <v>36.592300152472227</v>
      </c>
      <c r="Q56" s="9"/>
    </row>
    <row r="57" spans="1:120" ht="15.75">
      <c r="A57" s="29" t="s">
        <v>43</v>
      </c>
      <c r="B57" s="30"/>
      <c r="C57" s="31"/>
      <c r="D57" s="32">
        <f>SUM(D58:D60)</f>
        <v>1473747</v>
      </c>
      <c r="E57" s="32">
        <f>SUM(E58:E60)</f>
        <v>1942874</v>
      </c>
      <c r="F57" s="32">
        <f>SUM(F58:F60)</f>
        <v>1344379</v>
      </c>
      <c r="G57" s="32">
        <f>SUM(G58:G60)</f>
        <v>37943810</v>
      </c>
      <c r="H57" s="32">
        <f>SUM(H58:H60)</f>
        <v>0</v>
      </c>
      <c r="I57" s="32">
        <f>SUM(I58:I60)</f>
        <v>0</v>
      </c>
      <c r="J57" s="32">
        <f>SUM(J58:J60)</f>
        <v>1434482</v>
      </c>
      <c r="K57" s="32">
        <f>SUM(K58:K60)</f>
        <v>0</v>
      </c>
      <c r="L57" s="32">
        <f>SUM(L58:L60)</f>
        <v>0</v>
      </c>
      <c r="M57" s="32">
        <f>SUM(M58:M60)</f>
        <v>0</v>
      </c>
      <c r="N57" s="32">
        <f>SUM(N58:N60)</f>
        <v>0</v>
      </c>
      <c r="O57" s="32">
        <f t="shared" si="6"/>
        <v>44139292</v>
      </c>
      <c r="P57" s="45">
        <f>(O57/P$63)</f>
        <v>801.19240543091553</v>
      </c>
      <c r="Q57" s="9"/>
    </row>
    <row r="58" spans="1:120">
      <c r="A58" s="12"/>
      <c r="B58" s="25">
        <v>381</v>
      </c>
      <c r="C58" s="20" t="s">
        <v>67</v>
      </c>
      <c r="D58" s="46">
        <v>1473747</v>
      </c>
      <c r="E58" s="46">
        <v>1942874</v>
      </c>
      <c r="F58" s="46">
        <v>1344379</v>
      </c>
      <c r="G58" s="46">
        <v>7669956</v>
      </c>
      <c r="H58" s="46">
        <v>0</v>
      </c>
      <c r="I58" s="46">
        <v>0</v>
      </c>
      <c r="J58" s="46">
        <v>1209482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13640438</v>
      </c>
      <c r="P58" s="47">
        <f>(O58/P$63)</f>
        <v>247.5938067232992</v>
      </c>
      <c r="Q58" s="9"/>
    </row>
    <row r="59" spans="1:120">
      <c r="A59" s="12"/>
      <c r="B59" s="25">
        <v>384</v>
      </c>
      <c r="C59" s="20" t="s">
        <v>68</v>
      </c>
      <c r="D59" s="46">
        <v>0</v>
      </c>
      <c r="E59" s="46">
        <v>0</v>
      </c>
      <c r="F59" s="46">
        <v>0</v>
      </c>
      <c r="G59" s="46">
        <v>30273854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30273854</v>
      </c>
      <c r="P59" s="47">
        <f>(O59/P$63)</f>
        <v>549.51452116459745</v>
      </c>
      <c r="Q59" s="9"/>
    </row>
    <row r="60" spans="1:120" ht="15.75" thickBot="1">
      <c r="A60" s="12"/>
      <c r="B60" s="25">
        <v>389.4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225000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225000</v>
      </c>
      <c r="P60" s="47">
        <f>(O60/P$63)</f>
        <v>4.0840775430189504</v>
      </c>
      <c r="Q60" s="9"/>
    </row>
    <row r="61" spans="1:120" ht="16.5" thickBot="1">
      <c r="A61" s="14" t="s">
        <v>55</v>
      </c>
      <c r="B61" s="23"/>
      <c r="C61" s="22"/>
      <c r="D61" s="15">
        <f>SUM(D5,D14,D24,D37,D49,D51,D57)</f>
        <v>68772338</v>
      </c>
      <c r="E61" s="15">
        <f>SUM(E5,E14,E24,E37,E49,E51,E57)</f>
        <v>4725214</v>
      </c>
      <c r="F61" s="15">
        <f>SUM(F5,F14,F24,F37,F49,F51,F57)</f>
        <v>1344379</v>
      </c>
      <c r="G61" s="15">
        <f>SUM(G5,G14,G24,G37,G49,G51,G57)</f>
        <v>45021201</v>
      </c>
      <c r="H61" s="15">
        <f>SUM(H5,H14,H24,H37,H49,H51,H57)</f>
        <v>0</v>
      </c>
      <c r="I61" s="15">
        <f>SUM(I5,I14,I24,I37,I49,I51,I57)</f>
        <v>37002843</v>
      </c>
      <c r="J61" s="15">
        <f>SUM(J5,J14,J24,J37,J49,J51,J57)</f>
        <v>9419383</v>
      </c>
      <c r="K61" s="15">
        <f>SUM(K5,K14,K24,K37,K49,K51,K57)</f>
        <v>0</v>
      </c>
      <c r="L61" s="15">
        <f>SUM(L5,L14,L24,L37,L49,L51,L57)</f>
        <v>0</v>
      </c>
      <c r="M61" s="15">
        <f>SUM(M5,M14,M24,M37,M49,M51,M57)</f>
        <v>0</v>
      </c>
      <c r="N61" s="15">
        <f>SUM(N5,N14,N24,N37,N49,N51,N57)</f>
        <v>0</v>
      </c>
      <c r="O61" s="15">
        <f>SUM(D61:N61)</f>
        <v>166285358</v>
      </c>
      <c r="P61" s="38">
        <f>(O61/P$63)</f>
        <v>3018.321317069629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149</v>
      </c>
      <c r="N63" s="48"/>
      <c r="O63" s="48"/>
      <c r="P63" s="43">
        <v>55092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23513352</v>
      </c>
      <c r="E5" s="27">
        <f t="shared" si="0"/>
        <v>0</v>
      </c>
      <c r="F5" s="27">
        <f t="shared" si="0"/>
        <v>0</v>
      </c>
      <c r="G5" s="27">
        <f t="shared" si="0"/>
        <v>2807056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26320408</v>
      </c>
      <c r="O5" s="33">
        <f t="shared" ref="O5:O36" si="1">(N5/O$63)</f>
        <v>527.05116241815017</v>
      </c>
      <c r="P5" s="6"/>
    </row>
    <row r="6" spans="1:133">
      <c r="A6" s="12"/>
      <c r="B6" s="25">
        <v>311</v>
      </c>
      <c r="C6" s="20" t="s">
        <v>3</v>
      </c>
      <c r="D6" s="46">
        <v>13518083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13518083</v>
      </c>
      <c r="O6" s="47">
        <f t="shared" si="1"/>
        <v>270.6919041230301</v>
      </c>
      <c r="P6" s="9"/>
    </row>
    <row r="7" spans="1:133">
      <c r="A7" s="12"/>
      <c r="B7" s="25">
        <v>312.60000000000002</v>
      </c>
      <c r="C7" s="20" t="s">
        <v>11</v>
      </c>
      <c r="D7" s="46">
        <v>1119360</v>
      </c>
      <c r="E7" s="46">
        <v>0</v>
      </c>
      <c r="F7" s="46">
        <v>0</v>
      </c>
      <c r="G7" s="46">
        <v>2807056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3926416</v>
      </c>
      <c r="O7" s="47">
        <f t="shared" si="1"/>
        <v>78.624241574721154</v>
      </c>
      <c r="P7" s="9"/>
    </row>
    <row r="8" spans="1:133">
      <c r="A8" s="12"/>
      <c r="B8" s="25">
        <v>314.10000000000002</v>
      </c>
      <c r="C8" s="20" t="s">
        <v>12</v>
      </c>
      <c r="D8" s="46">
        <v>4916890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4916890</v>
      </c>
      <c r="O8" s="47">
        <f t="shared" si="1"/>
        <v>98.45791866076614</v>
      </c>
      <c r="P8" s="9"/>
    </row>
    <row r="9" spans="1:133">
      <c r="A9" s="12"/>
      <c r="B9" s="25">
        <v>314.3</v>
      </c>
      <c r="C9" s="20" t="s">
        <v>13</v>
      </c>
      <c r="D9" s="46">
        <v>1056082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1056082</v>
      </c>
      <c r="O9" s="47">
        <f t="shared" si="1"/>
        <v>21.147439876649511</v>
      </c>
      <c r="P9" s="9"/>
    </row>
    <row r="10" spans="1:133">
      <c r="A10" s="12"/>
      <c r="B10" s="25">
        <v>314.39999999999998</v>
      </c>
      <c r="C10" s="20" t="s">
        <v>15</v>
      </c>
      <c r="D10" s="46">
        <v>29298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29298</v>
      </c>
      <c r="O10" s="47">
        <f t="shared" si="1"/>
        <v>0.58667574440817793</v>
      </c>
      <c r="P10" s="9"/>
    </row>
    <row r="11" spans="1:133">
      <c r="A11" s="12"/>
      <c r="B11" s="25">
        <v>314.8</v>
      </c>
      <c r="C11" s="20" t="s">
        <v>16</v>
      </c>
      <c r="D11" s="46">
        <v>73324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73324</v>
      </c>
      <c r="O11" s="47">
        <f t="shared" si="1"/>
        <v>1.4682712909749895</v>
      </c>
      <c r="P11" s="9"/>
    </row>
    <row r="12" spans="1:133">
      <c r="A12" s="12"/>
      <c r="B12" s="25">
        <v>315</v>
      </c>
      <c r="C12" s="20" t="s">
        <v>89</v>
      </c>
      <c r="D12" s="46">
        <v>2016693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2016693</v>
      </c>
      <c r="O12" s="47">
        <f t="shared" si="1"/>
        <v>40.383127415446843</v>
      </c>
      <c r="P12" s="9"/>
    </row>
    <row r="13" spans="1:133">
      <c r="A13" s="12"/>
      <c r="B13" s="25">
        <v>316</v>
      </c>
      <c r="C13" s="20" t="s">
        <v>90</v>
      </c>
      <c r="D13" s="46">
        <v>783622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783622</v>
      </c>
      <c r="O13" s="47">
        <f t="shared" si="1"/>
        <v>15.691583732153227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5190696</v>
      </c>
      <c r="E14" s="32">
        <f t="shared" si="3"/>
        <v>0</v>
      </c>
      <c r="F14" s="32">
        <f t="shared" si="3"/>
        <v>0</v>
      </c>
      <c r="G14" s="32">
        <f t="shared" si="3"/>
        <v>138912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5329608</v>
      </c>
      <c r="O14" s="45">
        <f t="shared" si="1"/>
        <v>106.72236128076253</v>
      </c>
      <c r="P14" s="10"/>
    </row>
    <row r="15" spans="1:133">
      <c r="A15" s="12"/>
      <c r="B15" s="25">
        <v>322</v>
      </c>
      <c r="C15" s="20" t="s">
        <v>0</v>
      </c>
      <c r="D15" s="46">
        <v>771791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771791</v>
      </c>
      <c r="O15" s="47">
        <f t="shared" si="1"/>
        <v>15.454674703137828</v>
      </c>
      <c r="P15" s="9"/>
    </row>
    <row r="16" spans="1:133">
      <c r="A16" s="12"/>
      <c r="B16" s="25">
        <v>323.10000000000002</v>
      </c>
      <c r="C16" s="20" t="s">
        <v>19</v>
      </c>
      <c r="D16" s="46">
        <v>4204620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4204620</v>
      </c>
      <c r="O16" s="47">
        <f t="shared" si="1"/>
        <v>84.195118044013697</v>
      </c>
      <c r="P16" s="9"/>
    </row>
    <row r="17" spans="1:16">
      <c r="A17" s="12"/>
      <c r="B17" s="25">
        <v>323.39999999999998</v>
      </c>
      <c r="C17" s="20" t="s">
        <v>20</v>
      </c>
      <c r="D17" s="46">
        <v>75210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75210</v>
      </c>
      <c r="O17" s="47">
        <f t="shared" si="1"/>
        <v>1.5060373655860149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138912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138912</v>
      </c>
      <c r="O18" s="47">
        <f t="shared" si="1"/>
        <v>2.7816335929834399</v>
      </c>
      <c r="P18" s="9"/>
    </row>
    <row r="19" spans="1:16">
      <c r="A19" s="12"/>
      <c r="B19" s="25">
        <v>329</v>
      </c>
      <c r="C19" s="20" t="s">
        <v>22</v>
      </c>
      <c r="D19" s="46">
        <v>139075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139075</v>
      </c>
      <c r="O19" s="47">
        <f t="shared" si="1"/>
        <v>2.7848975750415508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SUM(D21:D32)</f>
        <v>7418290</v>
      </c>
      <c r="E20" s="32">
        <f t="shared" si="5"/>
        <v>6000</v>
      </c>
      <c r="F20" s="32">
        <f t="shared" si="5"/>
        <v>0</v>
      </c>
      <c r="G20" s="32">
        <f t="shared" si="5"/>
        <v>672203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8096493</v>
      </c>
      <c r="O20" s="45">
        <f t="shared" si="1"/>
        <v>162.12765574000281</v>
      </c>
      <c r="P20" s="10"/>
    </row>
    <row r="21" spans="1:16">
      <c r="A21" s="12"/>
      <c r="B21" s="25">
        <v>331.2</v>
      </c>
      <c r="C21" s="20" t="s">
        <v>23</v>
      </c>
      <c r="D21" s="46">
        <v>110420</v>
      </c>
      <c r="E21" s="46">
        <v>0</v>
      </c>
      <c r="F21" s="46">
        <v>0</v>
      </c>
      <c r="G21" s="46">
        <v>57496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167916</v>
      </c>
      <c r="O21" s="47">
        <f t="shared" si="1"/>
        <v>3.3624221550291353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331340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331340</v>
      </c>
      <c r="O22" s="47">
        <f t="shared" si="1"/>
        <v>6.6348945713770799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183367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183367</v>
      </c>
      <c r="O23" s="47">
        <f t="shared" si="1"/>
        <v>3.6718196199363224</v>
      </c>
      <c r="P23" s="9"/>
    </row>
    <row r="24" spans="1:16">
      <c r="A24" s="12"/>
      <c r="B24" s="25">
        <v>335.12</v>
      </c>
      <c r="C24" s="20" t="s">
        <v>91</v>
      </c>
      <c r="D24" s="46">
        <v>1442132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1442132</v>
      </c>
      <c r="O24" s="47">
        <f t="shared" si="1"/>
        <v>28.877871002623202</v>
      </c>
      <c r="P24" s="9"/>
    </row>
    <row r="25" spans="1:16">
      <c r="A25" s="12"/>
      <c r="B25" s="25">
        <v>335.14</v>
      </c>
      <c r="C25" s="20" t="s">
        <v>92</v>
      </c>
      <c r="D25" s="46">
        <v>23229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23229</v>
      </c>
      <c r="O25" s="47">
        <f t="shared" si="1"/>
        <v>0.46514747992550914</v>
      </c>
      <c r="P25" s="9"/>
    </row>
    <row r="26" spans="1:16">
      <c r="A26" s="12"/>
      <c r="B26" s="25">
        <v>335.15</v>
      </c>
      <c r="C26" s="20" t="s">
        <v>93</v>
      </c>
      <c r="D26" s="46">
        <v>24939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24939</v>
      </c>
      <c r="O26" s="47">
        <f t="shared" si="1"/>
        <v>0.49938925489096697</v>
      </c>
      <c r="P26" s="9"/>
    </row>
    <row r="27" spans="1:16">
      <c r="A27" s="12"/>
      <c r="B27" s="25">
        <v>335.18</v>
      </c>
      <c r="C27" s="20" t="s">
        <v>94</v>
      </c>
      <c r="D27" s="46">
        <v>2722174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2722174</v>
      </c>
      <c r="O27" s="47">
        <f t="shared" si="1"/>
        <v>54.509982178257474</v>
      </c>
      <c r="P27" s="9"/>
    </row>
    <row r="28" spans="1:16">
      <c r="A28" s="12"/>
      <c r="B28" s="25">
        <v>335.29</v>
      </c>
      <c r="C28" s="20" t="s">
        <v>32</v>
      </c>
      <c r="D28" s="46">
        <v>25967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25967</v>
      </c>
      <c r="O28" s="47">
        <f t="shared" si="1"/>
        <v>0.51997436872985037</v>
      </c>
      <c r="P28" s="9"/>
    </row>
    <row r="29" spans="1:16">
      <c r="A29" s="12"/>
      <c r="B29" s="25">
        <v>335.49</v>
      </c>
      <c r="C29" s="20" t="s">
        <v>33</v>
      </c>
      <c r="D29" s="46">
        <v>1006865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1006865</v>
      </c>
      <c r="O29" s="47">
        <f t="shared" si="1"/>
        <v>20.16189751496826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0.12014657882616793</v>
      </c>
      <c r="P30" s="9"/>
    </row>
    <row r="31" spans="1:16">
      <c r="A31" s="12"/>
      <c r="B31" s="25">
        <v>337.7</v>
      </c>
      <c r="C31" s="20" t="s">
        <v>35</v>
      </c>
      <c r="D31" s="46">
        <v>0</v>
      </c>
      <c r="E31" s="46">
        <v>0</v>
      </c>
      <c r="F31" s="46">
        <v>0</v>
      </c>
      <c r="G31" s="46">
        <v>100000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100000</v>
      </c>
      <c r="O31" s="47">
        <f t="shared" si="1"/>
        <v>2.0024429804361321</v>
      </c>
      <c r="P31" s="9"/>
    </row>
    <row r="32" spans="1:16">
      <c r="A32" s="12"/>
      <c r="B32" s="25">
        <v>338</v>
      </c>
      <c r="C32" s="20" t="s">
        <v>36</v>
      </c>
      <c r="D32" s="46">
        <v>2062564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2062564</v>
      </c>
      <c r="O32" s="47">
        <f t="shared" si="1"/>
        <v>41.301668035002706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SUM(D34:D45)</f>
        <v>12781402</v>
      </c>
      <c r="E33" s="32">
        <f t="shared" si="7"/>
        <v>0</v>
      </c>
      <c r="F33" s="32">
        <f t="shared" si="7"/>
        <v>0</v>
      </c>
      <c r="G33" s="32">
        <f t="shared" si="7"/>
        <v>479570</v>
      </c>
      <c r="H33" s="32">
        <f t="shared" si="7"/>
        <v>0</v>
      </c>
      <c r="I33" s="32">
        <f t="shared" si="7"/>
        <v>26946023</v>
      </c>
      <c r="J33" s="32">
        <f t="shared" si="7"/>
        <v>4793861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45000856</v>
      </c>
      <c r="O33" s="45">
        <f t="shared" si="1"/>
        <v>901.11648210817202</v>
      </c>
      <c r="P33" s="10"/>
    </row>
    <row r="34" spans="1:16">
      <c r="A34" s="12"/>
      <c r="B34" s="25">
        <v>341.2</v>
      </c>
      <c r="C34" s="20" t="s">
        <v>95</v>
      </c>
      <c r="D34" s="46">
        <v>18069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4793861</v>
      </c>
      <c r="K34" s="46">
        <v>0</v>
      </c>
      <c r="L34" s="46">
        <v>0</v>
      </c>
      <c r="M34" s="46">
        <v>0</v>
      </c>
      <c r="N34" s="46">
        <f t="shared" ref="N34:N45" si="8">SUM(D34:M34)</f>
        <v>4811930</v>
      </c>
      <c r="O34" s="47">
        <f t="shared" si="1"/>
        <v>96.356154508500367</v>
      </c>
      <c r="P34" s="9"/>
    </row>
    <row r="35" spans="1:16">
      <c r="A35" s="12"/>
      <c r="B35" s="25">
        <v>341.3</v>
      </c>
      <c r="C35" s="20" t="s">
        <v>96</v>
      </c>
      <c r="D35" s="46">
        <v>1797532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1797532</v>
      </c>
      <c r="O35" s="47">
        <f t="shared" si="1"/>
        <v>35.994553355093217</v>
      </c>
      <c r="P35" s="9"/>
    </row>
    <row r="36" spans="1:16">
      <c r="A36" s="12"/>
      <c r="B36" s="25">
        <v>342.2</v>
      </c>
      <c r="C36" s="20" t="s">
        <v>46</v>
      </c>
      <c r="D36" s="46">
        <v>2202352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2202352</v>
      </c>
      <c r="O36" s="47">
        <f t="shared" si="1"/>
        <v>44.100843028494765</v>
      </c>
      <c r="P36" s="9"/>
    </row>
    <row r="37" spans="1:16">
      <c r="A37" s="12"/>
      <c r="B37" s="25">
        <v>342.3</v>
      </c>
      <c r="C37" s="20" t="s">
        <v>97</v>
      </c>
      <c r="D37" s="46">
        <v>1167878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1167878</v>
      </c>
      <c r="O37" s="47">
        <f t="shared" ref="O37:O61" si="9">(N37/O$63)</f>
        <v>23.386091031057891</v>
      </c>
      <c r="P37" s="9"/>
    </row>
    <row r="38" spans="1:16">
      <c r="A38" s="12"/>
      <c r="B38" s="25">
        <v>342.9</v>
      </c>
      <c r="C38" s="20" t="s">
        <v>48</v>
      </c>
      <c r="D38" s="46">
        <v>293414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293414</v>
      </c>
      <c r="O38" s="47">
        <f t="shared" si="9"/>
        <v>5.8754480466168726</v>
      </c>
      <c r="P38" s="9"/>
    </row>
    <row r="39" spans="1:16">
      <c r="A39" s="12"/>
      <c r="B39" s="25">
        <v>343.4</v>
      </c>
      <c r="C39" s="20" t="s">
        <v>49</v>
      </c>
      <c r="D39" s="46">
        <v>5853270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5853270</v>
      </c>
      <c r="O39" s="47">
        <f t="shared" si="9"/>
        <v>117.20839424097399</v>
      </c>
      <c r="P39" s="9"/>
    </row>
    <row r="40" spans="1:16">
      <c r="A40" s="12"/>
      <c r="B40" s="25">
        <v>343.6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26946023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26946023</v>
      </c>
      <c r="O40" s="47">
        <f t="shared" si="9"/>
        <v>539.57874607020563</v>
      </c>
      <c r="P40" s="9"/>
    </row>
    <row r="41" spans="1:16">
      <c r="A41" s="12"/>
      <c r="B41" s="25">
        <v>343.9</v>
      </c>
      <c r="C41" s="20" t="s">
        <v>51</v>
      </c>
      <c r="D41" s="46">
        <v>958553</v>
      </c>
      <c r="E41" s="46">
        <v>0</v>
      </c>
      <c r="F41" s="46">
        <v>0</v>
      </c>
      <c r="G41" s="46">
        <v>304379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1262932</v>
      </c>
      <c r="O41" s="47">
        <f t="shared" si="9"/>
        <v>25.289493181681653</v>
      </c>
      <c r="P41" s="9"/>
    </row>
    <row r="42" spans="1:16">
      <c r="A42" s="12"/>
      <c r="B42" s="25">
        <v>346.9</v>
      </c>
      <c r="C42" s="20" t="s">
        <v>52</v>
      </c>
      <c r="D42" s="46">
        <v>3171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3171</v>
      </c>
      <c r="O42" s="47">
        <f t="shared" si="9"/>
        <v>6.3497466909629749E-2</v>
      </c>
      <c r="P42" s="9"/>
    </row>
    <row r="43" spans="1:16">
      <c r="A43" s="12"/>
      <c r="B43" s="25">
        <v>347.1</v>
      </c>
      <c r="C43" s="20" t="s">
        <v>53</v>
      </c>
      <c r="D43" s="46">
        <v>28097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28097</v>
      </c>
      <c r="O43" s="47">
        <f t="shared" si="9"/>
        <v>0.56262640421314003</v>
      </c>
      <c r="P43" s="9"/>
    </row>
    <row r="44" spans="1:16">
      <c r="A44" s="12"/>
      <c r="B44" s="25">
        <v>347.2</v>
      </c>
      <c r="C44" s="20" t="s">
        <v>54</v>
      </c>
      <c r="D44" s="46">
        <v>217393</v>
      </c>
      <c r="E44" s="46">
        <v>0</v>
      </c>
      <c r="F44" s="46">
        <v>0</v>
      </c>
      <c r="G44" s="46">
        <v>175191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392584</v>
      </c>
      <c r="O44" s="47">
        <f t="shared" si="9"/>
        <v>7.8612707503153851</v>
      </c>
      <c r="P44" s="9"/>
    </row>
    <row r="45" spans="1:16">
      <c r="A45" s="12"/>
      <c r="B45" s="25">
        <v>349</v>
      </c>
      <c r="C45" s="20" t="s">
        <v>1</v>
      </c>
      <c r="D45" s="46">
        <v>241673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241673</v>
      </c>
      <c r="O45" s="47">
        <f t="shared" si="9"/>
        <v>4.8393640241094138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SUM(D47:D47)</f>
        <v>232448</v>
      </c>
      <c r="E46" s="32">
        <f t="shared" si="10"/>
        <v>14208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246656</v>
      </c>
      <c r="O46" s="45">
        <f t="shared" si="9"/>
        <v>4.9391457578245461</v>
      </c>
      <c r="P46" s="10"/>
    </row>
    <row r="47" spans="1:16">
      <c r="A47" s="13"/>
      <c r="B47" s="39">
        <v>351.9</v>
      </c>
      <c r="C47" s="21" t="s">
        <v>98</v>
      </c>
      <c r="D47" s="46">
        <v>232448</v>
      </c>
      <c r="E47" s="46">
        <v>14208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246656</v>
      </c>
      <c r="O47" s="47">
        <f t="shared" si="9"/>
        <v>4.9391457578245461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SUM(D49:D57)</f>
        <v>719968</v>
      </c>
      <c r="E48" s="32">
        <f t="shared" si="11"/>
        <v>675951</v>
      </c>
      <c r="F48" s="32">
        <f t="shared" si="11"/>
        <v>0</v>
      </c>
      <c r="G48" s="32">
        <f t="shared" si="11"/>
        <v>2724</v>
      </c>
      <c r="H48" s="32">
        <f t="shared" si="11"/>
        <v>0</v>
      </c>
      <c r="I48" s="32">
        <f t="shared" si="11"/>
        <v>176884</v>
      </c>
      <c r="J48" s="32">
        <f t="shared" si="11"/>
        <v>62222</v>
      </c>
      <c r="K48" s="32">
        <f t="shared" si="11"/>
        <v>27424703</v>
      </c>
      <c r="L48" s="32">
        <f t="shared" si="11"/>
        <v>0</v>
      </c>
      <c r="M48" s="32">
        <f t="shared" si="11"/>
        <v>0</v>
      </c>
      <c r="N48" s="32">
        <f>SUM(D48:M48)</f>
        <v>29062452</v>
      </c>
      <c r="O48" s="45">
        <f t="shared" si="9"/>
        <v>581.95903001662032</v>
      </c>
      <c r="P48" s="10"/>
    </row>
    <row r="49" spans="1:119">
      <c r="A49" s="12"/>
      <c r="B49" s="25">
        <v>361.1</v>
      </c>
      <c r="C49" s="20" t="s">
        <v>58</v>
      </c>
      <c r="D49" s="46">
        <v>-37783</v>
      </c>
      <c r="E49" s="46">
        <v>381</v>
      </c>
      <c r="F49" s="46">
        <v>0</v>
      </c>
      <c r="G49" s="46">
        <v>-21293</v>
      </c>
      <c r="H49" s="46">
        <v>0</v>
      </c>
      <c r="I49" s="46">
        <v>-14749</v>
      </c>
      <c r="J49" s="46">
        <v>-32898</v>
      </c>
      <c r="K49" s="46">
        <v>627985</v>
      </c>
      <c r="L49" s="46">
        <v>0</v>
      </c>
      <c r="M49" s="46">
        <v>0</v>
      </c>
      <c r="N49" s="46">
        <f>SUM(D49:M49)</f>
        <v>521643</v>
      </c>
      <c r="O49" s="47">
        <f t="shared" si="9"/>
        <v>10.445603636436452</v>
      </c>
      <c r="P49" s="9"/>
    </row>
    <row r="50" spans="1:119">
      <c r="A50" s="12"/>
      <c r="B50" s="25">
        <v>361.2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3385995</v>
      </c>
      <c r="L50" s="46">
        <v>0</v>
      </c>
      <c r="M50" s="46">
        <v>0</v>
      </c>
      <c r="N50" s="46">
        <f t="shared" ref="N50:N57" si="12">SUM(D50:M50)</f>
        <v>3385995</v>
      </c>
      <c r="O50" s="47">
        <f t="shared" si="9"/>
        <v>67.802619195418416</v>
      </c>
      <c r="P50" s="9"/>
    </row>
    <row r="51" spans="1:119">
      <c r="A51" s="12"/>
      <c r="B51" s="25">
        <v>361.3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8166715</v>
      </c>
      <c r="L51" s="46">
        <v>0</v>
      </c>
      <c r="M51" s="46">
        <v>0</v>
      </c>
      <c r="N51" s="46">
        <f t="shared" si="12"/>
        <v>8166715</v>
      </c>
      <c r="O51" s="47">
        <f t="shared" si="9"/>
        <v>163.53381124972466</v>
      </c>
      <c r="P51" s="9"/>
    </row>
    <row r="52" spans="1:119">
      <c r="A52" s="12"/>
      <c r="B52" s="25">
        <v>361.4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7816896</v>
      </c>
      <c r="L52" s="46">
        <v>0</v>
      </c>
      <c r="M52" s="46">
        <v>0</v>
      </c>
      <c r="N52" s="46">
        <f t="shared" si="12"/>
        <v>7816896</v>
      </c>
      <c r="O52" s="47">
        <f t="shared" si="9"/>
        <v>156.5288852399928</v>
      </c>
      <c r="P52" s="9"/>
    </row>
    <row r="53" spans="1:119">
      <c r="A53" s="12"/>
      <c r="B53" s="25">
        <v>362</v>
      </c>
      <c r="C53" s="20" t="s">
        <v>62</v>
      </c>
      <c r="D53" s="46">
        <v>210998</v>
      </c>
      <c r="E53" s="46">
        <v>2559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213557</v>
      </c>
      <c r="O53" s="47">
        <f t="shared" si="9"/>
        <v>4.2763571557299906</v>
      </c>
      <c r="P53" s="9"/>
    </row>
    <row r="54" spans="1:119">
      <c r="A54" s="12"/>
      <c r="B54" s="25">
        <v>364</v>
      </c>
      <c r="C54" s="20" t="s">
        <v>100</v>
      </c>
      <c r="D54" s="46">
        <v>1195</v>
      </c>
      <c r="E54" s="46">
        <v>0</v>
      </c>
      <c r="F54" s="46">
        <v>0</v>
      </c>
      <c r="G54" s="46">
        <v>0</v>
      </c>
      <c r="H54" s="46">
        <v>0</v>
      </c>
      <c r="I54" s="46">
        <v>6968</v>
      </c>
      <c r="J54" s="46">
        <v>-8709</v>
      </c>
      <c r="K54" s="46">
        <v>0</v>
      </c>
      <c r="L54" s="46">
        <v>0</v>
      </c>
      <c r="M54" s="46">
        <v>0</v>
      </c>
      <c r="N54" s="46">
        <f t="shared" si="12"/>
        <v>-546</v>
      </c>
      <c r="O54" s="47">
        <f t="shared" si="9"/>
        <v>-1.0933338673181281E-2</v>
      </c>
      <c r="P54" s="9"/>
    </row>
    <row r="55" spans="1:119">
      <c r="A55" s="12"/>
      <c r="B55" s="25">
        <v>366</v>
      </c>
      <c r="C55" s="20" t="s">
        <v>64</v>
      </c>
      <c r="D55" s="46">
        <v>15245</v>
      </c>
      <c r="E55" s="46">
        <v>673011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688256</v>
      </c>
      <c r="O55" s="47">
        <f t="shared" si="9"/>
        <v>13.781933959430505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7427112</v>
      </c>
      <c r="L56" s="46">
        <v>0</v>
      </c>
      <c r="M56" s="46">
        <v>0</v>
      </c>
      <c r="N56" s="46">
        <f t="shared" si="12"/>
        <v>7427112</v>
      </c>
      <c r="O56" s="47">
        <f t="shared" si="9"/>
        <v>148.72368289312962</v>
      </c>
      <c r="P56" s="9"/>
    </row>
    <row r="57" spans="1:119">
      <c r="A57" s="12"/>
      <c r="B57" s="25">
        <v>369.9</v>
      </c>
      <c r="C57" s="20" t="s">
        <v>66</v>
      </c>
      <c r="D57" s="46">
        <v>530313</v>
      </c>
      <c r="E57" s="46">
        <v>0</v>
      </c>
      <c r="F57" s="46">
        <v>0</v>
      </c>
      <c r="G57" s="46">
        <v>24017</v>
      </c>
      <c r="H57" s="46">
        <v>0</v>
      </c>
      <c r="I57" s="46">
        <v>184665</v>
      </c>
      <c r="J57" s="46">
        <v>103829</v>
      </c>
      <c r="K57" s="46">
        <v>0</v>
      </c>
      <c r="L57" s="46">
        <v>0</v>
      </c>
      <c r="M57" s="46">
        <v>0</v>
      </c>
      <c r="N57" s="46">
        <f t="shared" si="12"/>
        <v>842824</v>
      </c>
      <c r="O57" s="47">
        <f t="shared" si="9"/>
        <v>16.877070025431024</v>
      </c>
      <c r="P57" s="9"/>
    </row>
    <row r="58" spans="1:119" ht="15.75">
      <c r="A58" s="29" t="s">
        <v>43</v>
      </c>
      <c r="B58" s="30"/>
      <c r="C58" s="31"/>
      <c r="D58" s="32">
        <f t="shared" ref="D58:M58" si="13">SUM(D59:D60)</f>
        <v>1767795</v>
      </c>
      <c r="E58" s="32">
        <f t="shared" si="13"/>
        <v>723769</v>
      </c>
      <c r="F58" s="32">
        <f t="shared" si="13"/>
        <v>1119360</v>
      </c>
      <c r="G58" s="32">
        <f t="shared" si="13"/>
        <v>488675</v>
      </c>
      <c r="H58" s="32">
        <f t="shared" si="13"/>
        <v>0</v>
      </c>
      <c r="I58" s="32">
        <f t="shared" si="13"/>
        <v>7713</v>
      </c>
      <c r="J58" s="32">
        <f t="shared" si="13"/>
        <v>350847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4458159</v>
      </c>
      <c r="O58" s="45">
        <f t="shared" si="9"/>
        <v>89.272091952181668</v>
      </c>
      <c r="P58" s="9"/>
    </row>
    <row r="59" spans="1:119">
      <c r="A59" s="12"/>
      <c r="B59" s="25">
        <v>381</v>
      </c>
      <c r="C59" s="20" t="s">
        <v>67</v>
      </c>
      <c r="D59" s="46">
        <v>1767795</v>
      </c>
      <c r="E59" s="46">
        <v>723769</v>
      </c>
      <c r="F59" s="46">
        <v>1119360</v>
      </c>
      <c r="G59" s="46">
        <v>488675</v>
      </c>
      <c r="H59" s="46">
        <v>0</v>
      </c>
      <c r="I59" s="46">
        <v>0</v>
      </c>
      <c r="J59" s="46">
        <v>350847</v>
      </c>
      <c r="K59" s="46">
        <v>0</v>
      </c>
      <c r="L59" s="46">
        <v>0</v>
      </c>
      <c r="M59" s="46">
        <v>0</v>
      </c>
      <c r="N59" s="46">
        <f>SUM(D59:M59)</f>
        <v>4450446</v>
      </c>
      <c r="O59" s="47">
        <f t="shared" si="9"/>
        <v>89.117643525100618</v>
      </c>
      <c r="P59" s="9"/>
    </row>
    <row r="60" spans="1:119" ht="15.75" thickBot="1">
      <c r="A60" s="12"/>
      <c r="B60" s="25">
        <v>389.7</v>
      </c>
      <c r="C60" s="20" t="s">
        <v>101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7713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7713</v>
      </c>
      <c r="O60" s="47">
        <f t="shared" si="9"/>
        <v>0.15444842708103887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SUM(D5,D14,D20,D33,D46,D48,D58)</f>
        <v>51623951</v>
      </c>
      <c r="E61" s="15">
        <f t="shared" si="14"/>
        <v>1419928</v>
      </c>
      <c r="F61" s="15">
        <f t="shared" si="14"/>
        <v>1119360</v>
      </c>
      <c r="G61" s="15">
        <f t="shared" si="14"/>
        <v>4589140</v>
      </c>
      <c r="H61" s="15">
        <f t="shared" si="14"/>
        <v>0</v>
      </c>
      <c r="I61" s="15">
        <f t="shared" si="14"/>
        <v>27130620</v>
      </c>
      <c r="J61" s="15">
        <f t="shared" si="14"/>
        <v>5206930</v>
      </c>
      <c r="K61" s="15">
        <f t="shared" si="14"/>
        <v>27424703</v>
      </c>
      <c r="L61" s="15">
        <f t="shared" si="14"/>
        <v>0</v>
      </c>
      <c r="M61" s="15">
        <f t="shared" si="14"/>
        <v>0</v>
      </c>
      <c r="N61" s="15">
        <f>SUM(D61:M61)</f>
        <v>118514632</v>
      </c>
      <c r="O61" s="38">
        <f t="shared" si="9"/>
        <v>2373.187929273714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102</v>
      </c>
      <c r="M63" s="48"/>
      <c r="N63" s="48"/>
      <c r="O63" s="43">
        <v>49939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23278486</v>
      </c>
      <c r="E5" s="27">
        <f t="shared" si="0"/>
        <v>0</v>
      </c>
      <c r="F5" s="27">
        <f t="shared" si="0"/>
        <v>0</v>
      </c>
      <c r="G5" s="27">
        <f t="shared" si="0"/>
        <v>2488473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25766959</v>
      </c>
      <c r="O5" s="33">
        <f t="shared" ref="O5:O36" si="1">(N5/O$64)</f>
        <v>518.9406279580287</v>
      </c>
      <c r="P5" s="6"/>
    </row>
    <row r="6" spans="1:133">
      <c r="A6" s="12"/>
      <c r="B6" s="25">
        <v>311</v>
      </c>
      <c r="C6" s="20" t="s">
        <v>3</v>
      </c>
      <c r="D6" s="46">
        <v>13402099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13402099</v>
      </c>
      <c r="O6" s="47">
        <f t="shared" si="1"/>
        <v>269.91519142851388</v>
      </c>
      <c r="P6" s="9"/>
    </row>
    <row r="7" spans="1:133">
      <c r="A7" s="12"/>
      <c r="B7" s="25">
        <v>312.60000000000002</v>
      </c>
      <c r="C7" s="20" t="s">
        <v>11</v>
      </c>
      <c r="D7" s="46">
        <v>1119151</v>
      </c>
      <c r="E7" s="46">
        <v>0</v>
      </c>
      <c r="F7" s="46">
        <v>0</v>
      </c>
      <c r="G7" s="46">
        <v>2488473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3607624</v>
      </c>
      <c r="O7" s="47">
        <f t="shared" si="1"/>
        <v>72.65671762028478</v>
      </c>
      <c r="P7" s="9"/>
    </row>
    <row r="8" spans="1:133">
      <c r="A8" s="12"/>
      <c r="B8" s="25">
        <v>314.10000000000002</v>
      </c>
      <c r="C8" s="20" t="s">
        <v>12</v>
      </c>
      <c r="D8" s="46">
        <v>4625865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4625865</v>
      </c>
      <c r="O8" s="47">
        <f t="shared" si="1"/>
        <v>93.163857168751136</v>
      </c>
      <c r="P8" s="9"/>
    </row>
    <row r="9" spans="1:133">
      <c r="A9" s="12"/>
      <c r="B9" s="25">
        <v>314.3</v>
      </c>
      <c r="C9" s="20" t="s">
        <v>13</v>
      </c>
      <c r="D9" s="46">
        <v>1044413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1044413</v>
      </c>
      <c r="O9" s="47">
        <f t="shared" si="1"/>
        <v>21.034237609006507</v>
      </c>
      <c r="P9" s="9"/>
    </row>
    <row r="10" spans="1:133">
      <c r="A10" s="12"/>
      <c r="B10" s="25">
        <v>314.39999999999998</v>
      </c>
      <c r="C10" s="20" t="s">
        <v>15</v>
      </c>
      <c r="D10" s="46">
        <v>30231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30231</v>
      </c>
      <c r="O10" s="47">
        <f t="shared" si="1"/>
        <v>0.60884538698568058</v>
      </c>
      <c r="P10" s="9"/>
    </row>
    <row r="11" spans="1:133">
      <c r="A11" s="12"/>
      <c r="B11" s="25">
        <v>314.8</v>
      </c>
      <c r="C11" s="20" t="s">
        <v>16</v>
      </c>
      <c r="D11" s="46">
        <v>72467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72467</v>
      </c>
      <c r="O11" s="47">
        <f t="shared" si="1"/>
        <v>1.459468712867299</v>
      </c>
      <c r="P11" s="9"/>
    </row>
    <row r="12" spans="1:133">
      <c r="A12" s="12"/>
      <c r="B12" s="25">
        <v>315</v>
      </c>
      <c r="C12" s="20" t="s">
        <v>82</v>
      </c>
      <c r="D12" s="46">
        <v>2192267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2192267</v>
      </c>
      <c r="O12" s="47">
        <f t="shared" si="1"/>
        <v>44.151753166978835</v>
      </c>
      <c r="P12" s="9"/>
    </row>
    <row r="13" spans="1:133">
      <c r="A13" s="12"/>
      <c r="B13" s="25">
        <v>316</v>
      </c>
      <c r="C13" s="20" t="s">
        <v>17</v>
      </c>
      <c r="D13" s="46">
        <v>791993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791993</v>
      </c>
      <c r="O13" s="47">
        <f t="shared" si="1"/>
        <v>15.950556864640605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5151648</v>
      </c>
      <c r="E14" s="32">
        <f t="shared" si="3"/>
        <v>0</v>
      </c>
      <c r="F14" s="32">
        <f t="shared" si="3"/>
        <v>0</v>
      </c>
      <c r="G14" s="32">
        <f t="shared" si="3"/>
        <v>115008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5266656</v>
      </c>
      <c r="O14" s="45">
        <f t="shared" si="1"/>
        <v>106.06924052927316</v>
      </c>
      <c r="P14" s="10"/>
    </row>
    <row r="15" spans="1:133">
      <c r="A15" s="12"/>
      <c r="B15" s="25">
        <v>322</v>
      </c>
      <c r="C15" s="20" t="s">
        <v>0</v>
      </c>
      <c r="D15" s="46">
        <v>581727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581727</v>
      </c>
      <c r="O15" s="47">
        <f t="shared" si="1"/>
        <v>11.715847985016012</v>
      </c>
      <c r="P15" s="9"/>
    </row>
    <row r="16" spans="1:133">
      <c r="A16" s="12"/>
      <c r="B16" s="25">
        <v>323.10000000000002</v>
      </c>
      <c r="C16" s="20" t="s">
        <v>19</v>
      </c>
      <c r="D16" s="46">
        <v>4429739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4429739</v>
      </c>
      <c r="O16" s="47">
        <f t="shared" si="1"/>
        <v>89.21392463698065</v>
      </c>
      <c r="P16" s="9"/>
    </row>
    <row r="17" spans="1:16">
      <c r="A17" s="12"/>
      <c r="B17" s="25">
        <v>323.39999999999998</v>
      </c>
      <c r="C17" s="20" t="s">
        <v>20</v>
      </c>
      <c r="D17" s="46">
        <v>78123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78123</v>
      </c>
      <c r="O17" s="47">
        <f t="shared" si="1"/>
        <v>1.573379252008942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115008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115008</v>
      </c>
      <c r="O18" s="47">
        <f t="shared" si="1"/>
        <v>2.3162346686000848</v>
      </c>
      <c r="P18" s="9"/>
    </row>
    <row r="19" spans="1:16">
      <c r="A19" s="12"/>
      <c r="B19" s="25">
        <v>329</v>
      </c>
      <c r="C19" s="20" t="s">
        <v>22</v>
      </c>
      <c r="D19" s="46">
        <v>62059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62059</v>
      </c>
      <c r="O19" s="47">
        <f t="shared" si="1"/>
        <v>1.2498539866674723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SUM(D21:D33)</f>
        <v>7417522</v>
      </c>
      <c r="E20" s="32">
        <f t="shared" si="5"/>
        <v>6000</v>
      </c>
      <c r="F20" s="32">
        <f t="shared" si="5"/>
        <v>0</v>
      </c>
      <c r="G20" s="32">
        <f t="shared" si="5"/>
        <v>1129619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8553141</v>
      </c>
      <c r="O20" s="45">
        <f t="shared" si="1"/>
        <v>172.25829255029907</v>
      </c>
      <c r="P20" s="10"/>
    </row>
    <row r="21" spans="1:16">
      <c r="A21" s="12"/>
      <c r="B21" s="25">
        <v>331.2</v>
      </c>
      <c r="C21" s="20" t="s">
        <v>23</v>
      </c>
      <c r="D21" s="46">
        <v>411542</v>
      </c>
      <c r="E21" s="46">
        <v>0</v>
      </c>
      <c r="F21" s="46">
        <v>0</v>
      </c>
      <c r="G21" s="46">
        <v>69040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480582</v>
      </c>
      <c r="O21" s="47">
        <f t="shared" si="1"/>
        <v>9.6788109479789739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910579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910579</v>
      </c>
      <c r="O22" s="47">
        <f t="shared" si="1"/>
        <v>18.33885163031438</v>
      </c>
      <c r="P22" s="9"/>
    </row>
    <row r="23" spans="1:16">
      <c r="A23" s="12"/>
      <c r="B23" s="25">
        <v>331.5</v>
      </c>
      <c r="C23" s="20" t="s">
        <v>25</v>
      </c>
      <c r="D23" s="46">
        <v>9760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9760</v>
      </c>
      <c r="O23" s="47">
        <f t="shared" si="1"/>
        <v>0.19656415523734719</v>
      </c>
      <c r="P23" s="9"/>
    </row>
    <row r="24" spans="1:16">
      <c r="A24" s="12"/>
      <c r="B24" s="25">
        <v>335.12</v>
      </c>
      <c r="C24" s="20" t="s">
        <v>28</v>
      </c>
      <c r="D24" s="46">
        <v>1453582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1453582</v>
      </c>
      <c r="O24" s="47">
        <f t="shared" si="1"/>
        <v>29.274807161702213</v>
      </c>
      <c r="P24" s="9"/>
    </row>
    <row r="25" spans="1:16">
      <c r="A25" s="12"/>
      <c r="B25" s="25">
        <v>335.14</v>
      </c>
      <c r="C25" s="20" t="s">
        <v>29</v>
      </c>
      <c r="D25" s="46">
        <v>23240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23240</v>
      </c>
      <c r="O25" s="47">
        <f t="shared" si="1"/>
        <v>0.46804825488892915</v>
      </c>
      <c r="P25" s="9"/>
    </row>
    <row r="26" spans="1:16">
      <c r="A26" s="12"/>
      <c r="B26" s="25">
        <v>335.15</v>
      </c>
      <c r="C26" s="20" t="s">
        <v>30</v>
      </c>
      <c r="D26" s="46">
        <v>24533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24533</v>
      </c>
      <c r="O26" s="47">
        <f t="shared" si="1"/>
        <v>0.49408897750387692</v>
      </c>
      <c r="P26" s="9"/>
    </row>
    <row r="27" spans="1:16">
      <c r="A27" s="12"/>
      <c r="B27" s="25">
        <v>335.18</v>
      </c>
      <c r="C27" s="20" t="s">
        <v>31</v>
      </c>
      <c r="D27" s="46">
        <v>2594836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2594836</v>
      </c>
      <c r="O27" s="47">
        <f t="shared" si="1"/>
        <v>52.259400237649288</v>
      </c>
      <c r="P27" s="9"/>
    </row>
    <row r="28" spans="1:16">
      <c r="A28" s="12"/>
      <c r="B28" s="25">
        <v>335.29</v>
      </c>
      <c r="C28" s="20" t="s">
        <v>32</v>
      </c>
      <c r="D28" s="46">
        <v>25277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25277</v>
      </c>
      <c r="O28" s="47">
        <f t="shared" si="1"/>
        <v>0.50907296638672384</v>
      </c>
      <c r="P28" s="9"/>
    </row>
    <row r="29" spans="1:16">
      <c r="A29" s="12"/>
      <c r="B29" s="25">
        <v>335.49</v>
      </c>
      <c r="C29" s="20" t="s">
        <v>33</v>
      </c>
      <c r="D29" s="46">
        <v>949295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949295</v>
      </c>
      <c r="O29" s="47">
        <f t="shared" si="1"/>
        <v>19.118582965782529</v>
      </c>
      <c r="P29" s="9"/>
    </row>
    <row r="30" spans="1:16">
      <c r="A30" s="12"/>
      <c r="B30" s="25">
        <v>335.5</v>
      </c>
      <c r="C30" s="20" t="s">
        <v>86</v>
      </c>
      <c r="D30" s="46">
        <v>1627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1627</v>
      </c>
      <c r="O30" s="47">
        <f t="shared" si="1"/>
        <v>3.2767405796225807E-2</v>
      </c>
      <c r="P30" s="9"/>
    </row>
    <row r="31" spans="1:16">
      <c r="A31" s="12"/>
      <c r="B31" s="25">
        <v>337.6</v>
      </c>
      <c r="C31" s="20" t="s">
        <v>34</v>
      </c>
      <c r="D31" s="46">
        <v>0</v>
      </c>
      <c r="E31" s="46">
        <v>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6000</v>
      </c>
      <c r="O31" s="47">
        <f t="shared" si="1"/>
        <v>0.12083862002295934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0</v>
      </c>
      <c r="F32" s="46">
        <v>0</v>
      </c>
      <c r="G32" s="46">
        <v>150000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150000</v>
      </c>
      <c r="O32" s="47">
        <f t="shared" si="1"/>
        <v>3.0209655005739835</v>
      </c>
      <c r="P32" s="9"/>
    </row>
    <row r="33" spans="1:16">
      <c r="A33" s="12"/>
      <c r="B33" s="25">
        <v>338</v>
      </c>
      <c r="C33" s="20" t="s">
        <v>36</v>
      </c>
      <c r="D33" s="46">
        <v>1923830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1923830</v>
      </c>
      <c r="O33" s="47">
        <f t="shared" si="1"/>
        <v>38.745493726461646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SUM(D35:D46)</f>
        <v>12096474</v>
      </c>
      <c r="E34" s="32">
        <f t="shared" si="7"/>
        <v>0</v>
      </c>
      <c r="F34" s="32">
        <f t="shared" si="7"/>
        <v>0</v>
      </c>
      <c r="G34" s="32">
        <f t="shared" si="7"/>
        <v>538279</v>
      </c>
      <c r="H34" s="32">
        <f t="shared" si="7"/>
        <v>0</v>
      </c>
      <c r="I34" s="32">
        <f t="shared" si="7"/>
        <v>26026457</v>
      </c>
      <c r="J34" s="32">
        <f t="shared" si="7"/>
        <v>5409404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44070614</v>
      </c>
      <c r="O34" s="45">
        <f t="shared" si="1"/>
        <v>887.57202988741869</v>
      </c>
      <c r="P34" s="10"/>
    </row>
    <row r="35" spans="1:16">
      <c r="A35" s="12"/>
      <c r="B35" s="25">
        <v>341.2</v>
      </c>
      <c r="C35" s="20" t="s">
        <v>44</v>
      </c>
      <c r="D35" s="46">
        <v>11064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5409404</v>
      </c>
      <c r="K35" s="46">
        <v>0</v>
      </c>
      <c r="L35" s="46">
        <v>0</v>
      </c>
      <c r="M35" s="46">
        <v>0</v>
      </c>
      <c r="N35" s="46">
        <f t="shared" ref="N35:N46" si="8">SUM(D35:M35)</f>
        <v>5420468</v>
      </c>
      <c r="O35" s="47">
        <f t="shared" si="1"/>
        <v>109.16697883310172</v>
      </c>
      <c r="P35" s="9"/>
    </row>
    <row r="36" spans="1:16">
      <c r="A36" s="12"/>
      <c r="B36" s="25">
        <v>341.3</v>
      </c>
      <c r="C36" s="20" t="s">
        <v>45</v>
      </c>
      <c r="D36" s="46">
        <v>1815423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1815423</v>
      </c>
      <c r="O36" s="47">
        <f t="shared" si="1"/>
        <v>36.562201679656816</v>
      </c>
      <c r="P36" s="9"/>
    </row>
    <row r="37" spans="1:16">
      <c r="A37" s="12"/>
      <c r="B37" s="25">
        <v>342.2</v>
      </c>
      <c r="C37" s="20" t="s">
        <v>46</v>
      </c>
      <c r="D37" s="46">
        <v>2293334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2293334</v>
      </c>
      <c r="O37" s="47">
        <f t="shared" ref="O37:O62" si="9">(N37/O$64)</f>
        <v>46.187219301955572</v>
      </c>
      <c r="P37" s="9"/>
    </row>
    <row r="38" spans="1:16">
      <c r="A38" s="12"/>
      <c r="B38" s="25">
        <v>342.4</v>
      </c>
      <c r="C38" s="20" t="s">
        <v>47</v>
      </c>
      <c r="D38" s="46">
        <v>1280372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1280372</v>
      </c>
      <c r="O38" s="47">
        <f t="shared" si="9"/>
        <v>25.786397599339416</v>
      </c>
      <c r="P38" s="9"/>
    </row>
    <row r="39" spans="1:16">
      <c r="A39" s="12"/>
      <c r="B39" s="25">
        <v>342.9</v>
      </c>
      <c r="C39" s="20" t="s">
        <v>48</v>
      </c>
      <c r="D39" s="46">
        <v>230237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230237</v>
      </c>
      <c r="O39" s="47">
        <f t="shared" si="9"/>
        <v>4.6369202263710152</v>
      </c>
      <c r="P39" s="9"/>
    </row>
    <row r="40" spans="1:16">
      <c r="A40" s="12"/>
      <c r="B40" s="25">
        <v>343.4</v>
      </c>
      <c r="C40" s="20" t="s">
        <v>49</v>
      </c>
      <c r="D40" s="46">
        <v>5733684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5733684</v>
      </c>
      <c r="O40" s="47">
        <f t="shared" si="9"/>
        <v>115.47507703462027</v>
      </c>
      <c r="P40" s="9"/>
    </row>
    <row r="41" spans="1:16">
      <c r="A41" s="12"/>
      <c r="B41" s="25">
        <v>343.6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26026457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26026457</v>
      </c>
      <c r="O41" s="47">
        <f t="shared" si="9"/>
        <v>524.16685799448169</v>
      </c>
      <c r="P41" s="9"/>
    </row>
    <row r="42" spans="1:16">
      <c r="A42" s="12"/>
      <c r="B42" s="25">
        <v>343.9</v>
      </c>
      <c r="C42" s="20" t="s">
        <v>51</v>
      </c>
      <c r="D42" s="46">
        <v>223093</v>
      </c>
      <c r="E42" s="46">
        <v>0</v>
      </c>
      <c r="F42" s="46">
        <v>0</v>
      </c>
      <c r="G42" s="46">
        <v>500000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723093</v>
      </c>
      <c r="O42" s="47">
        <f t="shared" si="9"/>
        <v>14.562926711376956</v>
      </c>
      <c r="P42" s="9"/>
    </row>
    <row r="43" spans="1:16">
      <c r="A43" s="12"/>
      <c r="B43" s="25">
        <v>346.9</v>
      </c>
      <c r="C43" s="20" t="s">
        <v>52</v>
      </c>
      <c r="D43" s="46">
        <v>4144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4144</v>
      </c>
      <c r="O43" s="47">
        <f t="shared" si="9"/>
        <v>8.3459206895857244E-2</v>
      </c>
      <c r="P43" s="9"/>
    </row>
    <row r="44" spans="1:16">
      <c r="A44" s="12"/>
      <c r="B44" s="25">
        <v>347.1</v>
      </c>
      <c r="C44" s="20" t="s">
        <v>53</v>
      </c>
      <c r="D44" s="46">
        <v>27455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27455</v>
      </c>
      <c r="O44" s="47">
        <f t="shared" si="9"/>
        <v>0.55293738545505811</v>
      </c>
      <c r="P44" s="9"/>
    </row>
    <row r="45" spans="1:16">
      <c r="A45" s="12"/>
      <c r="B45" s="25">
        <v>347.2</v>
      </c>
      <c r="C45" s="20" t="s">
        <v>54</v>
      </c>
      <c r="D45" s="46">
        <v>219036</v>
      </c>
      <c r="E45" s="46">
        <v>0</v>
      </c>
      <c r="F45" s="46">
        <v>0</v>
      </c>
      <c r="G45" s="46">
        <v>38279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257315</v>
      </c>
      <c r="O45" s="47">
        <f t="shared" si="9"/>
        <v>5.1822649185346306</v>
      </c>
      <c r="P45" s="9"/>
    </row>
    <row r="46" spans="1:16">
      <c r="A46" s="12"/>
      <c r="B46" s="25">
        <v>349</v>
      </c>
      <c r="C46" s="20" t="s">
        <v>1</v>
      </c>
      <c r="D46" s="46">
        <v>258632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258632</v>
      </c>
      <c r="O46" s="47">
        <f t="shared" si="9"/>
        <v>5.2087889956296696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SUM(D48:D48)</f>
        <v>246351</v>
      </c>
      <c r="E47" s="32">
        <f t="shared" si="10"/>
        <v>7289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253640</v>
      </c>
      <c r="O47" s="45">
        <f t="shared" si="9"/>
        <v>5.1082512637705682</v>
      </c>
      <c r="P47" s="10"/>
    </row>
    <row r="48" spans="1:16">
      <c r="A48" s="13"/>
      <c r="B48" s="39">
        <v>351.9</v>
      </c>
      <c r="C48" s="21" t="s">
        <v>57</v>
      </c>
      <c r="D48" s="46">
        <v>246351</v>
      </c>
      <c r="E48" s="46">
        <v>7289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253640</v>
      </c>
      <c r="O48" s="47">
        <f t="shared" si="9"/>
        <v>5.1082512637705682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888166</v>
      </c>
      <c r="E49" s="32">
        <f t="shared" si="11"/>
        <v>672812</v>
      </c>
      <c r="F49" s="32">
        <f t="shared" si="11"/>
        <v>0</v>
      </c>
      <c r="G49" s="32">
        <f t="shared" si="11"/>
        <v>799921</v>
      </c>
      <c r="H49" s="32">
        <f t="shared" si="11"/>
        <v>0</v>
      </c>
      <c r="I49" s="32">
        <f t="shared" si="11"/>
        <v>133070</v>
      </c>
      <c r="J49" s="32">
        <f t="shared" si="11"/>
        <v>137777</v>
      </c>
      <c r="K49" s="32">
        <f t="shared" si="11"/>
        <v>32195768</v>
      </c>
      <c r="L49" s="32">
        <f t="shared" si="11"/>
        <v>0</v>
      </c>
      <c r="M49" s="32">
        <f t="shared" si="11"/>
        <v>0</v>
      </c>
      <c r="N49" s="32">
        <f>SUM(D49:M49)</f>
        <v>34827514</v>
      </c>
      <c r="O49" s="45">
        <f t="shared" si="9"/>
        <v>701.41812176504948</v>
      </c>
      <c r="P49" s="10"/>
    </row>
    <row r="50" spans="1:119">
      <c r="A50" s="12"/>
      <c r="B50" s="25">
        <v>361.1</v>
      </c>
      <c r="C50" s="20" t="s">
        <v>58</v>
      </c>
      <c r="D50" s="46">
        <v>131722</v>
      </c>
      <c r="E50" s="46">
        <v>6146</v>
      </c>
      <c r="F50" s="46">
        <v>0</v>
      </c>
      <c r="G50" s="46">
        <v>69571</v>
      </c>
      <c r="H50" s="46">
        <v>0</v>
      </c>
      <c r="I50" s="46">
        <v>54582</v>
      </c>
      <c r="J50" s="46">
        <v>138033</v>
      </c>
      <c r="K50" s="46">
        <v>680406</v>
      </c>
      <c r="L50" s="46">
        <v>0</v>
      </c>
      <c r="M50" s="46">
        <v>0</v>
      </c>
      <c r="N50" s="46">
        <f>SUM(D50:M50)</f>
        <v>1080460</v>
      </c>
      <c r="O50" s="47">
        <f t="shared" si="9"/>
        <v>21.76021589833444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2994811</v>
      </c>
      <c r="L51" s="46">
        <v>0</v>
      </c>
      <c r="M51" s="46">
        <v>0</v>
      </c>
      <c r="N51" s="46">
        <f t="shared" ref="N51:N58" si="12">SUM(D51:M51)</f>
        <v>2994811</v>
      </c>
      <c r="O51" s="47">
        <f t="shared" si="9"/>
        <v>60.314804744929816</v>
      </c>
      <c r="P51" s="9"/>
    </row>
    <row r="52" spans="1:119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17917621</v>
      </c>
      <c r="L52" s="46">
        <v>0</v>
      </c>
      <c r="M52" s="46">
        <v>0</v>
      </c>
      <c r="N52" s="46">
        <f t="shared" si="12"/>
        <v>17917621</v>
      </c>
      <c r="O52" s="47">
        <f t="shared" si="9"/>
        <v>360.85676595573278</v>
      </c>
      <c r="P52" s="9"/>
    </row>
    <row r="53" spans="1:119">
      <c r="A53" s="12"/>
      <c r="B53" s="25">
        <v>361.4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3915044</v>
      </c>
      <c r="L53" s="46">
        <v>0</v>
      </c>
      <c r="M53" s="46">
        <v>0</v>
      </c>
      <c r="N53" s="46">
        <f t="shared" si="12"/>
        <v>3915044</v>
      </c>
      <c r="O53" s="47">
        <f t="shared" si="9"/>
        <v>78.848085714861142</v>
      </c>
      <c r="P53" s="9"/>
    </row>
    <row r="54" spans="1:119">
      <c r="A54" s="12"/>
      <c r="B54" s="25">
        <v>362</v>
      </c>
      <c r="C54" s="20" t="s">
        <v>62</v>
      </c>
      <c r="D54" s="46">
        <v>207473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207473</v>
      </c>
      <c r="O54" s="47">
        <f t="shared" si="9"/>
        <v>4.1784585020039069</v>
      </c>
      <c r="P54" s="9"/>
    </row>
    <row r="55" spans="1:119">
      <c r="A55" s="12"/>
      <c r="B55" s="25">
        <v>364</v>
      </c>
      <c r="C55" s="20" t="s">
        <v>63</v>
      </c>
      <c r="D55" s="46">
        <v>1953</v>
      </c>
      <c r="E55" s="46">
        <v>0</v>
      </c>
      <c r="F55" s="46">
        <v>0</v>
      </c>
      <c r="G55" s="46">
        <v>0</v>
      </c>
      <c r="H55" s="46">
        <v>0</v>
      </c>
      <c r="I55" s="46">
        <v>22</v>
      </c>
      <c r="J55" s="46">
        <v>-80409</v>
      </c>
      <c r="K55" s="46">
        <v>0</v>
      </c>
      <c r="L55" s="46">
        <v>0</v>
      </c>
      <c r="M55" s="46">
        <v>0</v>
      </c>
      <c r="N55" s="46">
        <f t="shared" si="12"/>
        <v>-78434</v>
      </c>
      <c r="O55" s="47">
        <f t="shared" si="9"/>
        <v>-1.5796427204801322</v>
      </c>
      <c r="P55" s="9"/>
    </row>
    <row r="56" spans="1:119">
      <c r="A56" s="12"/>
      <c r="B56" s="25">
        <v>366</v>
      </c>
      <c r="C56" s="20" t="s">
        <v>64</v>
      </c>
      <c r="D56" s="46">
        <v>21763</v>
      </c>
      <c r="E56" s="46">
        <v>664866</v>
      </c>
      <c r="F56" s="46">
        <v>0</v>
      </c>
      <c r="G56" s="46">
        <v>0</v>
      </c>
      <c r="H56" s="46">
        <v>0</v>
      </c>
      <c r="I56" s="46">
        <v>0</v>
      </c>
      <c r="J56" s="46">
        <v>649</v>
      </c>
      <c r="K56" s="46">
        <v>0</v>
      </c>
      <c r="L56" s="46">
        <v>0</v>
      </c>
      <c r="M56" s="46">
        <v>0</v>
      </c>
      <c r="N56" s="46">
        <f t="shared" si="12"/>
        <v>687278</v>
      </c>
      <c r="O56" s="47">
        <f t="shared" si="9"/>
        <v>13.841620848689908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6687886</v>
      </c>
      <c r="L57" s="46">
        <v>0</v>
      </c>
      <c r="M57" s="46">
        <v>0</v>
      </c>
      <c r="N57" s="46">
        <f t="shared" si="12"/>
        <v>6687886</v>
      </c>
      <c r="O57" s="47">
        <f t="shared" si="9"/>
        <v>134.69248585181157</v>
      </c>
      <c r="P57" s="9"/>
    </row>
    <row r="58" spans="1:119">
      <c r="A58" s="12"/>
      <c r="B58" s="25">
        <v>369.9</v>
      </c>
      <c r="C58" s="20" t="s">
        <v>66</v>
      </c>
      <c r="D58" s="46">
        <v>525255</v>
      </c>
      <c r="E58" s="46">
        <v>1800</v>
      </c>
      <c r="F58" s="46">
        <v>0</v>
      </c>
      <c r="G58" s="46">
        <v>730350</v>
      </c>
      <c r="H58" s="46">
        <v>0</v>
      </c>
      <c r="I58" s="46">
        <v>78466</v>
      </c>
      <c r="J58" s="46">
        <v>79504</v>
      </c>
      <c r="K58" s="46">
        <v>0</v>
      </c>
      <c r="L58" s="46">
        <v>0</v>
      </c>
      <c r="M58" s="46">
        <v>0</v>
      </c>
      <c r="N58" s="46">
        <f t="shared" si="12"/>
        <v>1415375</v>
      </c>
      <c r="O58" s="47">
        <f t="shared" si="9"/>
        <v>28.505326969166013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SUM(D60:D61)</f>
        <v>452007</v>
      </c>
      <c r="E59" s="32">
        <f t="shared" si="13"/>
        <v>720481</v>
      </c>
      <c r="F59" s="32">
        <f t="shared" si="13"/>
        <v>1119151</v>
      </c>
      <c r="G59" s="32">
        <f t="shared" si="13"/>
        <v>899458</v>
      </c>
      <c r="H59" s="32">
        <f t="shared" si="13"/>
        <v>0</v>
      </c>
      <c r="I59" s="32">
        <f t="shared" si="13"/>
        <v>2571</v>
      </c>
      <c r="J59" s="32">
        <f t="shared" si="13"/>
        <v>730372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3924040</v>
      </c>
      <c r="O59" s="45">
        <f t="shared" si="9"/>
        <v>79.029263085815558</v>
      </c>
      <c r="P59" s="9"/>
    </row>
    <row r="60" spans="1:119">
      <c r="A60" s="12"/>
      <c r="B60" s="25">
        <v>381</v>
      </c>
      <c r="C60" s="20" t="s">
        <v>67</v>
      </c>
      <c r="D60" s="46">
        <v>452007</v>
      </c>
      <c r="E60" s="46">
        <v>720481</v>
      </c>
      <c r="F60" s="46">
        <v>1119151</v>
      </c>
      <c r="G60" s="46">
        <v>899458</v>
      </c>
      <c r="H60" s="46">
        <v>0</v>
      </c>
      <c r="I60" s="46">
        <v>0</v>
      </c>
      <c r="J60" s="46">
        <v>730372</v>
      </c>
      <c r="K60" s="46">
        <v>0</v>
      </c>
      <c r="L60" s="46">
        <v>0</v>
      </c>
      <c r="M60" s="46">
        <v>0</v>
      </c>
      <c r="N60" s="46">
        <f>SUM(D60:M60)</f>
        <v>3921469</v>
      </c>
      <c r="O60" s="47">
        <f t="shared" si="9"/>
        <v>78.977483737135728</v>
      </c>
      <c r="P60" s="9"/>
    </row>
    <row r="61" spans="1:119" ht="15.75" thickBot="1">
      <c r="A61" s="12"/>
      <c r="B61" s="25">
        <v>389.7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2571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2571</v>
      </c>
      <c r="O61" s="47">
        <f t="shared" si="9"/>
        <v>5.1779348679838078E-2</v>
      </c>
      <c r="P61" s="9"/>
    </row>
    <row r="62" spans="1:119" ht="16.5" thickBot="1">
      <c r="A62" s="14" t="s">
        <v>55</v>
      </c>
      <c r="B62" s="23"/>
      <c r="C62" s="22"/>
      <c r="D62" s="15">
        <f t="shared" ref="D62:M62" si="14">SUM(D5,D14,D20,D34,D47,D49,D59)</f>
        <v>49530654</v>
      </c>
      <c r="E62" s="15">
        <f t="shared" si="14"/>
        <v>1406582</v>
      </c>
      <c r="F62" s="15">
        <f t="shared" si="14"/>
        <v>1119151</v>
      </c>
      <c r="G62" s="15">
        <f t="shared" si="14"/>
        <v>5970758</v>
      </c>
      <c r="H62" s="15">
        <f t="shared" si="14"/>
        <v>0</v>
      </c>
      <c r="I62" s="15">
        <f t="shared" si="14"/>
        <v>26162098</v>
      </c>
      <c r="J62" s="15">
        <f t="shared" si="14"/>
        <v>6277553</v>
      </c>
      <c r="K62" s="15">
        <f t="shared" si="14"/>
        <v>32195768</v>
      </c>
      <c r="L62" s="15">
        <f t="shared" si="14"/>
        <v>0</v>
      </c>
      <c r="M62" s="15">
        <f t="shared" si="14"/>
        <v>0</v>
      </c>
      <c r="N62" s="15">
        <f>SUM(D62:M62)</f>
        <v>122662564</v>
      </c>
      <c r="O62" s="38">
        <f t="shared" si="9"/>
        <v>2470.3958270396552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87</v>
      </c>
      <c r="M64" s="48"/>
      <c r="N64" s="48"/>
      <c r="O64" s="43">
        <v>49653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84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24012534</v>
      </c>
      <c r="E5" s="27">
        <f t="shared" si="0"/>
        <v>0</v>
      </c>
      <c r="F5" s="27">
        <f t="shared" si="0"/>
        <v>0</v>
      </c>
      <c r="G5" s="27">
        <f t="shared" si="0"/>
        <v>2206824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26219358</v>
      </c>
      <c r="O5" s="33">
        <f t="shared" ref="O5:O36" si="1">(N5/O$62)</f>
        <v>531.98388994846403</v>
      </c>
      <c r="P5" s="6"/>
    </row>
    <row r="6" spans="1:133">
      <c r="A6" s="12"/>
      <c r="B6" s="25">
        <v>311</v>
      </c>
      <c r="C6" s="20" t="s">
        <v>3</v>
      </c>
      <c r="D6" s="46">
        <v>13622469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13622469</v>
      </c>
      <c r="O6" s="47">
        <f t="shared" si="1"/>
        <v>276.39631944162642</v>
      </c>
      <c r="P6" s="9"/>
    </row>
    <row r="7" spans="1:133">
      <c r="A7" s="12"/>
      <c r="B7" s="25">
        <v>312.60000000000002</v>
      </c>
      <c r="C7" s="20" t="s">
        <v>11</v>
      </c>
      <c r="D7" s="46">
        <v>1121563</v>
      </c>
      <c r="E7" s="46">
        <v>0</v>
      </c>
      <c r="F7" s="46">
        <v>0</v>
      </c>
      <c r="G7" s="46">
        <v>2206824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3328387</v>
      </c>
      <c r="O7" s="47">
        <f t="shared" si="1"/>
        <v>67.532098364647155</v>
      </c>
      <c r="P7" s="9"/>
    </row>
    <row r="8" spans="1:133">
      <c r="A8" s="12"/>
      <c r="B8" s="25">
        <v>314.10000000000002</v>
      </c>
      <c r="C8" s="20" t="s">
        <v>12</v>
      </c>
      <c r="D8" s="46">
        <v>4820268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4820268</v>
      </c>
      <c r="O8" s="47">
        <f t="shared" si="1"/>
        <v>97.801972162480212</v>
      </c>
      <c r="P8" s="9"/>
    </row>
    <row r="9" spans="1:133">
      <c r="A9" s="12"/>
      <c r="B9" s="25">
        <v>314.3</v>
      </c>
      <c r="C9" s="20" t="s">
        <v>13</v>
      </c>
      <c r="D9" s="46">
        <v>977093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977093</v>
      </c>
      <c r="O9" s="47">
        <f t="shared" si="1"/>
        <v>19.82496043501197</v>
      </c>
      <c r="P9" s="9"/>
    </row>
    <row r="10" spans="1:133">
      <c r="A10" s="12"/>
      <c r="B10" s="25">
        <v>314.39999999999998</v>
      </c>
      <c r="C10" s="20" t="s">
        <v>15</v>
      </c>
      <c r="D10" s="46">
        <v>32429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32429</v>
      </c>
      <c r="O10" s="47">
        <f t="shared" si="1"/>
        <v>0.65797589579190841</v>
      </c>
      <c r="P10" s="9"/>
    </row>
    <row r="11" spans="1:133">
      <c r="A11" s="12"/>
      <c r="B11" s="25">
        <v>314.8</v>
      </c>
      <c r="C11" s="20" t="s">
        <v>16</v>
      </c>
      <c r="D11" s="46">
        <v>69510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69510</v>
      </c>
      <c r="O11" s="47">
        <f t="shared" si="1"/>
        <v>1.4103396502049264</v>
      </c>
      <c r="P11" s="9"/>
    </row>
    <row r="12" spans="1:133">
      <c r="A12" s="12"/>
      <c r="B12" s="25">
        <v>315</v>
      </c>
      <c r="C12" s="20" t="s">
        <v>82</v>
      </c>
      <c r="D12" s="46">
        <v>2572659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2572659</v>
      </c>
      <c r="O12" s="47">
        <f t="shared" si="1"/>
        <v>52.198575660430954</v>
      </c>
      <c r="P12" s="9"/>
    </row>
    <row r="13" spans="1:133">
      <c r="A13" s="12"/>
      <c r="B13" s="25">
        <v>316</v>
      </c>
      <c r="C13" s="20" t="s">
        <v>17</v>
      </c>
      <c r="D13" s="46">
        <v>796543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796543</v>
      </c>
      <c r="O13" s="47">
        <f t="shared" si="1"/>
        <v>16.161648338270503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5158457</v>
      </c>
      <c r="E14" s="32">
        <f t="shared" si="3"/>
        <v>0</v>
      </c>
      <c r="F14" s="32">
        <f t="shared" si="3"/>
        <v>0</v>
      </c>
      <c r="G14" s="32">
        <f t="shared" si="3"/>
        <v>123945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5282402</v>
      </c>
      <c r="O14" s="45">
        <f t="shared" si="1"/>
        <v>107.17854968956702</v>
      </c>
      <c r="P14" s="10"/>
    </row>
    <row r="15" spans="1:133">
      <c r="A15" s="12"/>
      <c r="B15" s="25">
        <v>322</v>
      </c>
      <c r="C15" s="20" t="s">
        <v>0</v>
      </c>
      <c r="D15" s="46">
        <v>528571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528571</v>
      </c>
      <c r="O15" s="47">
        <f t="shared" si="1"/>
        <v>10.724566814105426</v>
      </c>
      <c r="P15" s="9"/>
    </row>
    <row r="16" spans="1:133">
      <c r="A16" s="12"/>
      <c r="B16" s="25">
        <v>323.10000000000002</v>
      </c>
      <c r="C16" s="20" t="s">
        <v>19</v>
      </c>
      <c r="D16" s="46">
        <v>4459365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4459365</v>
      </c>
      <c r="O16" s="47">
        <f t="shared" si="1"/>
        <v>90.479345047275089</v>
      </c>
      <c r="P16" s="9"/>
    </row>
    <row r="17" spans="1:16">
      <c r="A17" s="12"/>
      <c r="B17" s="25">
        <v>323.39999999999998</v>
      </c>
      <c r="C17" s="20" t="s">
        <v>20</v>
      </c>
      <c r="D17" s="46">
        <v>64359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64359</v>
      </c>
      <c r="O17" s="47">
        <f t="shared" si="1"/>
        <v>1.305827212595869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123945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123945</v>
      </c>
      <c r="O18" s="47">
        <f t="shared" si="1"/>
        <v>2.5148115083390823</v>
      </c>
      <c r="P18" s="9"/>
    </row>
    <row r="19" spans="1:16">
      <c r="A19" s="12"/>
      <c r="B19" s="25">
        <v>329</v>
      </c>
      <c r="C19" s="20" t="s">
        <v>22</v>
      </c>
      <c r="D19" s="46">
        <v>106162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106162</v>
      </c>
      <c r="O19" s="47">
        <f t="shared" si="1"/>
        <v>2.1539991072515523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7353514</v>
      </c>
      <c r="E20" s="32">
        <f t="shared" si="5"/>
        <v>6000</v>
      </c>
      <c r="F20" s="32">
        <f t="shared" si="5"/>
        <v>0</v>
      </c>
      <c r="G20" s="32">
        <f t="shared" si="5"/>
        <v>452719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7812233</v>
      </c>
      <c r="O20" s="45">
        <f t="shared" si="1"/>
        <v>158.50815647445523</v>
      </c>
      <c r="P20" s="10"/>
    </row>
    <row r="21" spans="1:16">
      <c r="A21" s="12"/>
      <c r="B21" s="25">
        <v>331.2</v>
      </c>
      <c r="C21" s="20" t="s">
        <v>23</v>
      </c>
      <c r="D21" s="46">
        <v>372588</v>
      </c>
      <c r="E21" s="46">
        <v>0</v>
      </c>
      <c r="F21" s="46">
        <v>0</v>
      </c>
      <c r="G21" s="46">
        <v>2960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375548</v>
      </c>
      <c r="O21" s="47">
        <f t="shared" si="1"/>
        <v>7.6197703201720568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379230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379230</v>
      </c>
      <c r="O22" s="47">
        <f t="shared" si="1"/>
        <v>7.6944771334658926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70529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70529</v>
      </c>
      <c r="O23" s="47">
        <f t="shared" si="1"/>
        <v>1.431014892667289</v>
      </c>
      <c r="P23" s="9"/>
    </row>
    <row r="24" spans="1:16">
      <c r="A24" s="12"/>
      <c r="B24" s="25">
        <v>335.12</v>
      </c>
      <c r="C24" s="20" t="s">
        <v>28</v>
      </c>
      <c r="D24" s="46">
        <v>1287423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1287423</v>
      </c>
      <c r="O24" s="47">
        <f t="shared" si="1"/>
        <v>26.121474658117926</v>
      </c>
      <c r="P24" s="9"/>
    </row>
    <row r="25" spans="1:16">
      <c r="A25" s="12"/>
      <c r="B25" s="25">
        <v>335.14</v>
      </c>
      <c r="C25" s="20" t="s">
        <v>29</v>
      </c>
      <c r="D25" s="46">
        <v>24351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24351</v>
      </c>
      <c r="O25" s="47">
        <f t="shared" si="1"/>
        <v>0.49407539666436717</v>
      </c>
      <c r="P25" s="9"/>
    </row>
    <row r="26" spans="1:16">
      <c r="A26" s="12"/>
      <c r="B26" s="25">
        <v>335.15</v>
      </c>
      <c r="C26" s="20" t="s">
        <v>30</v>
      </c>
      <c r="D26" s="46">
        <v>23095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23095</v>
      </c>
      <c r="O26" s="47">
        <f t="shared" si="1"/>
        <v>0.46859148642616566</v>
      </c>
      <c r="P26" s="9"/>
    </row>
    <row r="27" spans="1:16">
      <c r="A27" s="12"/>
      <c r="B27" s="25">
        <v>335.18</v>
      </c>
      <c r="C27" s="20" t="s">
        <v>31</v>
      </c>
      <c r="D27" s="46">
        <v>2628982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2628982</v>
      </c>
      <c r="O27" s="47">
        <f t="shared" si="1"/>
        <v>53.341354542872217</v>
      </c>
      <c r="P27" s="9"/>
    </row>
    <row r="28" spans="1:16">
      <c r="A28" s="12"/>
      <c r="B28" s="25">
        <v>335.29</v>
      </c>
      <c r="C28" s="20" t="s">
        <v>32</v>
      </c>
      <c r="D28" s="46">
        <v>25030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25030</v>
      </c>
      <c r="O28" s="47">
        <f t="shared" si="1"/>
        <v>0.50785212839345861</v>
      </c>
      <c r="P28" s="9"/>
    </row>
    <row r="29" spans="1:16">
      <c r="A29" s="12"/>
      <c r="B29" s="25">
        <v>335.49</v>
      </c>
      <c r="C29" s="20" t="s">
        <v>33</v>
      </c>
      <c r="D29" s="46">
        <v>949781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949781</v>
      </c>
      <c r="O29" s="47">
        <f t="shared" si="1"/>
        <v>19.270807125755791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0.12173842470478433</v>
      </c>
      <c r="P30" s="9"/>
    </row>
    <row r="31" spans="1:16">
      <c r="A31" s="12"/>
      <c r="B31" s="25">
        <v>338</v>
      </c>
      <c r="C31" s="20" t="s">
        <v>36</v>
      </c>
      <c r="D31" s="46">
        <v>2042264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2042264</v>
      </c>
      <c r="O31" s="47">
        <f t="shared" si="1"/>
        <v>41.437000365215276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SUM(D33:D44)</f>
        <v>11739421</v>
      </c>
      <c r="E32" s="32">
        <f t="shared" si="7"/>
        <v>0</v>
      </c>
      <c r="F32" s="32">
        <f t="shared" si="7"/>
        <v>0</v>
      </c>
      <c r="G32" s="32">
        <f t="shared" si="7"/>
        <v>543093</v>
      </c>
      <c r="H32" s="32">
        <f t="shared" si="7"/>
        <v>0</v>
      </c>
      <c r="I32" s="32">
        <f t="shared" si="7"/>
        <v>24085367</v>
      </c>
      <c r="J32" s="32">
        <f t="shared" si="7"/>
        <v>5963533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42331414</v>
      </c>
      <c r="O32" s="45">
        <f t="shared" si="1"/>
        <v>858.89327598100886</v>
      </c>
      <c r="P32" s="10"/>
    </row>
    <row r="33" spans="1:16">
      <c r="A33" s="12"/>
      <c r="B33" s="25">
        <v>341.2</v>
      </c>
      <c r="C33" s="20" t="s">
        <v>44</v>
      </c>
      <c r="D33" s="46">
        <v>13834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5963533</v>
      </c>
      <c r="K33" s="46">
        <v>0</v>
      </c>
      <c r="L33" s="46">
        <v>0</v>
      </c>
      <c r="M33" s="46">
        <v>0</v>
      </c>
      <c r="N33" s="46">
        <f t="shared" ref="N33:N44" si="8">SUM(D33:M33)</f>
        <v>5977367</v>
      </c>
      <c r="O33" s="47">
        <f t="shared" si="1"/>
        <v>121.27920707706042</v>
      </c>
      <c r="P33" s="9"/>
    </row>
    <row r="34" spans="1:16">
      <c r="A34" s="12"/>
      <c r="B34" s="25">
        <v>341.3</v>
      </c>
      <c r="C34" s="20" t="s">
        <v>45</v>
      </c>
      <c r="D34" s="46">
        <v>1810816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1810816</v>
      </c>
      <c r="O34" s="47">
        <f t="shared" si="1"/>
        <v>36.740981211703122</v>
      </c>
      <c r="P34" s="9"/>
    </row>
    <row r="35" spans="1:16">
      <c r="A35" s="12"/>
      <c r="B35" s="25">
        <v>342.2</v>
      </c>
      <c r="C35" s="20" t="s">
        <v>46</v>
      </c>
      <c r="D35" s="46">
        <v>2244737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2244737</v>
      </c>
      <c r="O35" s="47">
        <f t="shared" si="1"/>
        <v>45.545124376090577</v>
      </c>
      <c r="P35" s="9"/>
    </row>
    <row r="36" spans="1:16">
      <c r="A36" s="12"/>
      <c r="B36" s="25">
        <v>342.4</v>
      </c>
      <c r="C36" s="20" t="s">
        <v>47</v>
      </c>
      <c r="D36" s="46">
        <v>1114670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1114670</v>
      </c>
      <c r="O36" s="47">
        <f t="shared" si="1"/>
        <v>22.616361644280325</v>
      </c>
      <c r="P36" s="9"/>
    </row>
    <row r="37" spans="1:16">
      <c r="A37" s="12"/>
      <c r="B37" s="25">
        <v>342.9</v>
      </c>
      <c r="C37" s="20" t="s">
        <v>48</v>
      </c>
      <c r="D37" s="46">
        <v>225502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225502</v>
      </c>
      <c r="O37" s="47">
        <f t="shared" ref="O37:O60" si="9">(N37/O$62)</f>
        <v>4.5753763746297125</v>
      </c>
      <c r="P37" s="9"/>
    </row>
    <row r="38" spans="1:16">
      <c r="A38" s="12"/>
      <c r="B38" s="25">
        <v>343.4</v>
      </c>
      <c r="C38" s="20" t="s">
        <v>49</v>
      </c>
      <c r="D38" s="46">
        <v>5618664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5618664</v>
      </c>
      <c r="O38" s="47">
        <f t="shared" si="9"/>
        <v>114.00121738424704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24085367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24085367</v>
      </c>
      <c r="O39" s="47">
        <f t="shared" si="9"/>
        <v>488.68577283609949</v>
      </c>
      <c r="P39" s="9"/>
    </row>
    <row r="40" spans="1:16">
      <c r="A40" s="12"/>
      <c r="B40" s="25">
        <v>343.9</v>
      </c>
      <c r="C40" s="20" t="s">
        <v>51</v>
      </c>
      <c r="D40" s="46">
        <v>180358</v>
      </c>
      <c r="E40" s="46">
        <v>0</v>
      </c>
      <c r="F40" s="46">
        <v>0</v>
      </c>
      <c r="G40" s="46">
        <v>500000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680358</v>
      </c>
      <c r="O40" s="47">
        <f t="shared" si="9"/>
        <v>13.804285192549608</v>
      </c>
      <c r="P40" s="9"/>
    </row>
    <row r="41" spans="1:16">
      <c r="A41" s="12"/>
      <c r="B41" s="25">
        <v>346.9</v>
      </c>
      <c r="C41" s="20" t="s">
        <v>52</v>
      </c>
      <c r="D41" s="46">
        <v>5668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5668</v>
      </c>
      <c r="O41" s="47">
        <f t="shared" si="9"/>
        <v>0.11500223187111959</v>
      </c>
      <c r="P41" s="9"/>
    </row>
    <row r="42" spans="1:16">
      <c r="A42" s="12"/>
      <c r="B42" s="25">
        <v>347.1</v>
      </c>
      <c r="C42" s="20" t="s">
        <v>53</v>
      </c>
      <c r="D42" s="46">
        <v>25545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25545</v>
      </c>
      <c r="O42" s="47">
        <f t="shared" si="9"/>
        <v>0.51830134318061927</v>
      </c>
      <c r="P42" s="9"/>
    </row>
    <row r="43" spans="1:16">
      <c r="A43" s="12"/>
      <c r="B43" s="25">
        <v>347.2</v>
      </c>
      <c r="C43" s="20" t="s">
        <v>54</v>
      </c>
      <c r="D43" s="46">
        <v>233593</v>
      </c>
      <c r="E43" s="46">
        <v>0</v>
      </c>
      <c r="F43" s="46">
        <v>0</v>
      </c>
      <c r="G43" s="46">
        <v>43093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276686</v>
      </c>
      <c r="O43" s="47">
        <f t="shared" si="9"/>
        <v>5.6138862963113256</v>
      </c>
      <c r="P43" s="9"/>
    </row>
    <row r="44" spans="1:16">
      <c r="A44" s="12"/>
      <c r="B44" s="25">
        <v>349</v>
      </c>
      <c r="C44" s="20" t="s">
        <v>1</v>
      </c>
      <c r="D44" s="46">
        <v>266034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266034</v>
      </c>
      <c r="O44" s="47">
        <f t="shared" si="9"/>
        <v>5.3977600129854322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SUM(D46:D46)</f>
        <v>304095</v>
      </c>
      <c r="E45" s="32">
        <f t="shared" si="10"/>
        <v>7265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311360</v>
      </c>
      <c r="O45" s="45">
        <f t="shared" si="9"/>
        <v>6.3174126526802743</v>
      </c>
      <c r="P45" s="10"/>
    </row>
    <row r="46" spans="1:16">
      <c r="A46" s="13"/>
      <c r="B46" s="39">
        <v>351.9</v>
      </c>
      <c r="C46" s="21" t="s">
        <v>57</v>
      </c>
      <c r="D46" s="46">
        <v>304095</v>
      </c>
      <c r="E46" s="46">
        <v>7265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311360</v>
      </c>
      <c r="O46" s="47">
        <f t="shared" si="9"/>
        <v>6.3174126526802743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830571</v>
      </c>
      <c r="E47" s="32">
        <f t="shared" si="11"/>
        <v>776724</v>
      </c>
      <c r="F47" s="32">
        <f t="shared" si="11"/>
        <v>0</v>
      </c>
      <c r="G47" s="32">
        <f t="shared" si="11"/>
        <v>88205</v>
      </c>
      <c r="H47" s="32">
        <f t="shared" si="11"/>
        <v>0</v>
      </c>
      <c r="I47" s="32">
        <f t="shared" si="11"/>
        <v>129442</v>
      </c>
      <c r="J47" s="32">
        <f t="shared" si="11"/>
        <v>601867</v>
      </c>
      <c r="K47" s="32">
        <f t="shared" si="11"/>
        <v>6411602</v>
      </c>
      <c r="L47" s="32">
        <f t="shared" si="11"/>
        <v>0</v>
      </c>
      <c r="M47" s="32">
        <f t="shared" si="11"/>
        <v>0</v>
      </c>
      <c r="N47" s="32">
        <f>SUM(D47:M47)</f>
        <v>8838411</v>
      </c>
      <c r="O47" s="45">
        <f t="shared" si="9"/>
        <v>179.32903867223959</v>
      </c>
      <c r="P47" s="10"/>
    </row>
    <row r="48" spans="1:16">
      <c r="A48" s="12"/>
      <c r="B48" s="25">
        <v>361.1</v>
      </c>
      <c r="C48" s="20" t="s">
        <v>58</v>
      </c>
      <c r="D48" s="46">
        <v>143370</v>
      </c>
      <c r="E48" s="46">
        <v>8298</v>
      </c>
      <c r="F48" s="46">
        <v>0</v>
      </c>
      <c r="G48" s="46">
        <v>78262</v>
      </c>
      <c r="H48" s="46">
        <v>0</v>
      </c>
      <c r="I48" s="46">
        <v>99638</v>
      </c>
      <c r="J48" s="46">
        <v>154559</v>
      </c>
      <c r="K48" s="46">
        <v>715357</v>
      </c>
      <c r="L48" s="46">
        <v>0</v>
      </c>
      <c r="M48" s="46">
        <v>0</v>
      </c>
      <c r="N48" s="46">
        <f>SUM(D48:M48)</f>
        <v>1199484</v>
      </c>
      <c r="O48" s="47">
        <f t="shared" si="9"/>
        <v>24.337215436432253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2045500</v>
      </c>
      <c r="L49" s="46">
        <v>0</v>
      </c>
      <c r="M49" s="46">
        <v>0</v>
      </c>
      <c r="N49" s="46">
        <f t="shared" ref="N49:N56" si="12">SUM(D49:M49)</f>
        <v>2045500</v>
      </c>
      <c r="O49" s="47">
        <f t="shared" si="9"/>
        <v>41.502657955606054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-11953157</v>
      </c>
      <c r="L50" s="46">
        <v>0</v>
      </c>
      <c r="M50" s="46">
        <v>0</v>
      </c>
      <c r="N50" s="46">
        <f t="shared" si="12"/>
        <v>-11953157</v>
      </c>
      <c r="O50" s="47">
        <f t="shared" si="9"/>
        <v>-242.52641723816095</v>
      </c>
      <c r="P50" s="9"/>
    </row>
    <row r="51" spans="1:119">
      <c r="A51" s="12"/>
      <c r="B51" s="25">
        <v>361.4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8155069</v>
      </c>
      <c r="L51" s="46">
        <v>0</v>
      </c>
      <c r="M51" s="46">
        <v>0</v>
      </c>
      <c r="N51" s="46">
        <f t="shared" si="12"/>
        <v>8155069</v>
      </c>
      <c r="O51" s="47">
        <f t="shared" si="9"/>
        <v>165.46420890313681</v>
      </c>
      <c r="P51" s="9"/>
    </row>
    <row r="52" spans="1:119">
      <c r="A52" s="12"/>
      <c r="B52" s="25">
        <v>362</v>
      </c>
      <c r="C52" s="20" t="s">
        <v>62</v>
      </c>
      <c r="D52" s="46">
        <v>142799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142799</v>
      </c>
      <c r="O52" s="47">
        <f t="shared" si="9"/>
        <v>2.897354218236416</v>
      </c>
      <c r="P52" s="9"/>
    </row>
    <row r="53" spans="1:119">
      <c r="A53" s="12"/>
      <c r="B53" s="25">
        <v>364</v>
      </c>
      <c r="C53" s="20" t="s">
        <v>63</v>
      </c>
      <c r="D53" s="46">
        <v>2690</v>
      </c>
      <c r="E53" s="46">
        <v>0</v>
      </c>
      <c r="F53" s="46">
        <v>0</v>
      </c>
      <c r="G53" s="46">
        <v>0</v>
      </c>
      <c r="H53" s="46">
        <v>0</v>
      </c>
      <c r="I53" s="46">
        <v>436</v>
      </c>
      <c r="J53" s="46">
        <v>109209</v>
      </c>
      <c r="K53" s="46">
        <v>0</v>
      </c>
      <c r="L53" s="46">
        <v>0</v>
      </c>
      <c r="M53" s="46">
        <v>0</v>
      </c>
      <c r="N53" s="46">
        <f t="shared" si="12"/>
        <v>112335</v>
      </c>
      <c r="O53" s="47">
        <f t="shared" si="9"/>
        <v>2.2792476565353246</v>
      </c>
      <c r="P53" s="9"/>
    </row>
    <row r="54" spans="1:119">
      <c r="A54" s="12"/>
      <c r="B54" s="25">
        <v>366</v>
      </c>
      <c r="C54" s="20" t="s">
        <v>64</v>
      </c>
      <c r="D54" s="46">
        <v>24833</v>
      </c>
      <c r="E54" s="46">
        <v>768426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793259</v>
      </c>
      <c r="O54" s="47">
        <f t="shared" si="9"/>
        <v>16.095016840482085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7448833</v>
      </c>
      <c r="L55" s="46">
        <v>0</v>
      </c>
      <c r="M55" s="46">
        <v>0</v>
      </c>
      <c r="N55" s="46">
        <f t="shared" si="12"/>
        <v>7448833</v>
      </c>
      <c r="O55" s="47">
        <f t="shared" si="9"/>
        <v>151.13486588483545</v>
      </c>
      <c r="P55" s="9"/>
    </row>
    <row r="56" spans="1:119">
      <c r="A56" s="12"/>
      <c r="B56" s="25">
        <v>369.9</v>
      </c>
      <c r="C56" s="20" t="s">
        <v>66</v>
      </c>
      <c r="D56" s="46">
        <v>516879</v>
      </c>
      <c r="E56" s="46">
        <v>0</v>
      </c>
      <c r="F56" s="46">
        <v>0</v>
      </c>
      <c r="G56" s="46">
        <v>9943</v>
      </c>
      <c r="H56" s="46">
        <v>0</v>
      </c>
      <c r="I56" s="46">
        <v>29368</v>
      </c>
      <c r="J56" s="46">
        <v>338099</v>
      </c>
      <c r="K56" s="46">
        <v>0</v>
      </c>
      <c r="L56" s="46">
        <v>0</v>
      </c>
      <c r="M56" s="46">
        <v>0</v>
      </c>
      <c r="N56" s="46">
        <f t="shared" si="12"/>
        <v>894289</v>
      </c>
      <c r="O56" s="47">
        <f t="shared" si="9"/>
        <v>18.144889015136144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SUM(D58:D59)</f>
        <v>517765</v>
      </c>
      <c r="E57" s="32">
        <f t="shared" si="13"/>
        <v>786392</v>
      </c>
      <c r="F57" s="32">
        <f t="shared" si="13"/>
        <v>1121563</v>
      </c>
      <c r="G57" s="32">
        <f t="shared" si="13"/>
        <v>1026000</v>
      </c>
      <c r="H57" s="32">
        <f t="shared" si="13"/>
        <v>0</v>
      </c>
      <c r="I57" s="32">
        <f t="shared" si="13"/>
        <v>0</v>
      </c>
      <c r="J57" s="32">
        <f t="shared" si="13"/>
        <v>1090151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4541871</v>
      </c>
      <c r="O57" s="45">
        <f t="shared" si="9"/>
        <v>92.15337012539058</v>
      </c>
      <c r="P57" s="9"/>
    </row>
    <row r="58" spans="1:119">
      <c r="A58" s="12"/>
      <c r="B58" s="25">
        <v>381</v>
      </c>
      <c r="C58" s="20" t="s">
        <v>67</v>
      </c>
      <c r="D58" s="46">
        <v>517765</v>
      </c>
      <c r="E58" s="46">
        <v>786392</v>
      </c>
      <c r="F58" s="46">
        <v>1121563</v>
      </c>
      <c r="G58" s="46">
        <v>1026000</v>
      </c>
      <c r="H58" s="46">
        <v>0</v>
      </c>
      <c r="I58" s="46">
        <v>0</v>
      </c>
      <c r="J58" s="46">
        <v>1072752</v>
      </c>
      <c r="K58" s="46">
        <v>0</v>
      </c>
      <c r="L58" s="46">
        <v>0</v>
      </c>
      <c r="M58" s="46">
        <v>0</v>
      </c>
      <c r="N58" s="46">
        <f>SUM(D58:M58)</f>
        <v>4524472</v>
      </c>
      <c r="O58" s="47">
        <f t="shared" si="9"/>
        <v>91.800348983484156</v>
      </c>
      <c r="P58" s="9"/>
    </row>
    <row r="59" spans="1:119" ht="15.75" thickBot="1">
      <c r="A59" s="12"/>
      <c r="B59" s="25">
        <v>389.4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17399</v>
      </c>
      <c r="K59" s="46">
        <v>0</v>
      </c>
      <c r="L59" s="46">
        <v>0</v>
      </c>
      <c r="M59" s="46">
        <v>0</v>
      </c>
      <c r="N59" s="46">
        <f>SUM(D59:M59)</f>
        <v>17399</v>
      </c>
      <c r="O59" s="47">
        <f t="shared" si="9"/>
        <v>0.35302114190642375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4">SUM(D5,D14,D20,D32,D45,D47,D57)</f>
        <v>49916357</v>
      </c>
      <c r="E60" s="15">
        <f t="shared" si="14"/>
        <v>1576381</v>
      </c>
      <c r="F60" s="15">
        <f t="shared" si="14"/>
        <v>1121563</v>
      </c>
      <c r="G60" s="15">
        <f t="shared" si="14"/>
        <v>4440786</v>
      </c>
      <c r="H60" s="15">
        <f t="shared" si="14"/>
        <v>0</v>
      </c>
      <c r="I60" s="15">
        <f t="shared" si="14"/>
        <v>24214809</v>
      </c>
      <c r="J60" s="15">
        <f t="shared" si="14"/>
        <v>7655551</v>
      </c>
      <c r="K60" s="15">
        <f t="shared" si="14"/>
        <v>6411602</v>
      </c>
      <c r="L60" s="15">
        <f t="shared" si="14"/>
        <v>0</v>
      </c>
      <c r="M60" s="15">
        <f t="shared" si="14"/>
        <v>0</v>
      </c>
      <c r="N60" s="15">
        <f>SUM(D60:M60)</f>
        <v>95337049</v>
      </c>
      <c r="O60" s="38">
        <f t="shared" si="9"/>
        <v>1934.3636935438055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83</v>
      </c>
      <c r="M62" s="48"/>
      <c r="N62" s="48"/>
      <c r="O62" s="43">
        <v>49286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14444463</v>
      </c>
      <c r="E5" s="27">
        <f t="shared" si="0"/>
        <v>9615393</v>
      </c>
      <c r="F5" s="27">
        <f t="shared" si="0"/>
        <v>0</v>
      </c>
      <c r="G5" s="27">
        <f t="shared" si="0"/>
        <v>2424195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26484051</v>
      </c>
      <c r="O5" s="33">
        <f t="shared" ref="O5:O36" si="1">(N5/O$62)</f>
        <v>539.62083579535033</v>
      </c>
      <c r="P5" s="6"/>
    </row>
    <row r="6" spans="1:133">
      <c r="A6" s="12"/>
      <c r="B6" s="25">
        <v>311</v>
      </c>
      <c r="C6" s="20" t="s">
        <v>3</v>
      </c>
      <c r="D6" s="46">
        <v>13628637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13628637</v>
      </c>
      <c r="O6" s="47">
        <f t="shared" si="1"/>
        <v>277.6877483241305</v>
      </c>
      <c r="P6" s="9"/>
    </row>
    <row r="7" spans="1:133">
      <c r="A7" s="12"/>
      <c r="B7" s="25">
        <v>312.60000000000002</v>
      </c>
      <c r="C7" s="20" t="s">
        <v>11</v>
      </c>
      <c r="D7" s="46">
        <v>0</v>
      </c>
      <c r="E7" s="46">
        <v>1119038</v>
      </c>
      <c r="F7" s="46">
        <v>0</v>
      </c>
      <c r="G7" s="46">
        <v>2424195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3543233</v>
      </c>
      <c r="O7" s="47">
        <f t="shared" si="1"/>
        <v>72.194482365166365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5106163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5106163</v>
      </c>
      <c r="O8" s="47">
        <f t="shared" si="1"/>
        <v>104.03967073493754</v>
      </c>
      <c r="P8" s="9"/>
    </row>
    <row r="9" spans="1:133">
      <c r="A9" s="12"/>
      <c r="B9" s="25">
        <v>314.2</v>
      </c>
      <c r="C9" s="20" t="s">
        <v>14</v>
      </c>
      <c r="D9" s="46">
        <v>0</v>
      </c>
      <c r="E9" s="46">
        <v>2337515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2337515</v>
      </c>
      <c r="O9" s="47">
        <f t="shared" si="1"/>
        <v>47.62760039935614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944089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944089</v>
      </c>
      <c r="O10" s="47">
        <f t="shared" si="1"/>
        <v>19.236109130177876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33075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33075</v>
      </c>
      <c r="O11" s="47">
        <f t="shared" si="1"/>
        <v>0.67391348641985371</v>
      </c>
      <c r="P11" s="9"/>
    </row>
    <row r="12" spans="1:133">
      <c r="A12" s="12"/>
      <c r="B12" s="25">
        <v>314.8</v>
      </c>
      <c r="C12" s="20" t="s">
        <v>16</v>
      </c>
      <c r="D12" s="46">
        <v>0</v>
      </c>
      <c r="E12" s="46">
        <v>75513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75513</v>
      </c>
      <c r="O12" s="47">
        <f t="shared" si="1"/>
        <v>1.5386010309908515</v>
      </c>
      <c r="P12" s="9"/>
    </row>
    <row r="13" spans="1:133">
      <c r="A13" s="12"/>
      <c r="B13" s="25">
        <v>316</v>
      </c>
      <c r="C13" s="20" t="s">
        <v>17</v>
      </c>
      <c r="D13" s="46">
        <v>815826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815826</v>
      </c>
      <c r="O13" s="47">
        <f t="shared" si="1"/>
        <v>16.622710324171234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676331</v>
      </c>
      <c r="E14" s="32">
        <f t="shared" si="3"/>
        <v>4915387</v>
      </c>
      <c r="F14" s="32">
        <f t="shared" si="3"/>
        <v>0</v>
      </c>
      <c r="G14" s="32">
        <f t="shared" si="3"/>
        <v>70407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5662125</v>
      </c>
      <c r="O14" s="45">
        <f t="shared" si="1"/>
        <v>115.36757065139876</v>
      </c>
      <c r="P14" s="10"/>
    </row>
    <row r="15" spans="1:133">
      <c r="A15" s="12"/>
      <c r="B15" s="25">
        <v>322</v>
      </c>
      <c r="C15" s="20" t="s">
        <v>0</v>
      </c>
      <c r="D15" s="46">
        <v>608910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608910</v>
      </c>
      <c r="O15" s="47">
        <f t="shared" si="1"/>
        <v>12.406732003504555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4859474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4859474</v>
      </c>
      <c r="O16" s="47">
        <f t="shared" si="1"/>
        <v>99.013305079565598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55913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55913</v>
      </c>
      <c r="O17" s="47">
        <f t="shared" si="1"/>
        <v>1.1392448908901975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70407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70407</v>
      </c>
      <c r="O18" s="47">
        <f t="shared" si="1"/>
        <v>1.434564681431977</v>
      </c>
      <c r="P18" s="9"/>
    </row>
    <row r="19" spans="1:16">
      <c r="A19" s="12"/>
      <c r="B19" s="25">
        <v>329</v>
      </c>
      <c r="C19" s="20" t="s">
        <v>22</v>
      </c>
      <c r="D19" s="46">
        <v>67421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67421</v>
      </c>
      <c r="O19" s="47">
        <f t="shared" si="1"/>
        <v>1.3737239960064387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6584047</v>
      </c>
      <c r="E20" s="32">
        <f t="shared" si="5"/>
        <v>393226</v>
      </c>
      <c r="F20" s="32">
        <f t="shared" si="5"/>
        <v>0</v>
      </c>
      <c r="G20" s="32">
        <f t="shared" si="5"/>
        <v>1454400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8431673</v>
      </c>
      <c r="O20" s="45">
        <f t="shared" si="1"/>
        <v>171.79797876892357</v>
      </c>
      <c r="P20" s="10"/>
    </row>
    <row r="21" spans="1:16">
      <c r="A21" s="12"/>
      <c r="B21" s="25">
        <v>331.2</v>
      </c>
      <c r="C21" s="20" t="s">
        <v>23</v>
      </c>
      <c r="D21" s="46">
        <v>449247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449247</v>
      </c>
      <c r="O21" s="47">
        <f t="shared" si="1"/>
        <v>9.1535483608060471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25049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25049</v>
      </c>
      <c r="O22" s="47">
        <f t="shared" si="1"/>
        <v>0.51038122211129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1429351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1429351</v>
      </c>
      <c r="O23" s="47">
        <f t="shared" si="1"/>
        <v>29.123474398418875</v>
      </c>
      <c r="P23" s="9"/>
    </row>
    <row r="24" spans="1:16">
      <c r="A24" s="12"/>
      <c r="B24" s="25">
        <v>335.12</v>
      </c>
      <c r="C24" s="20" t="s">
        <v>28</v>
      </c>
      <c r="D24" s="46">
        <v>893281</v>
      </c>
      <c r="E24" s="46">
        <v>387226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1280507</v>
      </c>
      <c r="O24" s="47">
        <f t="shared" si="1"/>
        <v>26.090731269993277</v>
      </c>
      <c r="P24" s="9"/>
    </row>
    <row r="25" spans="1:16">
      <c r="A25" s="12"/>
      <c r="B25" s="25">
        <v>335.14</v>
      </c>
      <c r="C25" s="20" t="s">
        <v>29</v>
      </c>
      <c r="D25" s="46">
        <v>25410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25410</v>
      </c>
      <c r="O25" s="47">
        <f t="shared" si="1"/>
        <v>0.51773671020191936</v>
      </c>
      <c r="P25" s="9"/>
    </row>
    <row r="26" spans="1:16">
      <c r="A26" s="12"/>
      <c r="B26" s="25">
        <v>335.15</v>
      </c>
      <c r="C26" s="20" t="s">
        <v>30</v>
      </c>
      <c r="D26" s="46">
        <v>25274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25274</v>
      </c>
      <c r="O26" s="47">
        <f t="shared" si="1"/>
        <v>0.51496566759713935</v>
      </c>
      <c r="P26" s="9"/>
    </row>
    <row r="27" spans="1:16">
      <c r="A27" s="12"/>
      <c r="B27" s="25">
        <v>335.18</v>
      </c>
      <c r="C27" s="20" t="s">
        <v>31</v>
      </c>
      <c r="D27" s="46">
        <v>2341819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2341819</v>
      </c>
      <c r="O27" s="47">
        <f t="shared" si="1"/>
        <v>47.715295747672123</v>
      </c>
      <c r="P27" s="9"/>
    </row>
    <row r="28" spans="1:16">
      <c r="A28" s="12"/>
      <c r="B28" s="25">
        <v>335.29</v>
      </c>
      <c r="C28" s="20" t="s">
        <v>32</v>
      </c>
      <c r="D28" s="46">
        <v>22640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22640</v>
      </c>
      <c r="O28" s="47">
        <f t="shared" si="1"/>
        <v>0.46129709244279632</v>
      </c>
      <c r="P28" s="9"/>
    </row>
    <row r="29" spans="1:16">
      <c r="A29" s="12"/>
      <c r="B29" s="25">
        <v>335.49</v>
      </c>
      <c r="C29" s="20" t="s">
        <v>33</v>
      </c>
      <c r="D29" s="46">
        <v>909152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909152</v>
      </c>
      <c r="O29" s="47">
        <f t="shared" si="1"/>
        <v>18.52425681044846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0.1222518796226492</v>
      </c>
      <c r="P30" s="9"/>
    </row>
    <row r="31" spans="1:16">
      <c r="A31" s="12"/>
      <c r="B31" s="25">
        <v>338</v>
      </c>
      <c r="C31" s="20" t="s">
        <v>36</v>
      </c>
      <c r="D31" s="46">
        <v>1917224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1917224</v>
      </c>
      <c r="O31" s="47">
        <f t="shared" si="1"/>
        <v>39.064039609608997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SUM(D33:D44)</f>
        <v>11438528</v>
      </c>
      <c r="E32" s="32">
        <f t="shared" si="7"/>
        <v>0</v>
      </c>
      <c r="F32" s="32">
        <f t="shared" si="7"/>
        <v>0</v>
      </c>
      <c r="G32" s="32">
        <f t="shared" si="7"/>
        <v>600277</v>
      </c>
      <c r="H32" s="32">
        <f t="shared" si="7"/>
        <v>0</v>
      </c>
      <c r="I32" s="32">
        <f t="shared" si="7"/>
        <v>23285349</v>
      </c>
      <c r="J32" s="32">
        <f t="shared" si="7"/>
        <v>5788727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41112881</v>
      </c>
      <c r="O32" s="45">
        <f t="shared" si="1"/>
        <v>837.68782982538357</v>
      </c>
      <c r="P32" s="10"/>
    </row>
    <row r="33" spans="1:16">
      <c r="A33" s="12"/>
      <c r="B33" s="25">
        <v>341.2</v>
      </c>
      <c r="C33" s="20" t="s">
        <v>44</v>
      </c>
      <c r="D33" s="46">
        <v>14728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5788727</v>
      </c>
      <c r="K33" s="46">
        <v>0</v>
      </c>
      <c r="L33" s="46">
        <v>0</v>
      </c>
      <c r="M33" s="46">
        <v>0</v>
      </c>
      <c r="N33" s="46">
        <f t="shared" ref="N33:N44" si="8">SUM(D33:M33)</f>
        <v>5803455</v>
      </c>
      <c r="O33" s="47">
        <f t="shared" si="1"/>
        <v>118.24721367591027</v>
      </c>
      <c r="P33" s="9"/>
    </row>
    <row r="34" spans="1:16">
      <c r="A34" s="12"/>
      <c r="B34" s="25">
        <v>341.3</v>
      </c>
      <c r="C34" s="20" t="s">
        <v>45</v>
      </c>
      <c r="D34" s="46">
        <v>1825694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1825694</v>
      </c>
      <c r="O34" s="47">
        <f t="shared" si="1"/>
        <v>37.199087185965482</v>
      </c>
      <c r="P34" s="9"/>
    </row>
    <row r="35" spans="1:16">
      <c r="A35" s="12"/>
      <c r="B35" s="25">
        <v>342.2</v>
      </c>
      <c r="C35" s="20" t="s">
        <v>46</v>
      </c>
      <c r="D35" s="46">
        <v>1957972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1957972</v>
      </c>
      <c r="O35" s="47">
        <f t="shared" si="1"/>
        <v>39.894292874752949</v>
      </c>
      <c r="P35" s="9"/>
    </row>
    <row r="36" spans="1:16">
      <c r="A36" s="12"/>
      <c r="B36" s="25">
        <v>342.4</v>
      </c>
      <c r="C36" s="20" t="s">
        <v>47</v>
      </c>
      <c r="D36" s="46">
        <v>1035808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1035808</v>
      </c>
      <c r="O36" s="47">
        <f t="shared" si="1"/>
        <v>21.104912488029502</v>
      </c>
      <c r="P36" s="9"/>
    </row>
    <row r="37" spans="1:16">
      <c r="A37" s="12"/>
      <c r="B37" s="25">
        <v>342.9</v>
      </c>
      <c r="C37" s="20" t="s">
        <v>48</v>
      </c>
      <c r="D37" s="46">
        <v>298102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298102</v>
      </c>
      <c r="O37" s="47">
        <f t="shared" ref="O37:O60" si="9">(N37/O$62)</f>
        <v>6.0739216365451618</v>
      </c>
      <c r="P37" s="9"/>
    </row>
    <row r="38" spans="1:16">
      <c r="A38" s="12"/>
      <c r="B38" s="25">
        <v>343.4</v>
      </c>
      <c r="C38" s="20" t="s">
        <v>49</v>
      </c>
      <c r="D38" s="46">
        <v>5679964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5679964</v>
      </c>
      <c r="O38" s="47">
        <f t="shared" si="9"/>
        <v>115.73104586483016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23285349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23285349</v>
      </c>
      <c r="O39" s="47">
        <f t="shared" si="9"/>
        <v>474.4462804865625</v>
      </c>
      <c r="P39" s="9"/>
    </row>
    <row r="40" spans="1:16">
      <c r="A40" s="12"/>
      <c r="B40" s="25">
        <v>343.9</v>
      </c>
      <c r="C40" s="20" t="s">
        <v>51</v>
      </c>
      <c r="D40" s="46">
        <v>195606</v>
      </c>
      <c r="E40" s="46">
        <v>0</v>
      </c>
      <c r="F40" s="46">
        <v>0</v>
      </c>
      <c r="G40" s="46">
        <v>500000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695606</v>
      </c>
      <c r="O40" s="47">
        <f t="shared" si="9"/>
        <v>14.173190162798752</v>
      </c>
      <c r="P40" s="9"/>
    </row>
    <row r="41" spans="1:16">
      <c r="A41" s="12"/>
      <c r="B41" s="25">
        <v>346.9</v>
      </c>
      <c r="C41" s="20" t="s">
        <v>52</v>
      </c>
      <c r="D41" s="46">
        <v>7278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7278</v>
      </c>
      <c r="O41" s="47">
        <f t="shared" si="9"/>
        <v>0.14829152998227349</v>
      </c>
      <c r="P41" s="9"/>
    </row>
    <row r="42" spans="1:16">
      <c r="A42" s="12"/>
      <c r="B42" s="25">
        <v>347.1</v>
      </c>
      <c r="C42" s="20" t="s">
        <v>53</v>
      </c>
      <c r="D42" s="46">
        <v>27096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27096</v>
      </c>
      <c r="O42" s="47">
        <f t="shared" si="9"/>
        <v>0.55208948837588379</v>
      </c>
      <c r="P42" s="9"/>
    </row>
    <row r="43" spans="1:16">
      <c r="A43" s="12"/>
      <c r="B43" s="25">
        <v>347.2</v>
      </c>
      <c r="C43" s="20" t="s">
        <v>54</v>
      </c>
      <c r="D43" s="46">
        <v>235201</v>
      </c>
      <c r="E43" s="46">
        <v>0</v>
      </c>
      <c r="F43" s="46">
        <v>0</v>
      </c>
      <c r="G43" s="46">
        <v>100277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335478</v>
      </c>
      <c r="O43" s="47">
        <f t="shared" si="9"/>
        <v>6.8354693453411848</v>
      </c>
      <c r="P43" s="9"/>
    </row>
    <row r="44" spans="1:16">
      <c r="A44" s="12"/>
      <c r="B44" s="25">
        <v>349</v>
      </c>
      <c r="C44" s="20" t="s">
        <v>1</v>
      </c>
      <c r="D44" s="46">
        <v>161079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161079</v>
      </c>
      <c r="O44" s="47">
        <f t="shared" si="9"/>
        <v>3.2820350862894516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SUM(D46:D46)</f>
        <v>342266</v>
      </c>
      <c r="E45" s="32">
        <f t="shared" si="10"/>
        <v>36440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378706</v>
      </c>
      <c r="O45" s="45">
        <f t="shared" si="9"/>
        <v>7.716253387395831</v>
      </c>
      <c r="P45" s="10"/>
    </row>
    <row r="46" spans="1:16">
      <c r="A46" s="13"/>
      <c r="B46" s="39">
        <v>351.9</v>
      </c>
      <c r="C46" s="21" t="s">
        <v>57</v>
      </c>
      <c r="D46" s="46">
        <v>342266</v>
      </c>
      <c r="E46" s="46">
        <v>36440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378706</v>
      </c>
      <c r="O46" s="47">
        <f t="shared" si="9"/>
        <v>7.716253387395831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958554</v>
      </c>
      <c r="E47" s="32">
        <f t="shared" si="11"/>
        <v>998493</v>
      </c>
      <c r="F47" s="32">
        <f t="shared" si="11"/>
        <v>0</v>
      </c>
      <c r="G47" s="32">
        <f t="shared" si="11"/>
        <v>190529</v>
      </c>
      <c r="H47" s="32">
        <f t="shared" si="11"/>
        <v>0</v>
      </c>
      <c r="I47" s="32">
        <f t="shared" si="11"/>
        <v>100868</v>
      </c>
      <c r="J47" s="32">
        <f t="shared" si="11"/>
        <v>447678</v>
      </c>
      <c r="K47" s="32">
        <f t="shared" si="11"/>
        <v>18471838</v>
      </c>
      <c r="L47" s="32">
        <f t="shared" si="11"/>
        <v>0</v>
      </c>
      <c r="M47" s="32">
        <f t="shared" si="11"/>
        <v>0</v>
      </c>
      <c r="N47" s="32">
        <f>SUM(D47:M47)</f>
        <v>21167960</v>
      </c>
      <c r="O47" s="45">
        <f t="shared" si="9"/>
        <v>431.30381629617557</v>
      </c>
      <c r="P47" s="10"/>
    </row>
    <row r="48" spans="1:16">
      <c r="A48" s="12"/>
      <c r="B48" s="25">
        <v>361.1</v>
      </c>
      <c r="C48" s="20" t="s">
        <v>58</v>
      </c>
      <c r="D48" s="46">
        <v>229239</v>
      </c>
      <c r="E48" s="46">
        <v>37193</v>
      </c>
      <c r="F48" s="46">
        <v>0</v>
      </c>
      <c r="G48" s="46">
        <v>146958</v>
      </c>
      <c r="H48" s="46">
        <v>0</v>
      </c>
      <c r="I48" s="46">
        <v>83203</v>
      </c>
      <c r="J48" s="46">
        <v>258553</v>
      </c>
      <c r="K48" s="46">
        <v>757408</v>
      </c>
      <c r="L48" s="46">
        <v>0</v>
      </c>
      <c r="M48" s="46">
        <v>0</v>
      </c>
      <c r="N48" s="46">
        <f>SUM(D48:M48)</f>
        <v>1512554</v>
      </c>
      <c r="O48" s="47">
        <f t="shared" si="9"/>
        <v>30.818761588459424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1708561</v>
      </c>
      <c r="L49" s="46">
        <v>0</v>
      </c>
      <c r="M49" s="46">
        <v>0</v>
      </c>
      <c r="N49" s="46">
        <f t="shared" ref="N49:N56" si="12">SUM(D49:M49)</f>
        <v>1708561</v>
      </c>
      <c r="O49" s="47">
        <f t="shared" si="9"/>
        <v>34.812465616658855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6274254</v>
      </c>
      <c r="L50" s="46">
        <v>0</v>
      </c>
      <c r="M50" s="46">
        <v>0</v>
      </c>
      <c r="N50" s="46">
        <f t="shared" si="12"/>
        <v>6274254</v>
      </c>
      <c r="O50" s="47">
        <f t="shared" si="9"/>
        <v>127.83989078832087</v>
      </c>
      <c r="P50" s="9"/>
    </row>
    <row r="51" spans="1:119">
      <c r="A51" s="12"/>
      <c r="B51" s="25">
        <v>361.4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2478628</v>
      </c>
      <c r="L51" s="46">
        <v>0</v>
      </c>
      <c r="M51" s="46">
        <v>0</v>
      </c>
      <c r="N51" s="46">
        <f t="shared" si="12"/>
        <v>2478628</v>
      </c>
      <c r="O51" s="47">
        <f t="shared" si="9"/>
        <v>50.502821980887958</v>
      </c>
      <c r="P51" s="9"/>
    </row>
    <row r="52" spans="1:119">
      <c r="A52" s="12"/>
      <c r="B52" s="25">
        <v>362</v>
      </c>
      <c r="C52" s="20" t="s">
        <v>62</v>
      </c>
      <c r="D52" s="46">
        <v>169655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169655</v>
      </c>
      <c r="O52" s="47">
        <f t="shared" si="9"/>
        <v>3.4567737728967582</v>
      </c>
      <c r="P52" s="9"/>
    </row>
    <row r="53" spans="1:119">
      <c r="A53" s="12"/>
      <c r="B53" s="25">
        <v>364</v>
      </c>
      <c r="C53" s="20" t="s">
        <v>63</v>
      </c>
      <c r="D53" s="46">
        <v>2758</v>
      </c>
      <c r="E53" s="46">
        <v>0</v>
      </c>
      <c r="F53" s="46">
        <v>0</v>
      </c>
      <c r="G53" s="46">
        <v>0</v>
      </c>
      <c r="H53" s="46">
        <v>0</v>
      </c>
      <c r="I53" s="46">
        <v>1254</v>
      </c>
      <c r="J53" s="46">
        <v>15883</v>
      </c>
      <c r="K53" s="46">
        <v>0</v>
      </c>
      <c r="L53" s="46">
        <v>0</v>
      </c>
      <c r="M53" s="46">
        <v>0</v>
      </c>
      <c r="N53" s="46">
        <f t="shared" si="12"/>
        <v>19895</v>
      </c>
      <c r="O53" s="47">
        <f t="shared" si="9"/>
        <v>0.40536685751543428</v>
      </c>
      <c r="P53" s="9"/>
    </row>
    <row r="54" spans="1:119">
      <c r="A54" s="12"/>
      <c r="B54" s="25">
        <v>366</v>
      </c>
      <c r="C54" s="20" t="s">
        <v>64</v>
      </c>
      <c r="D54" s="46">
        <v>11737</v>
      </c>
      <c r="E54" s="46">
        <v>961300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973037</v>
      </c>
      <c r="O54" s="47">
        <f t="shared" si="9"/>
        <v>19.825933698730619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7252987</v>
      </c>
      <c r="L55" s="46">
        <v>0</v>
      </c>
      <c r="M55" s="46">
        <v>0</v>
      </c>
      <c r="N55" s="46">
        <f t="shared" si="12"/>
        <v>7252987</v>
      </c>
      <c r="O55" s="47">
        <f t="shared" si="9"/>
        <v>147.78188227143991</v>
      </c>
      <c r="P55" s="9"/>
    </row>
    <row r="56" spans="1:119">
      <c r="A56" s="12"/>
      <c r="B56" s="25">
        <v>369.9</v>
      </c>
      <c r="C56" s="20" t="s">
        <v>66</v>
      </c>
      <c r="D56" s="46">
        <v>545165</v>
      </c>
      <c r="E56" s="46">
        <v>0</v>
      </c>
      <c r="F56" s="46">
        <v>0</v>
      </c>
      <c r="G56" s="46">
        <v>43571</v>
      </c>
      <c r="H56" s="46">
        <v>0</v>
      </c>
      <c r="I56" s="46">
        <v>16411</v>
      </c>
      <c r="J56" s="46">
        <v>173242</v>
      </c>
      <c r="K56" s="46">
        <v>0</v>
      </c>
      <c r="L56" s="46">
        <v>0</v>
      </c>
      <c r="M56" s="46">
        <v>0</v>
      </c>
      <c r="N56" s="46">
        <f t="shared" si="12"/>
        <v>778389</v>
      </c>
      <c r="O56" s="47">
        <f t="shared" si="9"/>
        <v>15.859919721265715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SUM(D58:D59)</f>
        <v>15923227</v>
      </c>
      <c r="E57" s="32">
        <f t="shared" si="13"/>
        <v>881208</v>
      </c>
      <c r="F57" s="32">
        <f t="shared" si="13"/>
        <v>1119038</v>
      </c>
      <c r="G57" s="32">
        <f t="shared" si="13"/>
        <v>1402322</v>
      </c>
      <c r="H57" s="32">
        <f t="shared" si="13"/>
        <v>0</v>
      </c>
      <c r="I57" s="32">
        <f t="shared" si="13"/>
        <v>0</v>
      </c>
      <c r="J57" s="32">
        <f t="shared" si="13"/>
        <v>758943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20084738</v>
      </c>
      <c r="O57" s="45">
        <f t="shared" si="9"/>
        <v>409.23282870474134</v>
      </c>
      <c r="P57" s="9"/>
    </row>
    <row r="58" spans="1:119">
      <c r="A58" s="12"/>
      <c r="B58" s="25">
        <v>381</v>
      </c>
      <c r="C58" s="20" t="s">
        <v>67</v>
      </c>
      <c r="D58" s="46">
        <v>15923227</v>
      </c>
      <c r="E58" s="46">
        <v>881208</v>
      </c>
      <c r="F58" s="46">
        <v>1119038</v>
      </c>
      <c r="G58" s="46">
        <v>1402322</v>
      </c>
      <c r="H58" s="46">
        <v>0</v>
      </c>
      <c r="I58" s="46">
        <v>0</v>
      </c>
      <c r="J58" s="46">
        <v>740956</v>
      </c>
      <c r="K58" s="46">
        <v>0</v>
      </c>
      <c r="L58" s="46">
        <v>0</v>
      </c>
      <c r="M58" s="46">
        <v>0</v>
      </c>
      <c r="N58" s="46">
        <f>SUM(D58:M58)</f>
        <v>20066751</v>
      </c>
      <c r="O58" s="47">
        <f t="shared" si="9"/>
        <v>408.86633794494588</v>
      </c>
      <c r="P58" s="9"/>
    </row>
    <row r="59" spans="1:119" ht="15.75" thickBot="1">
      <c r="A59" s="12"/>
      <c r="B59" s="25">
        <v>389.4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17987</v>
      </c>
      <c r="K59" s="46">
        <v>0</v>
      </c>
      <c r="L59" s="46">
        <v>0</v>
      </c>
      <c r="M59" s="46">
        <v>0</v>
      </c>
      <c r="N59" s="46">
        <f>SUM(D59:M59)</f>
        <v>17987</v>
      </c>
      <c r="O59" s="47">
        <f t="shared" si="9"/>
        <v>0.36649075979543183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4">SUM(D5,D14,D20,D32,D45,D47,D57)</f>
        <v>50367416</v>
      </c>
      <c r="E60" s="15">
        <f t="shared" si="14"/>
        <v>16840147</v>
      </c>
      <c r="F60" s="15">
        <f t="shared" si="14"/>
        <v>1119038</v>
      </c>
      <c r="G60" s="15">
        <f t="shared" si="14"/>
        <v>6142130</v>
      </c>
      <c r="H60" s="15">
        <f t="shared" si="14"/>
        <v>0</v>
      </c>
      <c r="I60" s="15">
        <f t="shared" si="14"/>
        <v>23386217</v>
      </c>
      <c r="J60" s="15">
        <f t="shared" si="14"/>
        <v>6995348</v>
      </c>
      <c r="K60" s="15">
        <f t="shared" si="14"/>
        <v>18471838</v>
      </c>
      <c r="L60" s="15">
        <f t="shared" si="14"/>
        <v>0</v>
      </c>
      <c r="M60" s="15">
        <f t="shared" si="14"/>
        <v>0</v>
      </c>
      <c r="N60" s="15">
        <f>SUM(D60:M60)</f>
        <v>123322134</v>
      </c>
      <c r="O60" s="38">
        <f t="shared" si="9"/>
        <v>2512.7271134293692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80</v>
      </c>
      <c r="M62" s="48"/>
      <c r="N62" s="48"/>
      <c r="O62" s="43">
        <v>49079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15959466</v>
      </c>
      <c r="E5" s="27">
        <f t="shared" si="0"/>
        <v>9155194</v>
      </c>
      <c r="F5" s="27">
        <f t="shared" si="0"/>
        <v>0</v>
      </c>
      <c r="G5" s="27">
        <f t="shared" si="0"/>
        <v>2658025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27772685</v>
      </c>
      <c r="O5" s="33">
        <f t="shared" ref="O5:O36" si="1">(N5/O$66)</f>
        <v>567.49596436379989</v>
      </c>
      <c r="P5" s="6"/>
    </row>
    <row r="6" spans="1:133">
      <c r="A6" s="12"/>
      <c r="B6" s="25">
        <v>311</v>
      </c>
      <c r="C6" s="20" t="s">
        <v>3</v>
      </c>
      <c r="D6" s="46">
        <v>15141594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15141594</v>
      </c>
      <c r="O6" s="47">
        <f t="shared" si="1"/>
        <v>309.39729050450563</v>
      </c>
      <c r="P6" s="9"/>
    </row>
    <row r="7" spans="1:133">
      <c r="A7" s="12"/>
      <c r="B7" s="25">
        <v>312.60000000000002</v>
      </c>
      <c r="C7" s="20" t="s">
        <v>11</v>
      </c>
      <c r="D7" s="46">
        <v>0</v>
      </c>
      <c r="E7" s="46">
        <v>1119325</v>
      </c>
      <c r="F7" s="46">
        <v>0</v>
      </c>
      <c r="G7" s="46">
        <v>2658025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3777350</v>
      </c>
      <c r="O7" s="47">
        <f t="shared" si="1"/>
        <v>77.184862788369188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4427434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4427434</v>
      </c>
      <c r="O8" s="47">
        <f t="shared" si="1"/>
        <v>90.468419869633621</v>
      </c>
      <c r="P8" s="9"/>
    </row>
    <row r="9" spans="1:133">
      <c r="A9" s="12"/>
      <c r="B9" s="25">
        <v>314.2</v>
      </c>
      <c r="C9" s="20" t="s">
        <v>14</v>
      </c>
      <c r="D9" s="46">
        <v>0</v>
      </c>
      <c r="E9" s="46">
        <v>2536745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2536745</v>
      </c>
      <c r="O9" s="47">
        <f t="shared" si="1"/>
        <v>51.834835203007827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964332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964332</v>
      </c>
      <c r="O10" s="47">
        <f t="shared" si="1"/>
        <v>19.704775332556856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30039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30039</v>
      </c>
      <c r="O11" s="47">
        <f t="shared" si="1"/>
        <v>0.61380494084472503</v>
      </c>
      <c r="P11" s="9"/>
    </row>
    <row r="12" spans="1:133">
      <c r="A12" s="12"/>
      <c r="B12" s="25">
        <v>314.8</v>
      </c>
      <c r="C12" s="20" t="s">
        <v>16</v>
      </c>
      <c r="D12" s="46">
        <v>0</v>
      </c>
      <c r="E12" s="46">
        <v>77319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77319</v>
      </c>
      <c r="O12" s="47">
        <f t="shared" si="1"/>
        <v>1.5799055967633175</v>
      </c>
      <c r="P12" s="9"/>
    </row>
    <row r="13" spans="1:133">
      <c r="A13" s="12"/>
      <c r="B13" s="25">
        <v>316</v>
      </c>
      <c r="C13" s="20" t="s">
        <v>17</v>
      </c>
      <c r="D13" s="46">
        <v>817872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817872</v>
      </c>
      <c r="O13" s="47">
        <f t="shared" si="1"/>
        <v>16.712070128118679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639099</v>
      </c>
      <c r="E14" s="32">
        <f t="shared" si="3"/>
        <v>4687485</v>
      </c>
      <c r="F14" s="32">
        <f t="shared" si="3"/>
        <v>0</v>
      </c>
      <c r="G14" s="32">
        <f t="shared" si="3"/>
        <v>78724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5405308</v>
      </c>
      <c r="O14" s="45">
        <f t="shared" si="1"/>
        <v>110.44990702711539</v>
      </c>
      <c r="P14" s="10"/>
    </row>
    <row r="15" spans="1:133">
      <c r="A15" s="12"/>
      <c r="B15" s="25">
        <v>322</v>
      </c>
      <c r="C15" s="20" t="s">
        <v>0</v>
      </c>
      <c r="D15" s="46">
        <v>569694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569694</v>
      </c>
      <c r="O15" s="47">
        <f t="shared" si="1"/>
        <v>11.640899895788635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4629918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4629918</v>
      </c>
      <c r="O16" s="47">
        <f t="shared" si="1"/>
        <v>94.605897137252498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57567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57567</v>
      </c>
      <c r="O17" s="47">
        <f t="shared" si="1"/>
        <v>1.176301109544535</v>
      </c>
      <c r="P17" s="9"/>
    </row>
    <row r="18" spans="1:16">
      <c r="A18" s="12"/>
      <c r="B18" s="25">
        <v>324.041</v>
      </c>
      <c r="C18" s="20" t="s">
        <v>21</v>
      </c>
      <c r="D18" s="46">
        <v>0</v>
      </c>
      <c r="E18" s="46">
        <v>0</v>
      </c>
      <c r="F18" s="46">
        <v>0</v>
      </c>
      <c r="G18" s="46">
        <v>78724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78724</v>
      </c>
      <c r="O18" s="47">
        <f t="shared" si="1"/>
        <v>1.6086148061872945</v>
      </c>
      <c r="P18" s="9"/>
    </row>
    <row r="19" spans="1:16">
      <c r="A19" s="12"/>
      <c r="B19" s="25">
        <v>329</v>
      </c>
      <c r="C19" s="20" t="s">
        <v>22</v>
      </c>
      <c r="D19" s="46">
        <v>69405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69405</v>
      </c>
      <c r="O19" s="47">
        <f t="shared" si="1"/>
        <v>1.4181940783424263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SUM(D21:D33)</f>
        <v>6263194</v>
      </c>
      <c r="E20" s="32">
        <f t="shared" si="5"/>
        <v>393226</v>
      </c>
      <c r="F20" s="32">
        <f t="shared" si="5"/>
        <v>0</v>
      </c>
      <c r="G20" s="32">
        <f t="shared" si="5"/>
        <v>484175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7140595</v>
      </c>
      <c r="O20" s="45">
        <f t="shared" si="1"/>
        <v>145.90806922904022</v>
      </c>
      <c r="P20" s="10"/>
    </row>
    <row r="21" spans="1:16">
      <c r="A21" s="12"/>
      <c r="B21" s="25">
        <v>331.2</v>
      </c>
      <c r="C21" s="20" t="s">
        <v>23</v>
      </c>
      <c r="D21" s="46">
        <v>8863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8863</v>
      </c>
      <c r="O21" s="47">
        <f t="shared" si="1"/>
        <v>0.18110300578270908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98807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98807</v>
      </c>
      <c r="O22" s="47">
        <f t="shared" si="1"/>
        <v>2.0189828153415474</v>
      </c>
      <c r="P22" s="9"/>
    </row>
    <row r="23" spans="1:16">
      <c r="A23" s="12"/>
      <c r="B23" s="25">
        <v>331.5</v>
      </c>
      <c r="C23" s="20" t="s">
        <v>25</v>
      </c>
      <c r="D23" s="46">
        <v>2191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2191</v>
      </c>
      <c r="O23" s="47">
        <f t="shared" si="1"/>
        <v>4.4770019820592984E-2</v>
      </c>
      <c r="P23" s="9"/>
    </row>
    <row r="24" spans="1:16">
      <c r="A24" s="12"/>
      <c r="B24" s="25">
        <v>334.1</v>
      </c>
      <c r="C24" s="20" t="s">
        <v>26</v>
      </c>
      <c r="D24" s="46">
        <v>0</v>
      </c>
      <c r="E24" s="46">
        <v>0</v>
      </c>
      <c r="F24" s="46">
        <v>0</v>
      </c>
      <c r="G24" s="46">
        <v>235368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235368</v>
      </c>
      <c r="O24" s="47">
        <f t="shared" si="1"/>
        <v>4.809415803347024</v>
      </c>
      <c r="P24" s="9"/>
    </row>
    <row r="25" spans="1:16">
      <c r="A25" s="12"/>
      <c r="B25" s="25">
        <v>335.12</v>
      </c>
      <c r="C25" s="20" t="s">
        <v>28</v>
      </c>
      <c r="D25" s="46">
        <v>888228</v>
      </c>
      <c r="E25" s="46">
        <v>387226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1275454</v>
      </c>
      <c r="O25" s="47">
        <f t="shared" si="1"/>
        <v>26.062118147081058</v>
      </c>
      <c r="P25" s="9"/>
    </row>
    <row r="26" spans="1:16">
      <c r="A26" s="12"/>
      <c r="B26" s="25">
        <v>335.14</v>
      </c>
      <c r="C26" s="20" t="s">
        <v>29</v>
      </c>
      <c r="D26" s="46">
        <v>27579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27579</v>
      </c>
      <c r="O26" s="47">
        <f t="shared" si="1"/>
        <v>0.56353828235149883</v>
      </c>
      <c r="P26" s="9"/>
    </row>
    <row r="27" spans="1:16">
      <c r="A27" s="12"/>
      <c r="B27" s="25">
        <v>335.15</v>
      </c>
      <c r="C27" s="20" t="s">
        <v>30</v>
      </c>
      <c r="D27" s="46">
        <v>23359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23359</v>
      </c>
      <c r="O27" s="47">
        <f t="shared" si="1"/>
        <v>0.47730848607450088</v>
      </c>
      <c r="P27" s="9"/>
    </row>
    <row r="28" spans="1:16">
      <c r="A28" s="12"/>
      <c r="B28" s="25">
        <v>335.18</v>
      </c>
      <c r="C28" s="20" t="s">
        <v>31</v>
      </c>
      <c r="D28" s="46">
        <v>2370742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2370742</v>
      </c>
      <c r="O28" s="47">
        <f t="shared" si="1"/>
        <v>48.442796133962688</v>
      </c>
      <c r="P28" s="9"/>
    </row>
    <row r="29" spans="1:16">
      <c r="A29" s="12"/>
      <c r="B29" s="25">
        <v>335.29</v>
      </c>
      <c r="C29" s="20" t="s">
        <v>32</v>
      </c>
      <c r="D29" s="46">
        <v>22366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22366</v>
      </c>
      <c r="O29" s="47">
        <f t="shared" si="1"/>
        <v>0.45701792026808885</v>
      </c>
      <c r="P29" s="9"/>
    </row>
    <row r="30" spans="1:16">
      <c r="A30" s="12"/>
      <c r="B30" s="25">
        <v>335.49</v>
      </c>
      <c r="C30" s="20" t="s">
        <v>33</v>
      </c>
      <c r="D30" s="46">
        <v>915199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915199</v>
      </c>
      <c r="O30" s="47">
        <f t="shared" si="1"/>
        <v>18.700811213960236</v>
      </c>
      <c r="P30" s="9"/>
    </row>
    <row r="31" spans="1:16">
      <c r="A31" s="12"/>
      <c r="B31" s="25">
        <v>337.6</v>
      </c>
      <c r="C31" s="20" t="s">
        <v>34</v>
      </c>
      <c r="D31" s="46">
        <v>0</v>
      </c>
      <c r="E31" s="46">
        <v>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6000</v>
      </c>
      <c r="O31" s="47">
        <f t="shared" si="1"/>
        <v>0.12260160608103966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0</v>
      </c>
      <c r="F32" s="46">
        <v>0</v>
      </c>
      <c r="G32" s="46">
        <v>150000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150000</v>
      </c>
      <c r="O32" s="47">
        <f t="shared" si="1"/>
        <v>3.0650401520259916</v>
      </c>
      <c r="P32" s="9"/>
    </row>
    <row r="33" spans="1:16">
      <c r="A33" s="12"/>
      <c r="B33" s="25">
        <v>338</v>
      </c>
      <c r="C33" s="20" t="s">
        <v>36</v>
      </c>
      <c r="D33" s="46">
        <v>2004667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2004667</v>
      </c>
      <c r="O33" s="47">
        <f t="shared" si="1"/>
        <v>40.962565642943254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SUM(D35:D46)</f>
        <v>12076867</v>
      </c>
      <c r="E34" s="32">
        <f t="shared" si="7"/>
        <v>0</v>
      </c>
      <c r="F34" s="32">
        <f t="shared" si="7"/>
        <v>0</v>
      </c>
      <c r="G34" s="32">
        <f t="shared" si="7"/>
        <v>529942</v>
      </c>
      <c r="H34" s="32">
        <f t="shared" si="7"/>
        <v>0</v>
      </c>
      <c r="I34" s="32">
        <f t="shared" si="7"/>
        <v>23507923</v>
      </c>
      <c r="J34" s="32">
        <f t="shared" si="7"/>
        <v>5852364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41967096</v>
      </c>
      <c r="O34" s="45">
        <f t="shared" si="1"/>
        <v>857.53889535952919</v>
      </c>
      <c r="P34" s="10"/>
    </row>
    <row r="35" spans="1:16">
      <c r="A35" s="12"/>
      <c r="B35" s="25">
        <v>341.2</v>
      </c>
      <c r="C35" s="20" t="s">
        <v>44</v>
      </c>
      <c r="D35" s="46">
        <v>17957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5852364</v>
      </c>
      <c r="K35" s="46">
        <v>0</v>
      </c>
      <c r="L35" s="46">
        <v>0</v>
      </c>
      <c r="M35" s="46">
        <v>0</v>
      </c>
      <c r="N35" s="46">
        <f>SUM(D35:M35)</f>
        <v>5870321</v>
      </c>
      <c r="O35" s="47">
        <f t="shared" si="1"/>
        <v>119.95179713520913</v>
      </c>
      <c r="P35" s="9"/>
    </row>
    <row r="36" spans="1:16">
      <c r="A36" s="12"/>
      <c r="B36" s="25">
        <v>341.3</v>
      </c>
      <c r="C36" s="20" t="s">
        <v>45</v>
      </c>
      <c r="D36" s="46">
        <v>1822266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8">SUM(D36:M36)</f>
        <v>1822266</v>
      </c>
      <c r="O36" s="47">
        <f t="shared" si="1"/>
        <v>37.235456384478638</v>
      </c>
      <c r="P36" s="9"/>
    </row>
    <row r="37" spans="1:16">
      <c r="A37" s="12"/>
      <c r="B37" s="25">
        <v>342.2</v>
      </c>
      <c r="C37" s="20" t="s">
        <v>46</v>
      </c>
      <c r="D37" s="46">
        <v>2212622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2212622</v>
      </c>
      <c r="O37" s="47">
        <f t="shared" ref="O37:O64" si="9">(N37/O$66)</f>
        <v>45.21183514170702</v>
      </c>
      <c r="P37" s="9"/>
    </row>
    <row r="38" spans="1:16">
      <c r="A38" s="12"/>
      <c r="B38" s="25">
        <v>342.4</v>
      </c>
      <c r="C38" s="20" t="s">
        <v>47</v>
      </c>
      <c r="D38" s="46">
        <v>1063310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1063310</v>
      </c>
      <c r="O38" s="47">
        <f t="shared" si="9"/>
        <v>21.727252293671715</v>
      </c>
      <c r="P38" s="9"/>
    </row>
    <row r="39" spans="1:16">
      <c r="A39" s="12"/>
      <c r="B39" s="25">
        <v>342.9</v>
      </c>
      <c r="C39" s="20" t="s">
        <v>48</v>
      </c>
      <c r="D39" s="46">
        <v>572311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572311</v>
      </c>
      <c r="O39" s="47">
        <f t="shared" si="9"/>
        <v>11.694374629640981</v>
      </c>
      <c r="P39" s="9"/>
    </row>
    <row r="40" spans="1:16">
      <c r="A40" s="12"/>
      <c r="B40" s="25">
        <v>343.4</v>
      </c>
      <c r="C40" s="20" t="s">
        <v>49</v>
      </c>
      <c r="D40" s="46">
        <v>5799543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5799543</v>
      </c>
      <c r="O40" s="47">
        <f t="shared" si="9"/>
        <v>118.50554772267516</v>
      </c>
      <c r="P40" s="9"/>
    </row>
    <row r="41" spans="1:16">
      <c r="A41" s="12"/>
      <c r="B41" s="25">
        <v>343.6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23507923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23507923</v>
      </c>
      <c r="O41" s="47">
        <f t="shared" si="9"/>
        <v>480.35151923823537</v>
      </c>
      <c r="P41" s="9"/>
    </row>
    <row r="42" spans="1:16">
      <c r="A42" s="12"/>
      <c r="B42" s="25">
        <v>343.9</v>
      </c>
      <c r="C42" s="20" t="s">
        <v>51</v>
      </c>
      <c r="D42" s="46">
        <v>167057</v>
      </c>
      <c r="E42" s="46">
        <v>0</v>
      </c>
      <c r="F42" s="46">
        <v>0</v>
      </c>
      <c r="G42" s="46">
        <v>500000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667057</v>
      </c>
      <c r="O42" s="47">
        <f t="shared" si="9"/>
        <v>13.630376591266678</v>
      </c>
      <c r="P42" s="9"/>
    </row>
    <row r="43" spans="1:16">
      <c r="A43" s="12"/>
      <c r="B43" s="25">
        <v>346.9</v>
      </c>
      <c r="C43" s="20" t="s">
        <v>52</v>
      </c>
      <c r="D43" s="46">
        <v>2640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2640</v>
      </c>
      <c r="O43" s="47">
        <f t="shared" si="9"/>
        <v>5.3944706675657449E-2</v>
      </c>
      <c r="P43" s="9"/>
    </row>
    <row r="44" spans="1:16">
      <c r="A44" s="12"/>
      <c r="B44" s="25">
        <v>347.1</v>
      </c>
      <c r="C44" s="20" t="s">
        <v>53</v>
      </c>
      <c r="D44" s="46">
        <v>31524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31524</v>
      </c>
      <c r="O44" s="47">
        <f t="shared" si="9"/>
        <v>0.64414883834978243</v>
      </c>
      <c r="P44" s="9"/>
    </row>
    <row r="45" spans="1:16">
      <c r="A45" s="12"/>
      <c r="B45" s="25">
        <v>347.2</v>
      </c>
      <c r="C45" s="20" t="s">
        <v>54</v>
      </c>
      <c r="D45" s="46">
        <v>240253</v>
      </c>
      <c r="E45" s="46">
        <v>0</v>
      </c>
      <c r="F45" s="46">
        <v>0</v>
      </c>
      <c r="G45" s="46">
        <v>29942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270195</v>
      </c>
      <c r="O45" s="47">
        <f t="shared" si="9"/>
        <v>5.5210568258444184</v>
      </c>
      <c r="P45" s="9"/>
    </row>
    <row r="46" spans="1:16">
      <c r="A46" s="12"/>
      <c r="B46" s="25">
        <v>349</v>
      </c>
      <c r="C46" s="20" t="s">
        <v>1</v>
      </c>
      <c r="D46" s="46">
        <v>147384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147384</v>
      </c>
      <c r="O46" s="47">
        <f t="shared" si="9"/>
        <v>3.0115858517746581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SUM(D48:D48)</f>
        <v>468773</v>
      </c>
      <c r="E47" s="32">
        <f t="shared" si="10"/>
        <v>82498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551271</v>
      </c>
      <c r="O47" s="45">
        <f t="shared" si="9"/>
        <v>11.264451664316802</v>
      </c>
      <c r="P47" s="10"/>
    </row>
    <row r="48" spans="1:16">
      <c r="A48" s="13"/>
      <c r="B48" s="39">
        <v>351.9</v>
      </c>
      <c r="C48" s="21" t="s">
        <v>57</v>
      </c>
      <c r="D48" s="46">
        <v>468773</v>
      </c>
      <c r="E48" s="46">
        <v>82498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551271</v>
      </c>
      <c r="O48" s="47">
        <f t="shared" si="9"/>
        <v>11.264451664316802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1111917</v>
      </c>
      <c r="E49" s="32">
        <f t="shared" si="11"/>
        <v>1466456</v>
      </c>
      <c r="F49" s="32">
        <f t="shared" si="11"/>
        <v>0</v>
      </c>
      <c r="G49" s="32">
        <f t="shared" si="11"/>
        <v>252028</v>
      </c>
      <c r="H49" s="32">
        <f t="shared" si="11"/>
        <v>0</v>
      </c>
      <c r="I49" s="32">
        <f t="shared" si="11"/>
        <v>233460</v>
      </c>
      <c r="J49" s="32">
        <f t="shared" si="11"/>
        <v>716740</v>
      </c>
      <c r="K49" s="32">
        <f t="shared" si="11"/>
        <v>6743579</v>
      </c>
      <c r="L49" s="32">
        <f t="shared" si="11"/>
        <v>0</v>
      </c>
      <c r="M49" s="32">
        <f t="shared" si="11"/>
        <v>0</v>
      </c>
      <c r="N49" s="32">
        <f>SUM(D49:M49)</f>
        <v>10524180</v>
      </c>
      <c r="O49" s="45">
        <f t="shared" si="9"/>
        <v>215.04689511432599</v>
      </c>
      <c r="P49" s="10"/>
    </row>
    <row r="50" spans="1:119">
      <c r="A50" s="12"/>
      <c r="B50" s="25">
        <v>361.1</v>
      </c>
      <c r="C50" s="20" t="s">
        <v>58</v>
      </c>
      <c r="D50" s="46">
        <v>370123</v>
      </c>
      <c r="E50" s="46">
        <v>167983</v>
      </c>
      <c r="F50" s="46">
        <v>0</v>
      </c>
      <c r="G50" s="46">
        <v>189966</v>
      </c>
      <c r="H50" s="46">
        <v>0</v>
      </c>
      <c r="I50" s="46">
        <v>139780</v>
      </c>
      <c r="J50" s="46">
        <v>437364</v>
      </c>
      <c r="K50" s="46">
        <v>510024</v>
      </c>
      <c r="L50" s="46">
        <v>0</v>
      </c>
      <c r="M50" s="46">
        <v>0</v>
      </c>
      <c r="N50" s="46">
        <f>SUM(D50:M50)</f>
        <v>1815240</v>
      </c>
      <c r="O50" s="47">
        <f t="shared" si="9"/>
        <v>37.091889903757739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2505816</v>
      </c>
      <c r="L51" s="46">
        <v>0</v>
      </c>
      <c r="M51" s="46">
        <v>0</v>
      </c>
      <c r="N51" s="46">
        <f t="shared" ref="N51:N58" si="12">SUM(D51:M51)</f>
        <v>2505816</v>
      </c>
      <c r="O51" s="47">
        <f t="shared" si="9"/>
        <v>51.202844357261078</v>
      </c>
      <c r="P51" s="9"/>
    </row>
    <row r="52" spans="1:119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11013692</v>
      </c>
      <c r="L52" s="46">
        <v>0</v>
      </c>
      <c r="M52" s="46">
        <v>0</v>
      </c>
      <c r="N52" s="46">
        <f t="shared" si="12"/>
        <v>11013692</v>
      </c>
      <c r="O52" s="47">
        <f t="shared" si="9"/>
        <v>225.04938801364963</v>
      </c>
      <c r="P52" s="9"/>
    </row>
    <row r="53" spans="1:119">
      <c r="A53" s="12"/>
      <c r="B53" s="25">
        <v>361.4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-13798212</v>
      </c>
      <c r="L53" s="46">
        <v>0</v>
      </c>
      <c r="M53" s="46">
        <v>0</v>
      </c>
      <c r="N53" s="46">
        <f t="shared" si="12"/>
        <v>-13798212</v>
      </c>
      <c r="O53" s="47">
        <f t="shared" si="9"/>
        <v>-281.94715870777907</v>
      </c>
      <c r="P53" s="9"/>
    </row>
    <row r="54" spans="1:119">
      <c r="A54" s="12"/>
      <c r="B54" s="25">
        <v>362</v>
      </c>
      <c r="C54" s="20" t="s">
        <v>62</v>
      </c>
      <c r="D54" s="46">
        <v>161578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161578</v>
      </c>
      <c r="O54" s="47">
        <f t="shared" si="9"/>
        <v>3.3016203845603709</v>
      </c>
      <c r="P54" s="9"/>
    </row>
    <row r="55" spans="1:119">
      <c r="A55" s="12"/>
      <c r="B55" s="25">
        <v>364</v>
      </c>
      <c r="C55" s="20" t="s">
        <v>63</v>
      </c>
      <c r="D55" s="46">
        <v>295</v>
      </c>
      <c r="E55" s="46">
        <v>0</v>
      </c>
      <c r="F55" s="46">
        <v>0</v>
      </c>
      <c r="G55" s="46">
        <v>0</v>
      </c>
      <c r="H55" s="46">
        <v>0</v>
      </c>
      <c r="I55" s="46">
        <v>1558</v>
      </c>
      <c r="J55" s="46">
        <v>-67340</v>
      </c>
      <c r="K55" s="46">
        <v>0</v>
      </c>
      <c r="L55" s="46">
        <v>0</v>
      </c>
      <c r="M55" s="46">
        <v>0</v>
      </c>
      <c r="N55" s="46">
        <f t="shared" si="12"/>
        <v>-65487</v>
      </c>
      <c r="O55" s="47">
        <f t="shared" si="9"/>
        <v>-1.3381352295715074</v>
      </c>
      <c r="P55" s="9"/>
    </row>
    <row r="56" spans="1:119">
      <c r="A56" s="12"/>
      <c r="B56" s="25">
        <v>366</v>
      </c>
      <c r="C56" s="20" t="s">
        <v>64</v>
      </c>
      <c r="D56" s="46">
        <v>31331</v>
      </c>
      <c r="E56" s="46">
        <v>1298473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1329804</v>
      </c>
      <c r="O56" s="47">
        <f t="shared" si="9"/>
        <v>27.172684362165143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6512259</v>
      </c>
      <c r="L57" s="46">
        <v>0</v>
      </c>
      <c r="M57" s="46">
        <v>0</v>
      </c>
      <c r="N57" s="46">
        <f t="shared" si="12"/>
        <v>6512259</v>
      </c>
      <c r="O57" s="47">
        <f t="shared" si="9"/>
        <v>133.06890210261756</v>
      </c>
      <c r="P57" s="9"/>
    </row>
    <row r="58" spans="1:119">
      <c r="A58" s="12"/>
      <c r="B58" s="25">
        <v>369.9</v>
      </c>
      <c r="C58" s="20" t="s">
        <v>66</v>
      </c>
      <c r="D58" s="46">
        <v>548590</v>
      </c>
      <c r="E58" s="46">
        <v>0</v>
      </c>
      <c r="F58" s="46">
        <v>0</v>
      </c>
      <c r="G58" s="46">
        <v>62062</v>
      </c>
      <c r="H58" s="46">
        <v>0</v>
      </c>
      <c r="I58" s="46">
        <v>92122</v>
      </c>
      <c r="J58" s="46">
        <v>346716</v>
      </c>
      <c r="K58" s="46">
        <v>0</v>
      </c>
      <c r="L58" s="46">
        <v>0</v>
      </c>
      <c r="M58" s="46">
        <v>0</v>
      </c>
      <c r="N58" s="46">
        <f t="shared" si="12"/>
        <v>1049490</v>
      </c>
      <c r="O58" s="47">
        <f t="shared" si="9"/>
        <v>21.444859927665053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SUM(D60:D63)</f>
        <v>14158003</v>
      </c>
      <c r="E59" s="32">
        <f t="shared" si="13"/>
        <v>1193540</v>
      </c>
      <c r="F59" s="32">
        <f t="shared" si="13"/>
        <v>1119325</v>
      </c>
      <c r="G59" s="32">
        <f t="shared" si="13"/>
        <v>2456316</v>
      </c>
      <c r="H59" s="32">
        <f t="shared" si="13"/>
        <v>0</v>
      </c>
      <c r="I59" s="32">
        <f t="shared" si="13"/>
        <v>14171</v>
      </c>
      <c r="J59" s="32">
        <f t="shared" si="13"/>
        <v>114711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ref="N59:N64" si="14">SUM(D59:M59)</f>
        <v>19056066</v>
      </c>
      <c r="O59" s="45">
        <f t="shared" si="9"/>
        <v>389.38404953104884</v>
      </c>
      <c r="P59" s="9"/>
    </row>
    <row r="60" spans="1:119">
      <c r="A60" s="12"/>
      <c r="B60" s="25">
        <v>381</v>
      </c>
      <c r="C60" s="20" t="s">
        <v>67</v>
      </c>
      <c r="D60" s="46">
        <v>14158003</v>
      </c>
      <c r="E60" s="46">
        <v>1193540</v>
      </c>
      <c r="F60" s="46">
        <v>1119325</v>
      </c>
      <c r="G60" s="46">
        <v>2406316</v>
      </c>
      <c r="H60" s="46">
        <v>0</v>
      </c>
      <c r="I60" s="46">
        <v>0</v>
      </c>
      <c r="J60" s="46">
        <v>112283</v>
      </c>
      <c r="K60" s="46">
        <v>0</v>
      </c>
      <c r="L60" s="46">
        <v>0</v>
      </c>
      <c r="M60" s="46">
        <v>0</v>
      </c>
      <c r="N60" s="46">
        <f t="shared" si="14"/>
        <v>18989467</v>
      </c>
      <c r="O60" s="47">
        <f t="shared" si="9"/>
        <v>388.02319213715032</v>
      </c>
      <c r="P60" s="9"/>
    </row>
    <row r="61" spans="1:119">
      <c r="A61" s="12"/>
      <c r="B61" s="25">
        <v>384</v>
      </c>
      <c r="C61" s="20" t="s">
        <v>68</v>
      </c>
      <c r="D61" s="46">
        <v>0</v>
      </c>
      <c r="E61" s="46">
        <v>0</v>
      </c>
      <c r="F61" s="46">
        <v>0</v>
      </c>
      <c r="G61" s="46">
        <v>50000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50000</v>
      </c>
      <c r="O61" s="47">
        <f t="shared" si="9"/>
        <v>1.0216800506753305</v>
      </c>
      <c r="P61" s="9"/>
    </row>
    <row r="62" spans="1:119">
      <c r="A62" s="12"/>
      <c r="B62" s="25">
        <v>389.4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2428</v>
      </c>
      <c r="K62" s="46">
        <v>0</v>
      </c>
      <c r="L62" s="46">
        <v>0</v>
      </c>
      <c r="M62" s="46">
        <v>0</v>
      </c>
      <c r="N62" s="46">
        <f t="shared" si="14"/>
        <v>2428</v>
      </c>
      <c r="O62" s="47">
        <f t="shared" si="9"/>
        <v>4.9612783260794047E-2</v>
      </c>
      <c r="P62" s="9"/>
    </row>
    <row r="63" spans="1:119" ht="15.75" thickBot="1">
      <c r="A63" s="12"/>
      <c r="B63" s="25">
        <v>389.7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14171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14171</v>
      </c>
      <c r="O63" s="47">
        <f t="shared" si="9"/>
        <v>0.28956455996240216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5">SUM(D5,D14,D20,D34,D47,D49,D59)</f>
        <v>50677319</v>
      </c>
      <c r="E64" s="15">
        <f t="shared" si="15"/>
        <v>16978399</v>
      </c>
      <c r="F64" s="15">
        <f t="shared" si="15"/>
        <v>1119325</v>
      </c>
      <c r="G64" s="15">
        <f t="shared" si="15"/>
        <v>6459210</v>
      </c>
      <c r="H64" s="15">
        <f t="shared" si="15"/>
        <v>0</v>
      </c>
      <c r="I64" s="15">
        <f t="shared" si="15"/>
        <v>23755554</v>
      </c>
      <c r="J64" s="15">
        <f t="shared" si="15"/>
        <v>6683815</v>
      </c>
      <c r="K64" s="15">
        <f t="shared" si="15"/>
        <v>6743579</v>
      </c>
      <c r="L64" s="15">
        <f t="shared" si="15"/>
        <v>0</v>
      </c>
      <c r="M64" s="15">
        <f t="shared" si="15"/>
        <v>0</v>
      </c>
      <c r="N64" s="15">
        <f t="shared" si="14"/>
        <v>112417201</v>
      </c>
      <c r="O64" s="38">
        <f t="shared" si="9"/>
        <v>2297.0882322891762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77</v>
      </c>
      <c r="M66" s="48"/>
      <c r="N66" s="48"/>
      <c r="O66" s="43">
        <v>48939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84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17261239</v>
      </c>
      <c r="E5" s="27">
        <f t="shared" si="0"/>
        <v>10244148</v>
      </c>
      <c r="F5" s="27">
        <f t="shared" si="0"/>
        <v>0</v>
      </c>
      <c r="G5" s="27">
        <f t="shared" si="0"/>
        <v>1873114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29378501</v>
      </c>
      <c r="O5" s="33">
        <f t="shared" ref="O5:O36" si="1">(N5/O$63)</f>
        <v>596.74800430622986</v>
      </c>
      <c r="P5" s="6"/>
    </row>
    <row r="6" spans="1:133">
      <c r="A6" s="12"/>
      <c r="B6" s="25">
        <v>311</v>
      </c>
      <c r="C6" s="20" t="s">
        <v>3</v>
      </c>
      <c r="D6" s="46">
        <v>16439937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16439937</v>
      </c>
      <c r="O6" s="47">
        <f t="shared" si="1"/>
        <v>333.93465499380471</v>
      </c>
      <c r="P6" s="9"/>
    </row>
    <row r="7" spans="1:133">
      <c r="A7" s="12"/>
      <c r="B7" s="25">
        <v>312.60000000000002</v>
      </c>
      <c r="C7" s="20" t="s">
        <v>11</v>
      </c>
      <c r="D7" s="46">
        <v>0</v>
      </c>
      <c r="E7" s="46">
        <v>2454783</v>
      </c>
      <c r="F7" s="46">
        <v>0</v>
      </c>
      <c r="G7" s="46">
        <v>1873114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4327897</v>
      </c>
      <c r="O7" s="47">
        <f t="shared" si="1"/>
        <v>87.909995734394997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4309435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4309435</v>
      </c>
      <c r="O8" s="47">
        <f t="shared" si="1"/>
        <v>87.534988117243202</v>
      </c>
      <c r="P8" s="9"/>
    </row>
    <row r="9" spans="1:133">
      <c r="A9" s="12"/>
      <c r="B9" s="25">
        <v>314.2</v>
      </c>
      <c r="C9" s="20" t="s">
        <v>14</v>
      </c>
      <c r="D9" s="46">
        <v>0</v>
      </c>
      <c r="E9" s="46">
        <v>2456250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2456250</v>
      </c>
      <c r="O9" s="47">
        <f t="shared" si="1"/>
        <v>49.892344254636306</v>
      </c>
      <c r="P9" s="9"/>
    </row>
    <row r="10" spans="1:133">
      <c r="A10" s="12"/>
      <c r="B10" s="25">
        <v>314.3</v>
      </c>
      <c r="C10" s="20" t="s">
        <v>13</v>
      </c>
      <c r="D10" s="46">
        <v>0</v>
      </c>
      <c r="E10" s="46">
        <v>911354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911354</v>
      </c>
      <c r="O10" s="47">
        <f t="shared" si="1"/>
        <v>18.511791350978044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30758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30758</v>
      </c>
      <c r="O11" s="47">
        <f t="shared" si="1"/>
        <v>0.6247689463955638</v>
      </c>
      <c r="P11" s="9"/>
    </row>
    <row r="12" spans="1:133">
      <c r="A12" s="12"/>
      <c r="B12" s="25">
        <v>314.8</v>
      </c>
      <c r="C12" s="20" t="s">
        <v>16</v>
      </c>
      <c r="D12" s="46">
        <v>0</v>
      </c>
      <c r="E12" s="46">
        <v>81568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81568</v>
      </c>
      <c r="O12" s="47">
        <f t="shared" si="1"/>
        <v>1.6568422335520303</v>
      </c>
      <c r="P12" s="9"/>
    </row>
    <row r="13" spans="1:133">
      <c r="A13" s="12"/>
      <c r="B13" s="25">
        <v>316</v>
      </c>
      <c r="C13" s="20" t="s">
        <v>17</v>
      </c>
      <c r="D13" s="46">
        <v>821302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821302</v>
      </c>
      <c r="O13" s="47">
        <f t="shared" si="1"/>
        <v>16.682618675224958</v>
      </c>
      <c r="P13" s="9"/>
    </row>
    <row r="14" spans="1:133" ht="15.75">
      <c r="A14" s="29" t="s">
        <v>104</v>
      </c>
      <c r="B14" s="30"/>
      <c r="C14" s="31"/>
      <c r="D14" s="32">
        <f t="shared" ref="D14:M14" si="3">SUM(D15:D18)</f>
        <v>639040</v>
      </c>
      <c r="E14" s="32">
        <f t="shared" si="3"/>
        <v>4338357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4977397</v>
      </c>
      <c r="O14" s="45">
        <f t="shared" si="1"/>
        <v>101.10290264264387</v>
      </c>
      <c r="P14" s="10"/>
    </row>
    <row r="15" spans="1:133">
      <c r="A15" s="12"/>
      <c r="B15" s="25">
        <v>322</v>
      </c>
      <c r="C15" s="20" t="s">
        <v>0</v>
      </c>
      <c r="D15" s="46">
        <v>621667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621667</v>
      </c>
      <c r="O15" s="47">
        <f t="shared" si="1"/>
        <v>12.627551745851191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4275861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4275861</v>
      </c>
      <c r="O16" s="47">
        <f t="shared" si="1"/>
        <v>86.853019438971373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62496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62496</v>
      </c>
      <c r="O17" s="47">
        <f t="shared" si="1"/>
        <v>1.269444049481018</v>
      </c>
      <c r="P17" s="9"/>
    </row>
    <row r="18" spans="1:16">
      <c r="A18" s="12"/>
      <c r="B18" s="25">
        <v>329</v>
      </c>
      <c r="C18" s="20" t="s">
        <v>105</v>
      </c>
      <c r="D18" s="46">
        <v>17373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17373</v>
      </c>
      <c r="O18" s="47">
        <f t="shared" si="1"/>
        <v>0.35288740834027338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SUM(D20:D31)</f>
        <v>6619253</v>
      </c>
      <c r="E19" s="32">
        <f t="shared" si="5"/>
        <v>393226</v>
      </c>
      <c r="F19" s="32">
        <f t="shared" si="5"/>
        <v>0</v>
      </c>
      <c r="G19" s="32">
        <f t="shared" si="5"/>
        <v>2223247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9235726</v>
      </c>
      <c r="O19" s="45">
        <f t="shared" si="1"/>
        <v>187.59980500091405</v>
      </c>
      <c r="P19" s="10"/>
    </row>
    <row r="20" spans="1:16">
      <c r="A20" s="12"/>
      <c r="B20" s="25">
        <v>331.39</v>
      </c>
      <c r="C20" s="20" t="s">
        <v>27</v>
      </c>
      <c r="D20" s="46">
        <v>0</v>
      </c>
      <c r="E20" s="46">
        <v>0</v>
      </c>
      <c r="F20" s="46">
        <v>0</v>
      </c>
      <c r="G20" s="46">
        <v>513349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6">SUM(D20:M20)</f>
        <v>513349</v>
      </c>
      <c r="O20" s="47">
        <f t="shared" si="1"/>
        <v>10.427352684284292</v>
      </c>
      <c r="P20" s="9"/>
    </row>
    <row r="21" spans="1:16">
      <c r="A21" s="12"/>
      <c r="B21" s="25">
        <v>331.5</v>
      </c>
      <c r="C21" s="20" t="s">
        <v>25</v>
      </c>
      <c r="D21" s="46">
        <v>22841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22841</v>
      </c>
      <c r="O21" s="47">
        <f t="shared" si="1"/>
        <v>0.46395563770794823</v>
      </c>
      <c r="P21" s="9"/>
    </row>
    <row r="22" spans="1:16">
      <c r="A22" s="12"/>
      <c r="B22" s="25">
        <v>334.1</v>
      </c>
      <c r="C22" s="20" t="s">
        <v>26</v>
      </c>
      <c r="D22" s="46">
        <v>0</v>
      </c>
      <c r="E22" s="46">
        <v>0</v>
      </c>
      <c r="F22" s="46">
        <v>0</v>
      </c>
      <c r="G22" s="46">
        <v>1371511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1371511</v>
      </c>
      <c r="O22" s="47">
        <f t="shared" si="1"/>
        <v>27.858686599906562</v>
      </c>
      <c r="P22" s="9"/>
    </row>
    <row r="23" spans="1:16">
      <c r="A23" s="12"/>
      <c r="B23" s="25">
        <v>335.12</v>
      </c>
      <c r="C23" s="20" t="s">
        <v>28</v>
      </c>
      <c r="D23" s="46">
        <v>1066860</v>
      </c>
      <c r="E23" s="46">
        <v>387226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1454086</v>
      </c>
      <c r="O23" s="47">
        <f t="shared" si="1"/>
        <v>29.535983425077696</v>
      </c>
      <c r="P23" s="9"/>
    </row>
    <row r="24" spans="1:16">
      <c r="A24" s="12"/>
      <c r="B24" s="25">
        <v>335.14</v>
      </c>
      <c r="C24" s="20" t="s">
        <v>29</v>
      </c>
      <c r="D24" s="46">
        <v>27920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27920</v>
      </c>
      <c r="O24" s="47">
        <f t="shared" si="1"/>
        <v>0.56712234161402364</v>
      </c>
      <c r="P24" s="9"/>
    </row>
    <row r="25" spans="1:16">
      <c r="A25" s="12"/>
      <c r="B25" s="25">
        <v>335.15</v>
      </c>
      <c r="C25" s="20" t="s">
        <v>30</v>
      </c>
      <c r="D25" s="46">
        <v>27955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27955</v>
      </c>
      <c r="O25" s="47">
        <f t="shared" si="1"/>
        <v>0.56783327578151976</v>
      </c>
      <c r="P25" s="9"/>
    </row>
    <row r="26" spans="1:16">
      <c r="A26" s="12"/>
      <c r="B26" s="25">
        <v>335.18</v>
      </c>
      <c r="C26" s="20" t="s">
        <v>31</v>
      </c>
      <c r="D26" s="46">
        <v>2583420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2583420</v>
      </c>
      <c r="O26" s="47">
        <f t="shared" si="1"/>
        <v>52.475472771221384</v>
      </c>
      <c r="P26" s="9"/>
    </row>
    <row r="27" spans="1:16">
      <c r="A27" s="12"/>
      <c r="B27" s="25">
        <v>335.29</v>
      </c>
      <c r="C27" s="20" t="s">
        <v>32</v>
      </c>
      <c r="D27" s="46">
        <v>22697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22697</v>
      </c>
      <c r="O27" s="47">
        <f t="shared" si="1"/>
        <v>0.46103065141882149</v>
      </c>
      <c r="P27" s="9"/>
    </row>
    <row r="28" spans="1:16">
      <c r="A28" s="12"/>
      <c r="B28" s="25">
        <v>335.49</v>
      </c>
      <c r="C28" s="20" t="s">
        <v>33</v>
      </c>
      <c r="D28" s="46">
        <v>879739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879739</v>
      </c>
      <c r="O28" s="47">
        <f t="shared" si="1"/>
        <v>17.869614673681216</v>
      </c>
      <c r="P28" s="9"/>
    </row>
    <row r="29" spans="1:16">
      <c r="A29" s="12"/>
      <c r="B29" s="25">
        <v>337.6</v>
      </c>
      <c r="C29" s="20" t="s">
        <v>34</v>
      </c>
      <c r="D29" s="46">
        <v>0</v>
      </c>
      <c r="E29" s="46">
        <v>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6000</v>
      </c>
      <c r="O29" s="47">
        <f t="shared" si="1"/>
        <v>0.12187442871361541</v>
      </c>
      <c r="P29" s="9"/>
    </row>
    <row r="30" spans="1:16">
      <c r="A30" s="12"/>
      <c r="B30" s="25">
        <v>337.7</v>
      </c>
      <c r="C30" s="20" t="s">
        <v>35</v>
      </c>
      <c r="D30" s="46">
        <v>0</v>
      </c>
      <c r="E30" s="46">
        <v>0</v>
      </c>
      <c r="F30" s="46">
        <v>0</v>
      </c>
      <c r="G30" s="46">
        <v>338387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338387</v>
      </c>
      <c r="O30" s="47">
        <f t="shared" si="1"/>
        <v>6.8734537181856963</v>
      </c>
      <c r="P30" s="9"/>
    </row>
    <row r="31" spans="1:16">
      <c r="A31" s="12"/>
      <c r="B31" s="25">
        <v>338</v>
      </c>
      <c r="C31" s="20" t="s">
        <v>36</v>
      </c>
      <c r="D31" s="46">
        <v>1987821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1987821</v>
      </c>
      <c r="O31" s="47">
        <f t="shared" si="1"/>
        <v>40.377424793321282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SUM(D33:D44)</f>
        <v>11724270</v>
      </c>
      <c r="E32" s="32">
        <f t="shared" si="7"/>
        <v>0</v>
      </c>
      <c r="F32" s="32">
        <f t="shared" si="7"/>
        <v>0</v>
      </c>
      <c r="G32" s="32">
        <f t="shared" si="7"/>
        <v>581020</v>
      </c>
      <c r="H32" s="32">
        <f t="shared" si="7"/>
        <v>0</v>
      </c>
      <c r="I32" s="32">
        <f t="shared" si="7"/>
        <v>22525382</v>
      </c>
      <c r="J32" s="32">
        <f t="shared" si="7"/>
        <v>5943732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40774404</v>
      </c>
      <c r="O32" s="45">
        <f t="shared" si="1"/>
        <v>828.22619893969249</v>
      </c>
      <c r="P32" s="10"/>
    </row>
    <row r="33" spans="1:16">
      <c r="A33" s="12"/>
      <c r="B33" s="25">
        <v>341.2</v>
      </c>
      <c r="C33" s="20" t="s">
        <v>44</v>
      </c>
      <c r="D33" s="46">
        <v>29005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5943732</v>
      </c>
      <c r="K33" s="46">
        <v>0</v>
      </c>
      <c r="L33" s="46">
        <v>0</v>
      </c>
      <c r="M33" s="46">
        <v>0</v>
      </c>
      <c r="N33" s="46">
        <f>SUM(D33:M33)</f>
        <v>5972737</v>
      </c>
      <c r="O33" s="47">
        <f t="shared" si="1"/>
        <v>121.32065162194552</v>
      </c>
      <c r="P33" s="9"/>
    </row>
    <row r="34" spans="1:16">
      <c r="A34" s="12"/>
      <c r="B34" s="25">
        <v>341.3</v>
      </c>
      <c r="C34" s="20" t="s">
        <v>45</v>
      </c>
      <c r="D34" s="46">
        <v>1829567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1829567</v>
      </c>
      <c r="O34" s="47">
        <f t="shared" si="1"/>
        <v>37.162905486380531</v>
      </c>
      <c r="P34" s="9"/>
    </row>
    <row r="35" spans="1:16">
      <c r="A35" s="12"/>
      <c r="B35" s="25">
        <v>342.2</v>
      </c>
      <c r="C35" s="20" t="s">
        <v>46</v>
      </c>
      <c r="D35" s="46">
        <v>2311054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2311054</v>
      </c>
      <c r="O35" s="47">
        <f t="shared" si="1"/>
        <v>46.943064329385955</v>
      </c>
      <c r="P35" s="9"/>
    </row>
    <row r="36" spans="1:16">
      <c r="A36" s="12"/>
      <c r="B36" s="25">
        <v>342.3</v>
      </c>
      <c r="C36" s="20" t="s">
        <v>97</v>
      </c>
      <c r="D36" s="46">
        <v>1014250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1014250</v>
      </c>
      <c r="O36" s="47">
        <f t="shared" si="1"/>
        <v>20.601856553797404</v>
      </c>
      <c r="P36" s="9"/>
    </row>
    <row r="37" spans="1:16">
      <c r="A37" s="12"/>
      <c r="B37" s="25">
        <v>342.9</v>
      </c>
      <c r="C37" s="20" t="s">
        <v>48</v>
      </c>
      <c r="D37" s="46">
        <v>329828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329828</v>
      </c>
      <c r="O37" s="47">
        <f t="shared" ref="O37:O61" si="9">(N37/O$63)</f>
        <v>6.6995998456257233</v>
      </c>
      <c r="P37" s="9"/>
    </row>
    <row r="38" spans="1:16">
      <c r="A38" s="12"/>
      <c r="B38" s="25">
        <v>343.4</v>
      </c>
      <c r="C38" s="20" t="s">
        <v>49</v>
      </c>
      <c r="D38" s="46">
        <v>5578290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5578290</v>
      </c>
      <c r="O38" s="47">
        <f t="shared" si="9"/>
        <v>113.30848449147895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22525382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22525382</v>
      </c>
      <c r="O39" s="47">
        <f t="shared" si="9"/>
        <v>457.54467713432592</v>
      </c>
      <c r="P39" s="9"/>
    </row>
    <row r="40" spans="1:16">
      <c r="A40" s="12"/>
      <c r="B40" s="25">
        <v>343.9</v>
      </c>
      <c r="C40" s="20" t="s">
        <v>51</v>
      </c>
      <c r="D40" s="46">
        <v>167154</v>
      </c>
      <c r="E40" s="46">
        <v>0</v>
      </c>
      <c r="F40" s="46">
        <v>0</v>
      </c>
      <c r="G40" s="46">
        <v>500000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667154</v>
      </c>
      <c r="O40" s="47">
        <f t="shared" si="9"/>
        <v>13.551502102333895</v>
      </c>
      <c r="P40" s="9"/>
    </row>
    <row r="41" spans="1:16">
      <c r="A41" s="12"/>
      <c r="B41" s="25">
        <v>346.9</v>
      </c>
      <c r="C41" s="20" t="s">
        <v>52</v>
      </c>
      <c r="D41" s="46">
        <v>5183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5183</v>
      </c>
      <c r="O41" s="47">
        <f t="shared" si="9"/>
        <v>0.10527919400377811</v>
      </c>
      <c r="P41" s="9"/>
    </row>
    <row r="42" spans="1:16">
      <c r="A42" s="12"/>
      <c r="B42" s="25">
        <v>347.1</v>
      </c>
      <c r="C42" s="20" t="s">
        <v>53</v>
      </c>
      <c r="D42" s="46">
        <v>31768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31768</v>
      </c>
      <c r="O42" s="47">
        <f t="shared" si="9"/>
        <v>0.64528447522902233</v>
      </c>
      <c r="P42" s="9"/>
    </row>
    <row r="43" spans="1:16">
      <c r="A43" s="12"/>
      <c r="B43" s="25">
        <v>347.2</v>
      </c>
      <c r="C43" s="20" t="s">
        <v>54</v>
      </c>
      <c r="D43" s="46">
        <v>237802</v>
      </c>
      <c r="E43" s="46">
        <v>0</v>
      </c>
      <c r="F43" s="46">
        <v>0</v>
      </c>
      <c r="G43" s="46">
        <v>81020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318822</v>
      </c>
      <c r="O43" s="47">
        <f t="shared" si="9"/>
        <v>6.4760415185553821</v>
      </c>
      <c r="P43" s="9"/>
    </row>
    <row r="44" spans="1:16">
      <c r="A44" s="12"/>
      <c r="B44" s="25">
        <v>349</v>
      </c>
      <c r="C44" s="20" t="s">
        <v>1</v>
      </c>
      <c r="D44" s="46">
        <v>190369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190369</v>
      </c>
      <c r="O44" s="47">
        <f t="shared" si="9"/>
        <v>3.8668521866303753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SUM(D46:D46)</f>
        <v>537809</v>
      </c>
      <c r="E45" s="32">
        <f t="shared" si="10"/>
        <v>70114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607923</v>
      </c>
      <c r="O45" s="45">
        <f t="shared" si="9"/>
        <v>12.34837805447787</v>
      </c>
      <c r="P45" s="10"/>
    </row>
    <row r="46" spans="1:16">
      <c r="A46" s="13"/>
      <c r="B46" s="39">
        <v>351.9</v>
      </c>
      <c r="C46" s="21" t="s">
        <v>57</v>
      </c>
      <c r="D46" s="46">
        <v>537809</v>
      </c>
      <c r="E46" s="46">
        <v>70114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607923</v>
      </c>
      <c r="O46" s="47">
        <f t="shared" si="9"/>
        <v>12.34837805447787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SUM(D48:D57)</f>
        <v>1362983</v>
      </c>
      <c r="E47" s="32">
        <f t="shared" si="11"/>
        <v>1601026</v>
      </c>
      <c r="F47" s="32">
        <f t="shared" si="11"/>
        <v>34418</v>
      </c>
      <c r="G47" s="32">
        <f t="shared" si="11"/>
        <v>1134108</v>
      </c>
      <c r="H47" s="32">
        <f t="shared" si="11"/>
        <v>0</v>
      </c>
      <c r="I47" s="32">
        <f t="shared" si="11"/>
        <v>360119</v>
      </c>
      <c r="J47" s="32">
        <f t="shared" si="11"/>
        <v>831856</v>
      </c>
      <c r="K47" s="32">
        <f t="shared" si="11"/>
        <v>-13397836</v>
      </c>
      <c r="L47" s="32">
        <f t="shared" si="11"/>
        <v>0</v>
      </c>
      <c r="M47" s="32">
        <f t="shared" si="11"/>
        <v>0</v>
      </c>
      <c r="N47" s="32">
        <f>SUM(D47:M47)</f>
        <v>-8073326</v>
      </c>
      <c r="O47" s="45">
        <f t="shared" si="9"/>
        <v>-163.98866567812962</v>
      </c>
      <c r="P47" s="10"/>
    </row>
    <row r="48" spans="1:16">
      <c r="A48" s="12"/>
      <c r="B48" s="25">
        <v>361.1</v>
      </c>
      <c r="C48" s="20" t="s">
        <v>58</v>
      </c>
      <c r="D48" s="46">
        <v>609724</v>
      </c>
      <c r="E48" s="46">
        <v>203672</v>
      </c>
      <c r="F48" s="46">
        <v>34418</v>
      </c>
      <c r="G48" s="46">
        <v>383289</v>
      </c>
      <c r="H48" s="46">
        <v>0</v>
      </c>
      <c r="I48" s="46">
        <v>341241</v>
      </c>
      <c r="J48" s="46">
        <v>638400</v>
      </c>
      <c r="K48" s="46">
        <v>599698</v>
      </c>
      <c r="L48" s="46">
        <v>0</v>
      </c>
      <c r="M48" s="46">
        <v>0</v>
      </c>
      <c r="N48" s="46">
        <f>SUM(D48:M48)</f>
        <v>2810442</v>
      </c>
      <c r="O48" s="47">
        <f t="shared" si="9"/>
        <v>57.086835530458451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2313010</v>
      </c>
      <c r="L49" s="46">
        <v>0</v>
      </c>
      <c r="M49" s="46">
        <v>0</v>
      </c>
      <c r="N49" s="46">
        <f t="shared" ref="N49:N57" si="12">SUM(D49:M49)</f>
        <v>2313010</v>
      </c>
      <c r="O49" s="47">
        <f t="shared" si="9"/>
        <v>46.982795393146596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-25242780</v>
      </c>
      <c r="L50" s="46">
        <v>0</v>
      </c>
      <c r="M50" s="46">
        <v>0</v>
      </c>
      <c r="N50" s="46">
        <f t="shared" si="12"/>
        <v>-25242780</v>
      </c>
      <c r="O50" s="47">
        <f t="shared" si="9"/>
        <v>-512.74156527391278</v>
      </c>
      <c r="P50" s="9"/>
    </row>
    <row r="51" spans="1:119">
      <c r="A51" s="12"/>
      <c r="B51" s="25">
        <v>361.4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2478320</v>
      </c>
      <c r="L51" s="46">
        <v>0</v>
      </c>
      <c r="M51" s="46">
        <v>0</v>
      </c>
      <c r="N51" s="46">
        <f t="shared" si="12"/>
        <v>2478320</v>
      </c>
      <c r="O51" s="47">
        <f t="shared" si="9"/>
        <v>50.340639028254557</v>
      </c>
      <c r="P51" s="9"/>
    </row>
    <row r="52" spans="1:119">
      <c r="A52" s="12"/>
      <c r="B52" s="25">
        <v>362</v>
      </c>
      <c r="C52" s="20" t="s">
        <v>62</v>
      </c>
      <c r="D52" s="46">
        <v>138557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138557</v>
      </c>
      <c r="O52" s="47">
        <f t="shared" si="9"/>
        <v>2.8144258698787348</v>
      </c>
      <c r="P52" s="9"/>
    </row>
    <row r="53" spans="1:119">
      <c r="A53" s="12"/>
      <c r="B53" s="25">
        <v>363.24</v>
      </c>
      <c r="C53" s="20" t="s">
        <v>106</v>
      </c>
      <c r="D53" s="46">
        <v>0</v>
      </c>
      <c r="E53" s="46">
        <v>0</v>
      </c>
      <c r="F53" s="46">
        <v>0</v>
      </c>
      <c r="G53" s="46">
        <v>463834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463834</v>
      </c>
      <c r="O53" s="47">
        <f t="shared" si="9"/>
        <v>9.4215839613251813</v>
      </c>
      <c r="P53" s="9"/>
    </row>
    <row r="54" spans="1:119">
      <c r="A54" s="12"/>
      <c r="B54" s="25">
        <v>364</v>
      </c>
      <c r="C54" s="20" t="s">
        <v>63</v>
      </c>
      <c r="D54" s="46">
        <v>834</v>
      </c>
      <c r="E54" s="46">
        <v>0</v>
      </c>
      <c r="F54" s="46">
        <v>0</v>
      </c>
      <c r="G54" s="46">
        <v>0</v>
      </c>
      <c r="H54" s="46">
        <v>0</v>
      </c>
      <c r="I54" s="46">
        <v>3559</v>
      </c>
      <c r="J54" s="46">
        <v>-20797</v>
      </c>
      <c r="K54" s="46">
        <v>0</v>
      </c>
      <c r="L54" s="46">
        <v>0</v>
      </c>
      <c r="M54" s="46">
        <v>0</v>
      </c>
      <c r="N54" s="46">
        <f t="shared" si="12"/>
        <v>-16404</v>
      </c>
      <c r="O54" s="47">
        <f t="shared" si="9"/>
        <v>-0.3332046881030245</v>
      </c>
      <c r="P54" s="9"/>
    </row>
    <row r="55" spans="1:119">
      <c r="A55" s="12"/>
      <c r="B55" s="25">
        <v>366</v>
      </c>
      <c r="C55" s="20" t="s">
        <v>64</v>
      </c>
      <c r="D55" s="46">
        <v>51778</v>
      </c>
      <c r="E55" s="46">
        <v>1397354</v>
      </c>
      <c r="F55" s="46">
        <v>0</v>
      </c>
      <c r="G55" s="46">
        <v>250500</v>
      </c>
      <c r="H55" s="46">
        <v>0</v>
      </c>
      <c r="I55" s="46">
        <v>0</v>
      </c>
      <c r="J55" s="46">
        <v>22380</v>
      </c>
      <c r="K55" s="46">
        <v>0</v>
      </c>
      <c r="L55" s="46">
        <v>0</v>
      </c>
      <c r="M55" s="46">
        <v>0</v>
      </c>
      <c r="N55" s="46">
        <f t="shared" si="12"/>
        <v>1722012</v>
      </c>
      <c r="O55" s="47">
        <f t="shared" si="9"/>
        <v>34.97820478966505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6453916</v>
      </c>
      <c r="L56" s="46">
        <v>0</v>
      </c>
      <c r="M56" s="46">
        <v>0</v>
      </c>
      <c r="N56" s="46">
        <f t="shared" si="12"/>
        <v>6453916</v>
      </c>
      <c r="O56" s="47">
        <f t="shared" si="9"/>
        <v>131.09455424427699</v>
      </c>
      <c r="P56" s="9"/>
    </row>
    <row r="57" spans="1:119">
      <c r="A57" s="12"/>
      <c r="B57" s="25">
        <v>369.9</v>
      </c>
      <c r="C57" s="20" t="s">
        <v>66</v>
      </c>
      <c r="D57" s="46">
        <v>562090</v>
      </c>
      <c r="E57" s="46">
        <v>0</v>
      </c>
      <c r="F57" s="46">
        <v>0</v>
      </c>
      <c r="G57" s="46">
        <v>36485</v>
      </c>
      <c r="H57" s="46">
        <v>0</v>
      </c>
      <c r="I57" s="46">
        <v>15319</v>
      </c>
      <c r="J57" s="46">
        <v>191873</v>
      </c>
      <c r="K57" s="46">
        <v>0</v>
      </c>
      <c r="L57" s="46">
        <v>0</v>
      </c>
      <c r="M57" s="46">
        <v>0</v>
      </c>
      <c r="N57" s="46">
        <f t="shared" si="12"/>
        <v>805767</v>
      </c>
      <c r="O57" s="47">
        <f t="shared" si="9"/>
        <v>16.367065466880625</v>
      </c>
      <c r="P57" s="9"/>
    </row>
    <row r="58" spans="1:119" ht="15.75">
      <c r="A58" s="29" t="s">
        <v>43</v>
      </c>
      <c r="B58" s="30"/>
      <c r="C58" s="31"/>
      <c r="D58" s="32">
        <f t="shared" ref="D58:M58" si="13">SUM(D59:D60)</f>
        <v>12280888</v>
      </c>
      <c r="E58" s="32">
        <f t="shared" si="13"/>
        <v>1282558</v>
      </c>
      <c r="F58" s="32">
        <f t="shared" si="13"/>
        <v>1788254</v>
      </c>
      <c r="G58" s="32">
        <f t="shared" si="13"/>
        <v>3562885</v>
      </c>
      <c r="H58" s="32">
        <f t="shared" si="13"/>
        <v>0</v>
      </c>
      <c r="I58" s="32">
        <f t="shared" si="13"/>
        <v>0</v>
      </c>
      <c r="J58" s="32">
        <f t="shared" si="13"/>
        <v>485000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19399585</v>
      </c>
      <c r="O58" s="45">
        <f t="shared" si="9"/>
        <v>394.05222319270376</v>
      </c>
      <c r="P58" s="9"/>
    </row>
    <row r="59" spans="1:119">
      <c r="A59" s="12"/>
      <c r="B59" s="25">
        <v>381</v>
      </c>
      <c r="C59" s="20" t="s">
        <v>67</v>
      </c>
      <c r="D59" s="46">
        <v>12280888</v>
      </c>
      <c r="E59" s="46">
        <v>1282558</v>
      </c>
      <c r="F59" s="46">
        <v>1788254</v>
      </c>
      <c r="G59" s="46">
        <v>3162885</v>
      </c>
      <c r="H59" s="46">
        <v>0</v>
      </c>
      <c r="I59" s="46">
        <v>0</v>
      </c>
      <c r="J59" s="46">
        <v>485000</v>
      </c>
      <c r="K59" s="46">
        <v>0</v>
      </c>
      <c r="L59" s="46">
        <v>0</v>
      </c>
      <c r="M59" s="46">
        <v>0</v>
      </c>
      <c r="N59" s="46">
        <f>SUM(D59:M59)</f>
        <v>18999585</v>
      </c>
      <c r="O59" s="47">
        <f t="shared" si="9"/>
        <v>385.92726127846277</v>
      </c>
      <c r="P59" s="9"/>
    </row>
    <row r="60" spans="1:119" ht="15.75" thickBot="1">
      <c r="A60" s="12"/>
      <c r="B60" s="25">
        <v>384</v>
      </c>
      <c r="C60" s="20" t="s">
        <v>68</v>
      </c>
      <c r="D60" s="46">
        <v>0</v>
      </c>
      <c r="E60" s="46">
        <v>0</v>
      </c>
      <c r="F60" s="46">
        <v>0</v>
      </c>
      <c r="G60" s="46">
        <v>400000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400000</v>
      </c>
      <c r="O60" s="47">
        <f t="shared" si="9"/>
        <v>8.1249619142410268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SUM(D5,D14,D19,D32,D45,D47,D58)</f>
        <v>50425482</v>
      </c>
      <c r="E61" s="15">
        <f t="shared" si="14"/>
        <v>17929429</v>
      </c>
      <c r="F61" s="15">
        <f t="shared" si="14"/>
        <v>1822672</v>
      </c>
      <c r="G61" s="15">
        <f t="shared" si="14"/>
        <v>9374374</v>
      </c>
      <c r="H61" s="15">
        <f t="shared" si="14"/>
        <v>0</v>
      </c>
      <c r="I61" s="15">
        <f t="shared" si="14"/>
        <v>22885501</v>
      </c>
      <c r="J61" s="15">
        <f t="shared" si="14"/>
        <v>7260588</v>
      </c>
      <c r="K61" s="15">
        <f t="shared" si="14"/>
        <v>-13397836</v>
      </c>
      <c r="L61" s="15">
        <f t="shared" si="14"/>
        <v>0</v>
      </c>
      <c r="M61" s="15">
        <f t="shared" si="14"/>
        <v>0</v>
      </c>
      <c r="N61" s="15">
        <f>SUM(D61:M61)</f>
        <v>96300210</v>
      </c>
      <c r="O61" s="38">
        <f t="shared" si="9"/>
        <v>1956.0888464585323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107</v>
      </c>
      <c r="M63" s="48"/>
      <c r="N63" s="48"/>
      <c r="O63" s="43">
        <v>49231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126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127</v>
      </c>
      <c r="N4" s="35" t="s">
        <v>10</v>
      </c>
      <c r="O4" s="35" t="s">
        <v>128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129</v>
      </c>
      <c r="B5" s="26"/>
      <c r="C5" s="26"/>
      <c r="D5" s="27">
        <f t="shared" ref="D5:N5" si="0">SUM(D6:D13)</f>
        <v>32981301</v>
      </c>
      <c r="E5" s="27">
        <f t="shared" si="0"/>
        <v>0</v>
      </c>
      <c r="F5" s="27">
        <f t="shared" si="0"/>
        <v>0</v>
      </c>
      <c r="G5" s="27">
        <f t="shared" si="0"/>
        <v>5675447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38656748</v>
      </c>
      <c r="P5" s="33">
        <f t="shared" ref="P5:P36" si="1">(O5/P$61)</f>
        <v>712.71129629971051</v>
      </c>
      <c r="Q5" s="6"/>
    </row>
    <row r="6" spans="1:134">
      <c r="A6" s="12"/>
      <c r="B6" s="25">
        <v>311</v>
      </c>
      <c r="C6" s="20" t="s">
        <v>3</v>
      </c>
      <c r="D6" s="46">
        <v>21852740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21852740</v>
      </c>
      <c r="P6" s="47">
        <f t="shared" si="1"/>
        <v>402.89717730784122</v>
      </c>
      <c r="Q6" s="9"/>
    </row>
    <row r="7" spans="1:134">
      <c r="A7" s="12"/>
      <c r="B7" s="25">
        <v>312.63</v>
      </c>
      <c r="C7" s="20" t="s">
        <v>130</v>
      </c>
      <c r="D7" s="46">
        <v>1002650</v>
      </c>
      <c r="E7" s="46">
        <v>0</v>
      </c>
      <c r="F7" s="46">
        <v>0</v>
      </c>
      <c r="G7" s="46">
        <v>5675447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6678097</v>
      </c>
      <c r="P7" s="47">
        <f t="shared" si="1"/>
        <v>123.12352735116798</v>
      </c>
      <c r="Q7" s="9"/>
    </row>
    <row r="8" spans="1:134">
      <c r="A8" s="12"/>
      <c r="B8" s="25">
        <v>314.10000000000002</v>
      </c>
      <c r="C8" s="20" t="s">
        <v>12</v>
      </c>
      <c r="D8" s="46">
        <v>6500662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6500662</v>
      </c>
      <c r="P8" s="47">
        <f t="shared" si="1"/>
        <v>119.85217279079629</v>
      </c>
      <c r="Q8" s="9"/>
    </row>
    <row r="9" spans="1:134">
      <c r="A9" s="12"/>
      <c r="B9" s="25">
        <v>314.3</v>
      </c>
      <c r="C9" s="20" t="s">
        <v>13</v>
      </c>
      <c r="D9" s="46">
        <v>1231619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1231619</v>
      </c>
      <c r="P9" s="47">
        <f t="shared" si="1"/>
        <v>22.707258614649977</v>
      </c>
      <c r="Q9" s="9"/>
    </row>
    <row r="10" spans="1:134">
      <c r="A10" s="12"/>
      <c r="B10" s="25">
        <v>314.39999999999998</v>
      </c>
      <c r="C10" s="20" t="s">
        <v>15</v>
      </c>
      <c r="D10" s="46">
        <v>34270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34270</v>
      </c>
      <c r="P10" s="47">
        <f t="shared" si="1"/>
        <v>0.63183318276516898</v>
      </c>
      <c r="Q10" s="9"/>
    </row>
    <row r="11" spans="1:134">
      <c r="A11" s="12"/>
      <c r="B11" s="25">
        <v>314.8</v>
      </c>
      <c r="C11" s="20" t="s">
        <v>16</v>
      </c>
      <c r="D11" s="46">
        <v>117832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117832</v>
      </c>
      <c r="P11" s="47">
        <f t="shared" si="1"/>
        <v>2.1724589317649663</v>
      </c>
      <c r="Q11" s="9"/>
    </row>
    <row r="12" spans="1:134">
      <c r="A12" s="12"/>
      <c r="B12" s="25">
        <v>315.10000000000002</v>
      </c>
      <c r="C12" s="20" t="s">
        <v>131</v>
      </c>
      <c r="D12" s="46">
        <v>1525454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1525454</v>
      </c>
      <c r="P12" s="47">
        <f t="shared" si="1"/>
        <v>28.124670440089236</v>
      </c>
      <c r="Q12" s="9"/>
    </row>
    <row r="13" spans="1:134">
      <c r="A13" s="12"/>
      <c r="B13" s="25">
        <v>316</v>
      </c>
      <c r="C13" s="20" t="s">
        <v>90</v>
      </c>
      <c r="D13" s="46">
        <v>716074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716074</v>
      </c>
      <c r="P13" s="47">
        <f t="shared" si="1"/>
        <v>13.202197680635704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SUM(D15:D20)</f>
        <v>6646536</v>
      </c>
      <c r="E14" s="32">
        <f t="shared" si="3"/>
        <v>0</v>
      </c>
      <c r="F14" s="32">
        <f t="shared" si="3"/>
        <v>0</v>
      </c>
      <c r="G14" s="32">
        <f t="shared" si="3"/>
        <v>501335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2" si="4">SUM(D14:N14)</f>
        <v>7147871</v>
      </c>
      <c r="P14" s="45">
        <f t="shared" si="1"/>
        <v>131.78471210752411</v>
      </c>
      <c r="Q14" s="10"/>
    </row>
    <row r="15" spans="1:134">
      <c r="A15" s="12"/>
      <c r="B15" s="25">
        <v>322</v>
      </c>
      <c r="C15" s="20" t="s">
        <v>132</v>
      </c>
      <c r="D15" s="46">
        <v>1406343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1406343</v>
      </c>
      <c r="P15" s="47">
        <f t="shared" si="1"/>
        <v>25.928630690093843</v>
      </c>
      <c r="Q15" s="9"/>
    </row>
    <row r="16" spans="1:134">
      <c r="A16" s="12"/>
      <c r="B16" s="25">
        <v>323.10000000000002</v>
      </c>
      <c r="C16" s="20" t="s">
        <v>19</v>
      </c>
      <c r="D16" s="46">
        <v>4977070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4977070</v>
      </c>
      <c r="P16" s="47">
        <f t="shared" si="1"/>
        <v>91.761831892180908</v>
      </c>
      <c r="Q16" s="9"/>
    </row>
    <row r="17" spans="1:17">
      <c r="A17" s="12"/>
      <c r="B17" s="25">
        <v>323.39999999999998</v>
      </c>
      <c r="C17" s="20" t="s">
        <v>20</v>
      </c>
      <c r="D17" s="46">
        <v>73833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73833</v>
      </c>
      <c r="P17" s="47">
        <f t="shared" si="1"/>
        <v>1.3612529729530412</v>
      </c>
      <c r="Q17" s="9"/>
    </row>
    <row r="18" spans="1:17">
      <c r="A18" s="12"/>
      <c r="B18" s="25">
        <v>324.31</v>
      </c>
      <c r="C18" s="20" t="s">
        <v>122</v>
      </c>
      <c r="D18" s="46">
        <v>0</v>
      </c>
      <c r="E18" s="46">
        <v>0</v>
      </c>
      <c r="F18" s="46">
        <v>0</v>
      </c>
      <c r="G18" s="46">
        <v>184925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184925</v>
      </c>
      <c r="P18" s="47">
        <f t="shared" si="1"/>
        <v>3.4094470768266376</v>
      </c>
      <c r="Q18" s="9"/>
    </row>
    <row r="19" spans="1:17">
      <c r="A19" s="12"/>
      <c r="B19" s="25">
        <v>324.32</v>
      </c>
      <c r="C19" s="20" t="s">
        <v>21</v>
      </c>
      <c r="D19" s="46">
        <v>0</v>
      </c>
      <c r="E19" s="46">
        <v>0</v>
      </c>
      <c r="F19" s="46">
        <v>0</v>
      </c>
      <c r="G19" s="46">
        <v>316410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316410</v>
      </c>
      <c r="P19" s="47">
        <f t="shared" si="1"/>
        <v>5.8336252512030091</v>
      </c>
      <c r="Q19" s="9"/>
    </row>
    <row r="20" spans="1:17">
      <c r="A20" s="12"/>
      <c r="B20" s="25">
        <v>329.1</v>
      </c>
      <c r="C20" s="20" t="s">
        <v>133</v>
      </c>
      <c r="D20" s="46">
        <v>189290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189290</v>
      </c>
      <c r="P20" s="47">
        <f t="shared" si="1"/>
        <v>3.4899242242666717</v>
      </c>
      <c r="Q20" s="9"/>
    </row>
    <row r="21" spans="1:17" ht="15.75">
      <c r="A21" s="29" t="s">
        <v>134</v>
      </c>
      <c r="B21" s="30"/>
      <c r="C21" s="31"/>
      <c r="D21" s="32">
        <f t="shared" ref="D21:N21" si="5">SUM(D22:D36)</f>
        <v>10860435</v>
      </c>
      <c r="E21" s="32">
        <f t="shared" si="5"/>
        <v>6000</v>
      </c>
      <c r="F21" s="32">
        <f t="shared" si="5"/>
        <v>0</v>
      </c>
      <c r="G21" s="32">
        <f t="shared" si="5"/>
        <v>410290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11276725</v>
      </c>
      <c r="P21" s="45">
        <f t="shared" si="1"/>
        <v>207.90805508951124</v>
      </c>
      <c r="Q21" s="10"/>
    </row>
    <row r="22" spans="1:17">
      <c r="A22" s="12"/>
      <c r="B22" s="25">
        <v>331.2</v>
      </c>
      <c r="C22" s="20" t="s">
        <v>23</v>
      </c>
      <c r="D22" s="46">
        <v>92873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92873</v>
      </c>
      <c r="P22" s="47">
        <f t="shared" si="1"/>
        <v>1.7122918932871181</v>
      </c>
      <c r="Q22" s="9"/>
    </row>
    <row r="23" spans="1:17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3014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3014</v>
      </c>
      <c r="P23" s="47">
        <f t="shared" si="1"/>
        <v>5.556887110750567E-2</v>
      </c>
      <c r="Q23" s="9"/>
    </row>
    <row r="24" spans="1:17">
      <c r="A24" s="12"/>
      <c r="B24" s="25">
        <v>332</v>
      </c>
      <c r="C24" s="20" t="s">
        <v>135</v>
      </c>
      <c r="D24" s="46">
        <v>934253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934253</v>
      </c>
      <c r="P24" s="47">
        <f t="shared" si="1"/>
        <v>17.224746031453382</v>
      </c>
      <c r="Q24" s="9"/>
    </row>
    <row r="25" spans="1:17">
      <c r="A25" s="12"/>
      <c r="B25" s="25">
        <v>334.49</v>
      </c>
      <c r="C25" s="20" t="s">
        <v>136</v>
      </c>
      <c r="D25" s="46">
        <v>16545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16545</v>
      </c>
      <c r="P25" s="47">
        <f t="shared" si="1"/>
        <v>0.30503880971256847</v>
      </c>
      <c r="Q25" s="9"/>
    </row>
    <row r="26" spans="1:17">
      <c r="A26" s="12"/>
      <c r="B26" s="25">
        <v>335.125</v>
      </c>
      <c r="C26" s="20" t="s">
        <v>137</v>
      </c>
      <c r="D26" s="46">
        <v>2111799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2111799</v>
      </c>
      <c r="P26" s="47">
        <f t="shared" si="1"/>
        <v>38.935065174505432</v>
      </c>
      <c r="Q26" s="9"/>
    </row>
    <row r="27" spans="1:17">
      <c r="A27" s="12"/>
      <c r="B27" s="25">
        <v>335.14</v>
      </c>
      <c r="C27" s="20" t="s">
        <v>92</v>
      </c>
      <c r="D27" s="46">
        <v>22060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22060</v>
      </c>
      <c r="P27" s="47">
        <f t="shared" si="1"/>
        <v>0.40671841295009126</v>
      </c>
      <c r="Q27" s="9"/>
    </row>
    <row r="28" spans="1:17">
      <c r="A28" s="12"/>
      <c r="B28" s="25">
        <v>335.15</v>
      </c>
      <c r="C28" s="20" t="s">
        <v>93</v>
      </c>
      <c r="D28" s="46">
        <v>32364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32364</v>
      </c>
      <c r="P28" s="47">
        <f t="shared" si="1"/>
        <v>0.59669241689559172</v>
      </c>
      <c r="Q28" s="9"/>
    </row>
    <row r="29" spans="1:17">
      <c r="A29" s="12"/>
      <c r="B29" s="25">
        <v>335.18</v>
      </c>
      <c r="C29" s="20" t="s">
        <v>138</v>
      </c>
      <c r="D29" s="46">
        <v>3906794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3906794</v>
      </c>
      <c r="P29" s="47">
        <f t="shared" si="1"/>
        <v>72.029240952082446</v>
      </c>
      <c r="Q29" s="9"/>
    </row>
    <row r="30" spans="1:17">
      <c r="A30" s="12"/>
      <c r="B30" s="25">
        <v>335.29</v>
      </c>
      <c r="C30" s="20" t="s">
        <v>32</v>
      </c>
      <c r="D30" s="46">
        <v>24993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24993</v>
      </c>
      <c r="P30" s="47">
        <f t="shared" si="1"/>
        <v>0.46079389369273033</v>
      </c>
      <c r="Q30" s="9"/>
    </row>
    <row r="31" spans="1:17">
      <c r="A31" s="12"/>
      <c r="B31" s="25">
        <v>335.45</v>
      </c>
      <c r="C31" s="20" t="s">
        <v>139</v>
      </c>
      <c r="D31" s="46">
        <v>39821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7">SUM(D31:N31)</f>
        <v>39821</v>
      </c>
      <c r="P31" s="47">
        <f t="shared" si="1"/>
        <v>0.73417651505374359</v>
      </c>
      <c r="Q31" s="9"/>
    </row>
    <row r="32" spans="1:17">
      <c r="A32" s="12"/>
      <c r="B32" s="25">
        <v>335.48</v>
      </c>
      <c r="C32" s="20" t="s">
        <v>33</v>
      </c>
      <c r="D32" s="46">
        <v>662881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662881</v>
      </c>
      <c r="P32" s="47">
        <f t="shared" si="1"/>
        <v>12.221482696952377</v>
      </c>
      <c r="Q32" s="9"/>
    </row>
    <row r="33" spans="1:17">
      <c r="A33" s="12"/>
      <c r="B33" s="25">
        <v>337.6</v>
      </c>
      <c r="C33" s="20" t="s">
        <v>34</v>
      </c>
      <c r="D33" s="46">
        <v>0</v>
      </c>
      <c r="E33" s="46">
        <v>6000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6000</v>
      </c>
      <c r="P33" s="47">
        <f t="shared" si="1"/>
        <v>0.11062150850863769</v>
      </c>
      <c r="Q33" s="9"/>
    </row>
    <row r="34" spans="1:17">
      <c r="A34" s="12"/>
      <c r="B34" s="25">
        <v>337.7</v>
      </c>
      <c r="C34" s="20" t="s">
        <v>35</v>
      </c>
      <c r="D34" s="46">
        <v>0</v>
      </c>
      <c r="E34" s="46">
        <v>0</v>
      </c>
      <c r="F34" s="46">
        <v>0</v>
      </c>
      <c r="G34" s="46">
        <v>369236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369236</v>
      </c>
      <c r="P34" s="47">
        <f t="shared" si="1"/>
        <v>6.8075738859492247</v>
      </c>
      <c r="Q34" s="9"/>
    </row>
    <row r="35" spans="1:17">
      <c r="A35" s="12"/>
      <c r="B35" s="25">
        <v>337.9</v>
      </c>
      <c r="C35" s="20" t="s">
        <v>111</v>
      </c>
      <c r="D35" s="46">
        <v>55386</v>
      </c>
      <c r="E35" s="46">
        <v>0</v>
      </c>
      <c r="F35" s="46">
        <v>0</v>
      </c>
      <c r="G35" s="46">
        <v>38040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93426</v>
      </c>
      <c r="P35" s="47">
        <f t="shared" si="1"/>
        <v>1.7224875089879976</v>
      </c>
      <c r="Q35" s="9"/>
    </row>
    <row r="36" spans="1:17">
      <c r="A36" s="12"/>
      <c r="B36" s="25">
        <v>338</v>
      </c>
      <c r="C36" s="20" t="s">
        <v>36</v>
      </c>
      <c r="D36" s="46">
        <v>2960666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2960666</v>
      </c>
      <c r="P36" s="47">
        <f t="shared" si="1"/>
        <v>54.585556518372385</v>
      </c>
      <c r="Q36" s="9"/>
    </row>
    <row r="37" spans="1:17" ht="15.75">
      <c r="A37" s="29" t="s">
        <v>41</v>
      </c>
      <c r="B37" s="30"/>
      <c r="C37" s="31"/>
      <c r="D37" s="32">
        <f t="shared" ref="D37:N37" si="8">SUM(D38:D48)</f>
        <v>14826772</v>
      </c>
      <c r="E37" s="32">
        <f t="shared" si="8"/>
        <v>0</v>
      </c>
      <c r="F37" s="32">
        <f t="shared" si="8"/>
        <v>0</v>
      </c>
      <c r="G37" s="32">
        <f t="shared" si="8"/>
        <v>447940</v>
      </c>
      <c r="H37" s="32">
        <f t="shared" si="8"/>
        <v>0</v>
      </c>
      <c r="I37" s="32">
        <f t="shared" si="8"/>
        <v>33653675</v>
      </c>
      <c r="J37" s="32">
        <f t="shared" si="8"/>
        <v>8398574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57326961</v>
      </c>
      <c r="P37" s="45">
        <f t="shared" ref="P37:P59" si="9">(O37/P$61)</f>
        <v>1056.9324840059735</v>
      </c>
      <c r="Q37" s="10"/>
    </row>
    <row r="38" spans="1:17">
      <c r="A38" s="12"/>
      <c r="B38" s="25">
        <v>341.2</v>
      </c>
      <c r="C38" s="20" t="s">
        <v>95</v>
      </c>
      <c r="D38" s="46">
        <v>19189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8398574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8" si="10">SUM(D38:N38)</f>
        <v>8417763</v>
      </c>
      <c r="P38" s="47">
        <f t="shared" si="9"/>
        <v>155.1976068880326</v>
      </c>
      <c r="Q38" s="9"/>
    </row>
    <row r="39" spans="1:17">
      <c r="A39" s="12"/>
      <c r="B39" s="25">
        <v>341.3</v>
      </c>
      <c r="C39" s="20" t="s">
        <v>96</v>
      </c>
      <c r="D39" s="46">
        <v>1876044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1876044</v>
      </c>
      <c r="P39" s="47">
        <f t="shared" si="9"/>
        <v>34.588469551429782</v>
      </c>
      <c r="Q39" s="9"/>
    </row>
    <row r="40" spans="1:17">
      <c r="A40" s="12"/>
      <c r="B40" s="25">
        <v>342.2</v>
      </c>
      <c r="C40" s="20" t="s">
        <v>46</v>
      </c>
      <c r="D40" s="46">
        <v>1113545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1113545</v>
      </c>
      <c r="P40" s="47">
        <f t="shared" si="9"/>
        <v>20.530337948708492</v>
      </c>
      <c r="Q40" s="9"/>
    </row>
    <row r="41" spans="1:17">
      <c r="A41" s="12"/>
      <c r="B41" s="25">
        <v>342.4</v>
      </c>
      <c r="C41" s="20" t="s">
        <v>47</v>
      </c>
      <c r="D41" s="46">
        <v>1679587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1679587</v>
      </c>
      <c r="P41" s="47">
        <f t="shared" si="9"/>
        <v>30.966407935249542</v>
      </c>
      <c r="Q41" s="9"/>
    </row>
    <row r="42" spans="1:17">
      <c r="A42" s="12"/>
      <c r="B42" s="25">
        <v>342.9</v>
      </c>
      <c r="C42" s="20" t="s">
        <v>48</v>
      </c>
      <c r="D42" s="46">
        <v>347047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347047</v>
      </c>
      <c r="P42" s="47">
        <f t="shared" si="9"/>
        <v>6.3984771105661977</v>
      </c>
      <c r="Q42" s="9"/>
    </row>
    <row r="43" spans="1:17">
      <c r="A43" s="12"/>
      <c r="B43" s="25">
        <v>343.4</v>
      </c>
      <c r="C43" s="20" t="s">
        <v>49</v>
      </c>
      <c r="D43" s="46">
        <v>8068971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8068971</v>
      </c>
      <c r="P43" s="47">
        <f t="shared" si="9"/>
        <v>148.76695735540846</v>
      </c>
      <c r="Q43" s="9"/>
    </row>
    <row r="44" spans="1:17">
      <c r="A44" s="12"/>
      <c r="B44" s="25">
        <v>343.6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33653675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33653675</v>
      </c>
      <c r="P44" s="47">
        <f t="shared" si="9"/>
        <v>620.47004922657129</v>
      </c>
      <c r="Q44" s="9"/>
    </row>
    <row r="45" spans="1:17">
      <c r="A45" s="12"/>
      <c r="B45" s="25">
        <v>343.9</v>
      </c>
      <c r="C45" s="20" t="s">
        <v>51</v>
      </c>
      <c r="D45" s="46">
        <v>1115551</v>
      </c>
      <c r="E45" s="46">
        <v>0</v>
      </c>
      <c r="F45" s="46">
        <v>0</v>
      </c>
      <c r="G45" s="46">
        <v>300000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1415551</v>
      </c>
      <c r="P45" s="47">
        <f t="shared" si="9"/>
        <v>26.098397831818435</v>
      </c>
      <c r="Q45" s="9"/>
    </row>
    <row r="46" spans="1:17">
      <c r="A46" s="12"/>
      <c r="B46" s="25">
        <v>347.1</v>
      </c>
      <c r="C46" s="20" t="s">
        <v>53</v>
      </c>
      <c r="D46" s="46">
        <v>17955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17955</v>
      </c>
      <c r="P46" s="47">
        <f t="shared" si="9"/>
        <v>0.33103486421209832</v>
      </c>
      <c r="Q46" s="9"/>
    </row>
    <row r="47" spans="1:17">
      <c r="A47" s="12"/>
      <c r="B47" s="25">
        <v>347.2</v>
      </c>
      <c r="C47" s="20" t="s">
        <v>54</v>
      </c>
      <c r="D47" s="46">
        <v>214046</v>
      </c>
      <c r="E47" s="46">
        <v>0</v>
      </c>
      <c r="F47" s="46">
        <v>0</v>
      </c>
      <c r="G47" s="46">
        <v>147940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361986</v>
      </c>
      <c r="P47" s="47">
        <f t="shared" si="9"/>
        <v>6.6739062298346212</v>
      </c>
      <c r="Q47" s="9"/>
    </row>
    <row r="48" spans="1:17">
      <c r="A48" s="12"/>
      <c r="B48" s="25">
        <v>349</v>
      </c>
      <c r="C48" s="20" t="s">
        <v>140</v>
      </c>
      <c r="D48" s="46">
        <v>374837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374837</v>
      </c>
      <c r="P48" s="47">
        <f t="shared" si="9"/>
        <v>6.9108390641420376</v>
      </c>
      <c r="Q48" s="9"/>
    </row>
    <row r="49" spans="1:120" ht="15.75">
      <c r="A49" s="29" t="s">
        <v>42</v>
      </c>
      <c r="B49" s="30"/>
      <c r="C49" s="31"/>
      <c r="D49" s="32">
        <f t="shared" ref="D49:N49" si="11">SUM(D50:D50)</f>
        <v>192460</v>
      </c>
      <c r="E49" s="32">
        <f t="shared" si="11"/>
        <v>25760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 t="shared" ref="O49:O59" si="12">SUM(D49:N49)</f>
        <v>218220</v>
      </c>
      <c r="P49" s="45">
        <f t="shared" si="9"/>
        <v>4.0233042644591528</v>
      </c>
      <c r="Q49" s="10"/>
    </row>
    <row r="50" spans="1:120">
      <c r="A50" s="13"/>
      <c r="B50" s="39">
        <v>351.9</v>
      </c>
      <c r="C50" s="21" t="s">
        <v>141</v>
      </c>
      <c r="D50" s="46">
        <v>192460</v>
      </c>
      <c r="E50" s="46">
        <v>25760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218220</v>
      </c>
      <c r="P50" s="47">
        <f t="shared" si="9"/>
        <v>4.0233042644591528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SUM(D52:D56)</f>
        <v>1294128</v>
      </c>
      <c r="E51" s="32">
        <f t="shared" si="13"/>
        <v>1813713</v>
      </c>
      <c r="F51" s="32">
        <f t="shared" si="13"/>
        <v>0</v>
      </c>
      <c r="G51" s="32">
        <f t="shared" si="13"/>
        <v>239826</v>
      </c>
      <c r="H51" s="32">
        <f t="shared" si="13"/>
        <v>0</v>
      </c>
      <c r="I51" s="32">
        <f t="shared" si="13"/>
        <v>128410</v>
      </c>
      <c r="J51" s="32">
        <f t="shared" si="13"/>
        <v>285875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 t="shared" si="12"/>
        <v>3761952</v>
      </c>
      <c r="P51" s="45">
        <f t="shared" si="9"/>
        <v>69.358800862847772</v>
      </c>
      <c r="Q51" s="10"/>
    </row>
    <row r="52" spans="1:120">
      <c r="A52" s="12"/>
      <c r="B52" s="25">
        <v>361.1</v>
      </c>
      <c r="C52" s="20" t="s">
        <v>58</v>
      </c>
      <c r="D52" s="46">
        <v>-30268</v>
      </c>
      <c r="E52" s="46">
        <v>-3926</v>
      </c>
      <c r="F52" s="46">
        <v>0</v>
      </c>
      <c r="G52" s="46">
        <v>-21764</v>
      </c>
      <c r="H52" s="46">
        <v>0</v>
      </c>
      <c r="I52" s="46">
        <v>-34113</v>
      </c>
      <c r="J52" s="46">
        <v>-16684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-106755</v>
      </c>
      <c r="P52" s="47">
        <f t="shared" si="9"/>
        <v>-1.9682331901399361</v>
      </c>
      <c r="Q52" s="9"/>
    </row>
    <row r="53" spans="1:120">
      <c r="A53" s="12"/>
      <c r="B53" s="25">
        <v>362</v>
      </c>
      <c r="C53" s="20" t="s">
        <v>62</v>
      </c>
      <c r="D53" s="46">
        <v>340210</v>
      </c>
      <c r="E53" s="46">
        <v>68507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408717</v>
      </c>
      <c r="P53" s="47">
        <f t="shared" si="9"/>
        <v>7.535481848854146</v>
      </c>
      <c r="Q53" s="9"/>
    </row>
    <row r="54" spans="1:120">
      <c r="A54" s="12"/>
      <c r="B54" s="25">
        <v>364</v>
      </c>
      <c r="C54" s="20" t="s">
        <v>100</v>
      </c>
      <c r="D54" s="46">
        <v>11724</v>
      </c>
      <c r="E54" s="46">
        <v>0</v>
      </c>
      <c r="F54" s="46">
        <v>0</v>
      </c>
      <c r="G54" s="46">
        <v>0</v>
      </c>
      <c r="H54" s="46">
        <v>0</v>
      </c>
      <c r="I54" s="46">
        <v>4106</v>
      </c>
      <c r="J54" s="46">
        <v>181420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197250</v>
      </c>
      <c r="P54" s="47">
        <f t="shared" si="9"/>
        <v>3.6366820922214642</v>
      </c>
      <c r="Q54" s="9"/>
    </row>
    <row r="55" spans="1:120">
      <c r="A55" s="12"/>
      <c r="B55" s="25">
        <v>366</v>
      </c>
      <c r="C55" s="20" t="s">
        <v>64</v>
      </c>
      <c r="D55" s="46">
        <v>17754</v>
      </c>
      <c r="E55" s="46">
        <v>1708554</v>
      </c>
      <c r="F55" s="46">
        <v>0</v>
      </c>
      <c r="G55" s="46">
        <v>220904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1947212</v>
      </c>
      <c r="P55" s="47">
        <f t="shared" si="9"/>
        <v>35.900588137686903</v>
      </c>
      <c r="Q55" s="9"/>
    </row>
    <row r="56" spans="1:120">
      <c r="A56" s="12"/>
      <c r="B56" s="25">
        <v>369.9</v>
      </c>
      <c r="C56" s="20" t="s">
        <v>66</v>
      </c>
      <c r="D56" s="46">
        <v>954708</v>
      </c>
      <c r="E56" s="46">
        <v>40578</v>
      </c>
      <c r="F56" s="46">
        <v>0</v>
      </c>
      <c r="G56" s="46">
        <v>40686</v>
      </c>
      <c r="H56" s="46">
        <v>0</v>
      </c>
      <c r="I56" s="46">
        <v>158417</v>
      </c>
      <c r="J56" s="46">
        <v>121139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1315528</v>
      </c>
      <c r="P56" s="47">
        <f t="shared" si="9"/>
        <v>24.25428197422519</v>
      </c>
      <c r="Q56" s="9"/>
    </row>
    <row r="57" spans="1:120" ht="15.75">
      <c r="A57" s="29" t="s">
        <v>43</v>
      </c>
      <c r="B57" s="30"/>
      <c r="C57" s="31"/>
      <c r="D57" s="32">
        <f t="shared" ref="D57:N57" si="14">SUM(D58:D58)</f>
        <v>1273773</v>
      </c>
      <c r="E57" s="32">
        <f t="shared" si="14"/>
        <v>1716073</v>
      </c>
      <c r="F57" s="32">
        <f t="shared" si="14"/>
        <v>997650</v>
      </c>
      <c r="G57" s="32">
        <f t="shared" si="14"/>
        <v>1939454</v>
      </c>
      <c r="H57" s="32">
        <f t="shared" si="14"/>
        <v>0</v>
      </c>
      <c r="I57" s="32">
        <f t="shared" si="14"/>
        <v>0</v>
      </c>
      <c r="J57" s="32">
        <f t="shared" si="14"/>
        <v>946258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si="12"/>
        <v>6873208</v>
      </c>
      <c r="P57" s="45">
        <f t="shared" si="9"/>
        <v>126.72077287560612</v>
      </c>
      <c r="Q57" s="9"/>
    </row>
    <row r="58" spans="1:120" ht="15.75" thickBot="1">
      <c r="A58" s="12"/>
      <c r="B58" s="25">
        <v>381</v>
      </c>
      <c r="C58" s="20" t="s">
        <v>67</v>
      </c>
      <c r="D58" s="46">
        <v>1273773</v>
      </c>
      <c r="E58" s="46">
        <v>1716073</v>
      </c>
      <c r="F58" s="46">
        <v>997650</v>
      </c>
      <c r="G58" s="46">
        <v>1939454</v>
      </c>
      <c r="H58" s="46">
        <v>0</v>
      </c>
      <c r="I58" s="46">
        <v>0</v>
      </c>
      <c r="J58" s="46">
        <v>946258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6873208</v>
      </c>
      <c r="P58" s="47">
        <f t="shared" si="9"/>
        <v>126.72077287560612</v>
      </c>
      <c r="Q58" s="9"/>
    </row>
    <row r="59" spans="1:120" ht="16.5" thickBot="1">
      <c r="A59" s="14" t="s">
        <v>55</v>
      </c>
      <c r="B59" s="23"/>
      <c r="C59" s="22"/>
      <c r="D59" s="15">
        <f t="shared" ref="D59:N59" si="15">SUM(D5,D14,D21,D37,D49,D51,D57)</f>
        <v>68075405</v>
      </c>
      <c r="E59" s="15">
        <f t="shared" si="15"/>
        <v>3561546</v>
      </c>
      <c r="F59" s="15">
        <f t="shared" si="15"/>
        <v>997650</v>
      </c>
      <c r="G59" s="15">
        <f t="shared" si="15"/>
        <v>9214292</v>
      </c>
      <c r="H59" s="15">
        <f t="shared" si="15"/>
        <v>0</v>
      </c>
      <c r="I59" s="15">
        <f t="shared" si="15"/>
        <v>33782085</v>
      </c>
      <c r="J59" s="15">
        <f t="shared" si="15"/>
        <v>9630707</v>
      </c>
      <c r="K59" s="15">
        <f t="shared" si="15"/>
        <v>0</v>
      </c>
      <c r="L59" s="15">
        <f t="shared" si="15"/>
        <v>0</v>
      </c>
      <c r="M59" s="15">
        <f t="shared" si="15"/>
        <v>0</v>
      </c>
      <c r="N59" s="15">
        <f t="shared" si="15"/>
        <v>0</v>
      </c>
      <c r="O59" s="15">
        <f t="shared" si="12"/>
        <v>125261685</v>
      </c>
      <c r="P59" s="38">
        <f t="shared" si="9"/>
        <v>2309.4394255056327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142</v>
      </c>
      <c r="N61" s="48"/>
      <c r="O61" s="48"/>
      <c r="P61" s="43">
        <v>54239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84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31244157</v>
      </c>
      <c r="E5" s="27">
        <f t="shared" si="0"/>
        <v>0</v>
      </c>
      <c r="F5" s="27">
        <f t="shared" si="0"/>
        <v>0</v>
      </c>
      <c r="G5" s="27">
        <f t="shared" si="0"/>
        <v>4523995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35768152</v>
      </c>
      <c r="O5" s="33">
        <f t="shared" ref="O5:O36" si="1">(N5/O$63)</f>
        <v>659.90465296483524</v>
      </c>
      <c r="P5" s="6"/>
    </row>
    <row r="6" spans="1:133">
      <c r="A6" s="12"/>
      <c r="B6" s="25">
        <v>311</v>
      </c>
      <c r="C6" s="20" t="s">
        <v>3</v>
      </c>
      <c r="D6" s="46">
        <v>20138568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20138568</v>
      </c>
      <c r="O6" s="47">
        <f t="shared" si="1"/>
        <v>371.5465849968636</v>
      </c>
      <c r="P6" s="9"/>
    </row>
    <row r="7" spans="1:133">
      <c r="A7" s="12"/>
      <c r="B7" s="25">
        <v>312.60000000000002</v>
      </c>
      <c r="C7" s="20" t="s">
        <v>11</v>
      </c>
      <c r="D7" s="46">
        <v>1001150</v>
      </c>
      <c r="E7" s="46">
        <v>0</v>
      </c>
      <c r="F7" s="46">
        <v>0</v>
      </c>
      <c r="G7" s="46">
        <v>4523995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5525145</v>
      </c>
      <c r="O7" s="47">
        <f t="shared" si="1"/>
        <v>101.93618316667282</v>
      </c>
      <c r="P7" s="9"/>
    </row>
    <row r="8" spans="1:133">
      <c r="A8" s="12"/>
      <c r="B8" s="25">
        <v>314.10000000000002</v>
      </c>
      <c r="C8" s="20" t="s">
        <v>12</v>
      </c>
      <c r="D8" s="46">
        <v>6398133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6398133</v>
      </c>
      <c r="O8" s="47">
        <f t="shared" si="1"/>
        <v>118.04237851001808</v>
      </c>
      <c r="P8" s="9"/>
    </row>
    <row r="9" spans="1:133">
      <c r="A9" s="12"/>
      <c r="B9" s="25">
        <v>314.3</v>
      </c>
      <c r="C9" s="20" t="s">
        <v>13</v>
      </c>
      <c r="D9" s="46">
        <v>1199902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1199902</v>
      </c>
      <c r="O9" s="47">
        <f t="shared" si="1"/>
        <v>22.137596398656875</v>
      </c>
      <c r="P9" s="9"/>
    </row>
    <row r="10" spans="1:133">
      <c r="A10" s="12"/>
      <c r="B10" s="25">
        <v>314.39999999999998</v>
      </c>
      <c r="C10" s="20" t="s">
        <v>15</v>
      </c>
      <c r="D10" s="46">
        <v>45000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45000</v>
      </c>
      <c r="O10" s="47">
        <f t="shared" si="1"/>
        <v>0.83022766687576099</v>
      </c>
      <c r="P10" s="9"/>
    </row>
    <row r="11" spans="1:133">
      <c r="A11" s="12"/>
      <c r="B11" s="25">
        <v>314.8</v>
      </c>
      <c r="C11" s="20" t="s">
        <v>16</v>
      </c>
      <c r="D11" s="46">
        <v>106894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106894</v>
      </c>
      <c r="O11" s="47">
        <f t="shared" si="1"/>
        <v>1.9721412494003911</v>
      </c>
      <c r="P11" s="9"/>
    </row>
    <row r="12" spans="1:133">
      <c r="A12" s="12"/>
      <c r="B12" s="25">
        <v>315</v>
      </c>
      <c r="C12" s="20" t="s">
        <v>89</v>
      </c>
      <c r="D12" s="46">
        <v>1603149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1603149</v>
      </c>
      <c r="O12" s="47">
        <f t="shared" si="1"/>
        <v>29.577303420537987</v>
      </c>
      <c r="P12" s="9"/>
    </row>
    <row r="13" spans="1:133">
      <c r="A13" s="12"/>
      <c r="B13" s="25">
        <v>316</v>
      </c>
      <c r="C13" s="20" t="s">
        <v>90</v>
      </c>
      <c r="D13" s="46">
        <v>751361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751361</v>
      </c>
      <c r="O13" s="47">
        <f t="shared" si="1"/>
        <v>13.862237555809749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6022932</v>
      </c>
      <c r="E14" s="32">
        <f t="shared" si="3"/>
        <v>0</v>
      </c>
      <c r="F14" s="32">
        <f t="shared" si="3"/>
        <v>0</v>
      </c>
      <c r="G14" s="32">
        <f t="shared" si="3"/>
        <v>444260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6467192</v>
      </c>
      <c r="O14" s="45">
        <f t="shared" si="1"/>
        <v>119.31648278661304</v>
      </c>
      <c r="P14" s="10"/>
    </row>
    <row r="15" spans="1:133">
      <c r="A15" s="12"/>
      <c r="B15" s="25">
        <v>322</v>
      </c>
      <c r="C15" s="20" t="s">
        <v>0</v>
      </c>
      <c r="D15" s="46">
        <v>877283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877283</v>
      </c>
      <c r="O15" s="47">
        <f t="shared" si="1"/>
        <v>16.18543596177263</v>
      </c>
      <c r="P15" s="9"/>
    </row>
    <row r="16" spans="1:133">
      <c r="A16" s="12"/>
      <c r="B16" s="25">
        <v>323.10000000000002</v>
      </c>
      <c r="C16" s="20" t="s">
        <v>19</v>
      </c>
      <c r="D16" s="46">
        <v>4959078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4959078</v>
      </c>
      <c r="O16" s="47">
        <f t="shared" si="1"/>
        <v>91.492527950998124</v>
      </c>
      <c r="P16" s="9"/>
    </row>
    <row r="17" spans="1:16">
      <c r="A17" s="12"/>
      <c r="B17" s="25">
        <v>323.39999999999998</v>
      </c>
      <c r="C17" s="20" t="s">
        <v>20</v>
      </c>
      <c r="D17" s="46">
        <v>64541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64541</v>
      </c>
      <c r="O17" s="47">
        <f t="shared" si="1"/>
        <v>1.1907494188406331</v>
      </c>
      <c r="P17" s="9"/>
    </row>
    <row r="18" spans="1:16">
      <c r="A18" s="12"/>
      <c r="B18" s="25">
        <v>324.31</v>
      </c>
      <c r="C18" s="20" t="s">
        <v>122</v>
      </c>
      <c r="D18" s="46">
        <v>0</v>
      </c>
      <c r="E18" s="46">
        <v>0</v>
      </c>
      <c r="F18" s="46">
        <v>0</v>
      </c>
      <c r="G18" s="46">
        <v>311632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311632</v>
      </c>
      <c r="O18" s="47">
        <f t="shared" si="1"/>
        <v>5.7494557396406041</v>
      </c>
      <c r="P18" s="9"/>
    </row>
    <row r="19" spans="1:16">
      <c r="A19" s="12"/>
      <c r="B19" s="25">
        <v>324.32</v>
      </c>
      <c r="C19" s="20" t="s">
        <v>21</v>
      </c>
      <c r="D19" s="46">
        <v>0</v>
      </c>
      <c r="E19" s="46">
        <v>0</v>
      </c>
      <c r="F19" s="46">
        <v>0</v>
      </c>
      <c r="G19" s="46">
        <v>132628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132628</v>
      </c>
      <c r="O19" s="47">
        <f t="shared" si="1"/>
        <v>2.4469207778310764</v>
      </c>
      <c r="P19" s="9"/>
    </row>
    <row r="20" spans="1:16">
      <c r="A20" s="12"/>
      <c r="B20" s="25">
        <v>329</v>
      </c>
      <c r="C20" s="20" t="s">
        <v>22</v>
      </c>
      <c r="D20" s="46">
        <v>122030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122030</v>
      </c>
      <c r="O20" s="47">
        <f t="shared" si="1"/>
        <v>2.2513929375299804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SUM(D22:D34)</f>
        <v>10400444</v>
      </c>
      <c r="E21" s="32">
        <f t="shared" si="5"/>
        <v>6000</v>
      </c>
      <c r="F21" s="32">
        <f t="shared" si="5"/>
        <v>0</v>
      </c>
      <c r="G21" s="32">
        <f t="shared" si="5"/>
        <v>159235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10565679</v>
      </c>
      <c r="O21" s="45">
        <f t="shared" si="1"/>
        <v>194.93153389173833</v>
      </c>
      <c r="P21" s="10"/>
    </row>
    <row r="22" spans="1:16">
      <c r="A22" s="12"/>
      <c r="B22" s="25">
        <v>331.2</v>
      </c>
      <c r="C22" s="20" t="s">
        <v>23</v>
      </c>
      <c r="D22" s="46">
        <v>45844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45844</v>
      </c>
      <c r="O22" s="47">
        <f t="shared" si="1"/>
        <v>0.84579904800560868</v>
      </c>
      <c r="P22" s="9"/>
    </row>
    <row r="23" spans="1:16">
      <c r="A23" s="12"/>
      <c r="B23" s="25">
        <v>331.5</v>
      </c>
      <c r="C23" s="20" t="s">
        <v>25</v>
      </c>
      <c r="D23" s="46">
        <v>1478865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1478865</v>
      </c>
      <c r="O23" s="47">
        <f t="shared" si="1"/>
        <v>27.284325301649385</v>
      </c>
      <c r="P23" s="9"/>
    </row>
    <row r="24" spans="1:16">
      <c r="A24" s="12"/>
      <c r="B24" s="25">
        <v>334.5</v>
      </c>
      <c r="C24" s="20" t="s">
        <v>123</v>
      </c>
      <c r="D24" s="46">
        <v>52854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52854</v>
      </c>
      <c r="O24" s="47">
        <f t="shared" si="1"/>
        <v>0.97513006900114385</v>
      </c>
      <c r="P24" s="9"/>
    </row>
    <row r="25" spans="1:16">
      <c r="A25" s="12"/>
      <c r="B25" s="25">
        <v>335.12</v>
      </c>
      <c r="C25" s="20" t="s">
        <v>91</v>
      </c>
      <c r="D25" s="46">
        <v>1820105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1820105</v>
      </c>
      <c r="O25" s="47">
        <f t="shared" si="1"/>
        <v>33.580033947086825</v>
      </c>
      <c r="P25" s="9"/>
    </row>
    <row r="26" spans="1:16">
      <c r="A26" s="12"/>
      <c r="B26" s="25">
        <v>335.14</v>
      </c>
      <c r="C26" s="20" t="s">
        <v>92</v>
      </c>
      <c r="D26" s="46">
        <v>23426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23426</v>
      </c>
      <c r="O26" s="47">
        <f t="shared" si="1"/>
        <v>0.43219807387181286</v>
      </c>
      <c r="P26" s="9"/>
    </row>
    <row r="27" spans="1:16">
      <c r="A27" s="12"/>
      <c r="B27" s="25">
        <v>335.15</v>
      </c>
      <c r="C27" s="20" t="s">
        <v>93</v>
      </c>
      <c r="D27" s="46">
        <v>25858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25858</v>
      </c>
      <c r="O27" s="47">
        <f t="shared" si="1"/>
        <v>0.47706726689052065</v>
      </c>
      <c r="P27" s="9"/>
    </row>
    <row r="28" spans="1:16">
      <c r="A28" s="12"/>
      <c r="B28" s="25">
        <v>335.18</v>
      </c>
      <c r="C28" s="20" t="s">
        <v>94</v>
      </c>
      <c r="D28" s="46">
        <v>3329704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3329704</v>
      </c>
      <c r="O28" s="47">
        <f t="shared" si="1"/>
        <v>61.431386295708649</v>
      </c>
      <c r="P28" s="9"/>
    </row>
    <row r="29" spans="1:16">
      <c r="A29" s="12"/>
      <c r="B29" s="25">
        <v>335.29</v>
      </c>
      <c r="C29" s="20" t="s">
        <v>32</v>
      </c>
      <c r="D29" s="46">
        <v>25724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25724</v>
      </c>
      <c r="O29" s="47">
        <f t="shared" si="1"/>
        <v>0.47459503339360171</v>
      </c>
      <c r="P29" s="9"/>
    </row>
    <row r="30" spans="1:16">
      <c r="A30" s="12"/>
      <c r="B30" s="25">
        <v>335.49</v>
      </c>
      <c r="C30" s="20" t="s">
        <v>33</v>
      </c>
      <c r="D30" s="46">
        <v>677723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677723</v>
      </c>
      <c r="O30" s="47">
        <f t="shared" si="1"/>
        <v>12.503653001734254</v>
      </c>
      <c r="P30" s="9"/>
    </row>
    <row r="31" spans="1:16">
      <c r="A31" s="12"/>
      <c r="B31" s="25">
        <v>337.6</v>
      </c>
      <c r="C31" s="20" t="s">
        <v>34</v>
      </c>
      <c r="D31" s="46">
        <v>0</v>
      </c>
      <c r="E31" s="46">
        <v>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6000</v>
      </c>
      <c r="O31" s="47">
        <f t="shared" si="1"/>
        <v>0.11069702225010147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0</v>
      </c>
      <c r="F32" s="46">
        <v>0</v>
      </c>
      <c r="G32" s="46">
        <v>129793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129793</v>
      </c>
      <c r="O32" s="47">
        <f t="shared" si="1"/>
        <v>2.3946164348179035</v>
      </c>
      <c r="P32" s="9"/>
    </row>
    <row r="33" spans="1:16">
      <c r="A33" s="12"/>
      <c r="B33" s="25">
        <v>337.9</v>
      </c>
      <c r="C33" s="20" t="s">
        <v>111</v>
      </c>
      <c r="D33" s="46">
        <v>109680</v>
      </c>
      <c r="E33" s="46">
        <v>0</v>
      </c>
      <c r="F33" s="46">
        <v>0</v>
      </c>
      <c r="G33" s="46">
        <v>29442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139122</v>
      </c>
      <c r="O33" s="47">
        <f t="shared" si="1"/>
        <v>2.5667318549131029</v>
      </c>
      <c r="P33" s="9"/>
    </row>
    <row r="34" spans="1:16">
      <c r="A34" s="12"/>
      <c r="B34" s="25">
        <v>338</v>
      </c>
      <c r="C34" s="20" t="s">
        <v>36</v>
      </c>
      <c r="D34" s="46">
        <v>2810661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2810661</v>
      </c>
      <c r="O34" s="47">
        <f t="shared" si="1"/>
        <v>51.855300542415407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SUM(D36:D46)</f>
        <v>14135600</v>
      </c>
      <c r="E35" s="32">
        <f t="shared" si="7"/>
        <v>0</v>
      </c>
      <c r="F35" s="32">
        <f t="shared" si="7"/>
        <v>0</v>
      </c>
      <c r="G35" s="32">
        <f t="shared" si="7"/>
        <v>360354</v>
      </c>
      <c r="H35" s="32">
        <f t="shared" si="7"/>
        <v>0</v>
      </c>
      <c r="I35" s="32">
        <f t="shared" si="7"/>
        <v>32049999</v>
      </c>
      <c r="J35" s="32">
        <f t="shared" si="7"/>
        <v>8037720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54583673</v>
      </c>
      <c r="O35" s="45">
        <f t="shared" si="1"/>
        <v>1007.0416774288772</v>
      </c>
      <c r="P35" s="10"/>
    </row>
    <row r="36" spans="1:16">
      <c r="A36" s="12"/>
      <c r="B36" s="25">
        <v>341.2</v>
      </c>
      <c r="C36" s="20" t="s">
        <v>95</v>
      </c>
      <c r="D36" s="46">
        <v>12968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8037720</v>
      </c>
      <c r="K36" s="46">
        <v>0</v>
      </c>
      <c r="L36" s="46">
        <v>0</v>
      </c>
      <c r="M36" s="46">
        <v>0</v>
      </c>
      <c r="N36" s="46">
        <f t="shared" ref="N36:N46" si="8">SUM(D36:M36)</f>
        <v>8050688</v>
      </c>
      <c r="O36" s="47">
        <f t="shared" si="1"/>
        <v>148.53119811077082</v>
      </c>
      <c r="P36" s="9"/>
    </row>
    <row r="37" spans="1:16">
      <c r="A37" s="12"/>
      <c r="B37" s="25">
        <v>341.3</v>
      </c>
      <c r="C37" s="20" t="s">
        <v>96</v>
      </c>
      <c r="D37" s="46">
        <v>1866900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1866900</v>
      </c>
      <c r="O37" s="47">
        <f t="shared" ref="O37:O61" si="9">(N37/O$63)</f>
        <v>34.443378473119076</v>
      </c>
      <c r="P37" s="9"/>
    </row>
    <row r="38" spans="1:16">
      <c r="A38" s="12"/>
      <c r="B38" s="25">
        <v>342.2</v>
      </c>
      <c r="C38" s="20" t="s">
        <v>46</v>
      </c>
      <c r="D38" s="46">
        <v>1104086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1104086</v>
      </c>
      <c r="O38" s="47">
        <f t="shared" si="9"/>
        <v>20.369838751337589</v>
      </c>
      <c r="P38" s="9"/>
    </row>
    <row r="39" spans="1:16">
      <c r="A39" s="12"/>
      <c r="B39" s="25">
        <v>342.4</v>
      </c>
      <c r="C39" s="20" t="s">
        <v>47</v>
      </c>
      <c r="D39" s="46">
        <v>1592962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1592962</v>
      </c>
      <c r="O39" s="47">
        <f t="shared" si="9"/>
        <v>29.389358326261025</v>
      </c>
      <c r="P39" s="9"/>
    </row>
    <row r="40" spans="1:16">
      <c r="A40" s="12"/>
      <c r="B40" s="25">
        <v>342.9</v>
      </c>
      <c r="C40" s="20" t="s">
        <v>48</v>
      </c>
      <c r="D40" s="46">
        <v>444462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444462</v>
      </c>
      <c r="O40" s="47">
        <f t="shared" si="9"/>
        <v>8.2001033172207674</v>
      </c>
      <c r="P40" s="9"/>
    </row>
    <row r="41" spans="1:16">
      <c r="A41" s="12"/>
      <c r="B41" s="25">
        <v>343.4</v>
      </c>
      <c r="C41" s="20" t="s">
        <v>49</v>
      </c>
      <c r="D41" s="46">
        <v>7529938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7529938</v>
      </c>
      <c r="O41" s="47">
        <f t="shared" si="9"/>
        <v>138.92361905464742</v>
      </c>
      <c r="P41" s="9"/>
    </row>
    <row r="42" spans="1:16">
      <c r="A42" s="12"/>
      <c r="B42" s="25">
        <v>343.6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32049999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32049999</v>
      </c>
      <c r="O42" s="47">
        <f t="shared" si="9"/>
        <v>591.30657540312166</v>
      </c>
      <c r="P42" s="9"/>
    </row>
    <row r="43" spans="1:16">
      <c r="A43" s="12"/>
      <c r="B43" s="25">
        <v>343.9</v>
      </c>
      <c r="C43" s="20" t="s">
        <v>51</v>
      </c>
      <c r="D43" s="46">
        <v>1083012</v>
      </c>
      <c r="E43" s="46">
        <v>0</v>
      </c>
      <c r="F43" s="46">
        <v>0</v>
      </c>
      <c r="G43" s="46">
        <v>300000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1383012</v>
      </c>
      <c r="O43" s="47">
        <f t="shared" si="9"/>
        <v>25.515885022692888</v>
      </c>
      <c r="P43" s="9"/>
    </row>
    <row r="44" spans="1:16">
      <c r="A44" s="12"/>
      <c r="B44" s="25">
        <v>347.1</v>
      </c>
      <c r="C44" s="20" t="s">
        <v>53</v>
      </c>
      <c r="D44" s="46">
        <v>18576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18576</v>
      </c>
      <c r="O44" s="47">
        <f t="shared" si="9"/>
        <v>0.34271798088631417</v>
      </c>
      <c r="P44" s="9"/>
    </row>
    <row r="45" spans="1:16">
      <c r="A45" s="12"/>
      <c r="B45" s="25">
        <v>347.2</v>
      </c>
      <c r="C45" s="20" t="s">
        <v>54</v>
      </c>
      <c r="D45" s="46">
        <v>120324</v>
      </c>
      <c r="E45" s="46">
        <v>0</v>
      </c>
      <c r="F45" s="46">
        <v>0</v>
      </c>
      <c r="G45" s="46">
        <v>60354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180678</v>
      </c>
      <c r="O45" s="47">
        <f t="shared" si="9"/>
        <v>3.3334194310173055</v>
      </c>
      <c r="P45" s="9"/>
    </row>
    <row r="46" spans="1:16">
      <c r="A46" s="12"/>
      <c r="B46" s="25">
        <v>349</v>
      </c>
      <c r="C46" s="20" t="s">
        <v>1</v>
      </c>
      <c r="D46" s="46">
        <v>362372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362372</v>
      </c>
      <c r="O46" s="47">
        <f t="shared" si="9"/>
        <v>6.6855835578022953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SUM(D48:D48)</f>
        <v>171453</v>
      </c>
      <c r="E47" s="32">
        <f t="shared" si="10"/>
        <v>57314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228767</v>
      </c>
      <c r="O47" s="45">
        <f t="shared" si="9"/>
        <v>4.2206376148481608</v>
      </c>
      <c r="P47" s="10"/>
    </row>
    <row r="48" spans="1:16">
      <c r="A48" s="13"/>
      <c r="B48" s="39">
        <v>351.9</v>
      </c>
      <c r="C48" s="21" t="s">
        <v>98</v>
      </c>
      <c r="D48" s="46">
        <v>171453</v>
      </c>
      <c r="E48" s="46">
        <v>57314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228767</v>
      </c>
      <c r="O48" s="47">
        <f t="shared" si="9"/>
        <v>4.2206376148481608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1365939</v>
      </c>
      <c r="E49" s="32">
        <f t="shared" si="11"/>
        <v>1748258</v>
      </c>
      <c r="F49" s="32">
        <f t="shared" si="11"/>
        <v>0</v>
      </c>
      <c r="G49" s="32">
        <f t="shared" si="11"/>
        <v>1221208</v>
      </c>
      <c r="H49" s="32">
        <f t="shared" si="11"/>
        <v>0</v>
      </c>
      <c r="I49" s="32">
        <f t="shared" si="11"/>
        <v>265527</v>
      </c>
      <c r="J49" s="32">
        <f t="shared" si="11"/>
        <v>473781</v>
      </c>
      <c r="K49" s="32">
        <f t="shared" si="11"/>
        <v>31886280</v>
      </c>
      <c r="L49" s="32">
        <f t="shared" si="11"/>
        <v>0</v>
      </c>
      <c r="M49" s="32">
        <f t="shared" si="11"/>
        <v>0</v>
      </c>
      <c r="N49" s="32">
        <f>SUM(D49:M49)</f>
        <v>36960993</v>
      </c>
      <c r="O49" s="45">
        <f t="shared" si="9"/>
        <v>681.91197741780741</v>
      </c>
      <c r="P49" s="10"/>
    </row>
    <row r="50" spans="1:119">
      <c r="A50" s="12"/>
      <c r="B50" s="25">
        <v>361.1</v>
      </c>
      <c r="C50" s="20" t="s">
        <v>58</v>
      </c>
      <c r="D50" s="46">
        <v>393646</v>
      </c>
      <c r="E50" s="46">
        <v>7562</v>
      </c>
      <c r="F50" s="46">
        <v>0</v>
      </c>
      <c r="G50" s="46">
        <v>174768</v>
      </c>
      <c r="H50" s="46">
        <v>0</v>
      </c>
      <c r="I50" s="46">
        <v>208818</v>
      </c>
      <c r="J50" s="46">
        <v>140180</v>
      </c>
      <c r="K50" s="46">
        <v>1569940</v>
      </c>
      <c r="L50" s="46">
        <v>0</v>
      </c>
      <c r="M50" s="46">
        <v>0</v>
      </c>
      <c r="N50" s="46">
        <f>SUM(D50:M50)</f>
        <v>2494914</v>
      </c>
      <c r="O50" s="47">
        <f t="shared" si="9"/>
        <v>46.029925095014946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4885034</v>
      </c>
      <c r="L51" s="46">
        <v>0</v>
      </c>
      <c r="M51" s="46">
        <v>0</v>
      </c>
      <c r="N51" s="46">
        <f t="shared" ref="N51:N58" si="12">SUM(D51:M51)</f>
        <v>4885034</v>
      </c>
      <c r="O51" s="47">
        <f t="shared" si="9"/>
        <v>90.126452898417028</v>
      </c>
      <c r="P51" s="9"/>
    </row>
    <row r="52" spans="1:119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9313843</v>
      </c>
      <c r="L52" s="46">
        <v>0</v>
      </c>
      <c r="M52" s="46">
        <v>0</v>
      </c>
      <c r="N52" s="46">
        <f t="shared" si="12"/>
        <v>9313843</v>
      </c>
      <c r="O52" s="47">
        <f t="shared" si="9"/>
        <v>171.83578096749198</v>
      </c>
      <c r="P52" s="9"/>
    </row>
    <row r="53" spans="1:119">
      <c r="A53" s="12"/>
      <c r="B53" s="25">
        <v>361.4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8353890</v>
      </c>
      <c r="L53" s="46">
        <v>0</v>
      </c>
      <c r="M53" s="46">
        <v>0</v>
      </c>
      <c r="N53" s="46">
        <f t="shared" si="12"/>
        <v>8353890</v>
      </c>
      <c r="O53" s="47">
        <f t="shared" si="9"/>
        <v>154.12512453415002</v>
      </c>
      <c r="P53" s="9"/>
    </row>
    <row r="54" spans="1:119">
      <c r="A54" s="12"/>
      <c r="B54" s="25">
        <v>362</v>
      </c>
      <c r="C54" s="20" t="s">
        <v>62</v>
      </c>
      <c r="D54" s="46">
        <v>359531</v>
      </c>
      <c r="E54" s="46">
        <v>45555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405086</v>
      </c>
      <c r="O54" s="47">
        <f t="shared" si="9"/>
        <v>7.4736356592007676</v>
      </c>
      <c r="P54" s="9"/>
    </row>
    <row r="55" spans="1:119">
      <c r="A55" s="12"/>
      <c r="B55" s="25">
        <v>364</v>
      </c>
      <c r="C55" s="20" t="s">
        <v>100</v>
      </c>
      <c r="D55" s="46">
        <v>6757</v>
      </c>
      <c r="E55" s="46">
        <v>0</v>
      </c>
      <c r="F55" s="46">
        <v>0</v>
      </c>
      <c r="G55" s="46">
        <v>0</v>
      </c>
      <c r="H55" s="46">
        <v>0</v>
      </c>
      <c r="I55" s="46">
        <v>285</v>
      </c>
      <c r="J55" s="46">
        <v>236438</v>
      </c>
      <c r="K55" s="46">
        <v>0</v>
      </c>
      <c r="L55" s="46">
        <v>0</v>
      </c>
      <c r="M55" s="46">
        <v>0</v>
      </c>
      <c r="N55" s="46">
        <f t="shared" si="12"/>
        <v>243480</v>
      </c>
      <c r="O55" s="47">
        <f t="shared" si="9"/>
        <v>4.4920851629091176</v>
      </c>
      <c r="P55" s="9"/>
    </row>
    <row r="56" spans="1:119">
      <c r="A56" s="12"/>
      <c r="B56" s="25">
        <v>366</v>
      </c>
      <c r="C56" s="20" t="s">
        <v>64</v>
      </c>
      <c r="D56" s="46">
        <v>27295</v>
      </c>
      <c r="E56" s="46">
        <v>1660769</v>
      </c>
      <c r="F56" s="46">
        <v>0</v>
      </c>
      <c r="G56" s="46">
        <v>1010970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2699034</v>
      </c>
      <c r="O56" s="47">
        <f t="shared" si="9"/>
        <v>49.795837791963393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7763573</v>
      </c>
      <c r="L57" s="46">
        <v>0</v>
      </c>
      <c r="M57" s="46">
        <v>0</v>
      </c>
      <c r="N57" s="46">
        <f t="shared" si="12"/>
        <v>7763573</v>
      </c>
      <c r="O57" s="47">
        <f t="shared" si="9"/>
        <v>143.23406885354785</v>
      </c>
      <c r="P57" s="9"/>
    </row>
    <row r="58" spans="1:119">
      <c r="A58" s="12"/>
      <c r="B58" s="25">
        <v>369.9</v>
      </c>
      <c r="C58" s="20" t="s">
        <v>66</v>
      </c>
      <c r="D58" s="46">
        <v>578710</v>
      </c>
      <c r="E58" s="46">
        <v>34372</v>
      </c>
      <c r="F58" s="46">
        <v>0</v>
      </c>
      <c r="G58" s="46">
        <v>35470</v>
      </c>
      <c r="H58" s="46">
        <v>0</v>
      </c>
      <c r="I58" s="46">
        <v>56424</v>
      </c>
      <c r="J58" s="46">
        <v>97163</v>
      </c>
      <c r="K58" s="46">
        <v>0</v>
      </c>
      <c r="L58" s="46">
        <v>0</v>
      </c>
      <c r="M58" s="46">
        <v>0</v>
      </c>
      <c r="N58" s="46">
        <f t="shared" si="12"/>
        <v>802139</v>
      </c>
      <c r="O58" s="47">
        <f t="shared" si="9"/>
        <v>14.799066455112358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SUM(D60:D60)</f>
        <v>943865</v>
      </c>
      <c r="E59" s="32">
        <f t="shared" si="13"/>
        <v>1669027</v>
      </c>
      <c r="F59" s="32">
        <f t="shared" si="13"/>
        <v>1000148</v>
      </c>
      <c r="G59" s="32">
        <f t="shared" si="13"/>
        <v>2825920</v>
      </c>
      <c r="H59" s="32">
        <f t="shared" si="13"/>
        <v>0</v>
      </c>
      <c r="I59" s="32">
        <f t="shared" si="13"/>
        <v>0</v>
      </c>
      <c r="J59" s="32">
        <f t="shared" si="13"/>
        <v>155000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6593960</v>
      </c>
      <c r="O59" s="45">
        <f t="shared" si="9"/>
        <v>121.65528947271318</v>
      </c>
      <c r="P59" s="9"/>
    </row>
    <row r="60" spans="1:119" ht="15.75" thickBot="1">
      <c r="A60" s="12"/>
      <c r="B60" s="25">
        <v>381</v>
      </c>
      <c r="C60" s="20" t="s">
        <v>67</v>
      </c>
      <c r="D60" s="46">
        <v>943865</v>
      </c>
      <c r="E60" s="46">
        <v>1669027</v>
      </c>
      <c r="F60" s="46">
        <v>1000148</v>
      </c>
      <c r="G60" s="46">
        <v>2825920</v>
      </c>
      <c r="H60" s="46">
        <v>0</v>
      </c>
      <c r="I60" s="46">
        <v>0</v>
      </c>
      <c r="J60" s="46">
        <v>155000</v>
      </c>
      <c r="K60" s="46">
        <v>0</v>
      </c>
      <c r="L60" s="46">
        <v>0</v>
      </c>
      <c r="M60" s="46">
        <v>0</v>
      </c>
      <c r="N60" s="46">
        <f>SUM(D60:M60)</f>
        <v>6593960</v>
      </c>
      <c r="O60" s="47">
        <f t="shared" si="9"/>
        <v>121.65528947271318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SUM(D5,D14,D21,D35,D47,D49,D59)</f>
        <v>64284390</v>
      </c>
      <c r="E61" s="15">
        <f t="shared" si="14"/>
        <v>3480599</v>
      </c>
      <c r="F61" s="15">
        <f t="shared" si="14"/>
        <v>1000148</v>
      </c>
      <c r="G61" s="15">
        <f t="shared" si="14"/>
        <v>9534972</v>
      </c>
      <c r="H61" s="15">
        <f t="shared" si="14"/>
        <v>0</v>
      </c>
      <c r="I61" s="15">
        <f t="shared" si="14"/>
        <v>32315526</v>
      </c>
      <c r="J61" s="15">
        <f t="shared" si="14"/>
        <v>8666501</v>
      </c>
      <c r="K61" s="15">
        <f t="shared" si="14"/>
        <v>31886280</v>
      </c>
      <c r="L61" s="15">
        <f t="shared" si="14"/>
        <v>0</v>
      </c>
      <c r="M61" s="15">
        <f t="shared" si="14"/>
        <v>0</v>
      </c>
      <c r="N61" s="15">
        <f>SUM(D61:M61)</f>
        <v>151168416</v>
      </c>
      <c r="O61" s="38">
        <f t="shared" si="9"/>
        <v>2788.9822515774326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124</v>
      </c>
      <c r="M63" s="48"/>
      <c r="N63" s="48"/>
      <c r="O63" s="43">
        <v>54202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29290547</v>
      </c>
      <c r="E5" s="27">
        <f t="shared" si="0"/>
        <v>0</v>
      </c>
      <c r="F5" s="27">
        <f t="shared" si="0"/>
        <v>0</v>
      </c>
      <c r="G5" s="27">
        <f t="shared" si="0"/>
        <v>4298859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33589406</v>
      </c>
      <c r="O5" s="33">
        <f t="shared" ref="O5:O36" si="1">(N5/O$65)</f>
        <v>630.38446813302301</v>
      </c>
      <c r="P5" s="6"/>
    </row>
    <row r="6" spans="1:133">
      <c r="A6" s="12"/>
      <c r="B6" s="25">
        <v>311</v>
      </c>
      <c r="C6" s="20" t="s">
        <v>3</v>
      </c>
      <c r="D6" s="46">
        <v>18486029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18486029</v>
      </c>
      <c r="O6" s="47">
        <f t="shared" si="1"/>
        <v>346.93395766083626</v>
      </c>
      <c r="P6" s="9"/>
    </row>
    <row r="7" spans="1:133">
      <c r="A7" s="12"/>
      <c r="B7" s="25">
        <v>312.60000000000002</v>
      </c>
      <c r="C7" s="20" t="s">
        <v>11</v>
      </c>
      <c r="D7" s="46">
        <v>995196</v>
      </c>
      <c r="E7" s="46">
        <v>0</v>
      </c>
      <c r="F7" s="46">
        <v>0</v>
      </c>
      <c r="G7" s="46">
        <v>4298859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5294055</v>
      </c>
      <c r="O7" s="47">
        <f t="shared" si="1"/>
        <v>99.355435027400347</v>
      </c>
      <c r="P7" s="9"/>
    </row>
    <row r="8" spans="1:133">
      <c r="A8" s="12"/>
      <c r="B8" s="25">
        <v>314.10000000000002</v>
      </c>
      <c r="C8" s="20" t="s">
        <v>12</v>
      </c>
      <c r="D8" s="46">
        <v>6089206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6089206</v>
      </c>
      <c r="O8" s="47">
        <f t="shared" si="1"/>
        <v>114.27831994595</v>
      </c>
      <c r="P8" s="9"/>
    </row>
    <row r="9" spans="1:133">
      <c r="A9" s="12"/>
      <c r="B9" s="25">
        <v>314.3</v>
      </c>
      <c r="C9" s="20" t="s">
        <v>13</v>
      </c>
      <c r="D9" s="46">
        <v>1174479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1174479</v>
      </c>
      <c r="O9" s="47">
        <f t="shared" si="1"/>
        <v>22.041869979731253</v>
      </c>
      <c r="P9" s="9"/>
    </row>
    <row r="10" spans="1:133">
      <c r="A10" s="12"/>
      <c r="B10" s="25">
        <v>314.39999999999998</v>
      </c>
      <c r="C10" s="20" t="s">
        <v>15</v>
      </c>
      <c r="D10" s="46">
        <v>49052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49052</v>
      </c>
      <c r="O10" s="47">
        <f t="shared" si="1"/>
        <v>0.92057653329329625</v>
      </c>
      <c r="P10" s="9"/>
    </row>
    <row r="11" spans="1:133">
      <c r="A11" s="12"/>
      <c r="B11" s="25">
        <v>314.8</v>
      </c>
      <c r="C11" s="20" t="s">
        <v>16</v>
      </c>
      <c r="D11" s="46">
        <v>114567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114567</v>
      </c>
      <c r="O11" s="47">
        <f t="shared" si="1"/>
        <v>2.1501201111027699</v>
      </c>
      <c r="P11" s="9"/>
    </row>
    <row r="12" spans="1:133">
      <c r="A12" s="12"/>
      <c r="B12" s="25">
        <v>315</v>
      </c>
      <c r="C12" s="20" t="s">
        <v>89</v>
      </c>
      <c r="D12" s="46">
        <v>1639519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1639519</v>
      </c>
      <c r="O12" s="47">
        <f t="shared" si="1"/>
        <v>30.769442984760904</v>
      </c>
      <c r="P12" s="9"/>
    </row>
    <row r="13" spans="1:133">
      <c r="A13" s="12"/>
      <c r="B13" s="25">
        <v>316</v>
      </c>
      <c r="C13" s="20" t="s">
        <v>90</v>
      </c>
      <c r="D13" s="46">
        <v>742499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742499</v>
      </c>
      <c r="O13" s="47">
        <f t="shared" si="1"/>
        <v>13.934745889948202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6627371</v>
      </c>
      <c r="E14" s="32">
        <f t="shared" si="3"/>
        <v>0</v>
      </c>
      <c r="F14" s="32">
        <f t="shared" si="3"/>
        <v>0</v>
      </c>
      <c r="G14" s="32">
        <f t="shared" si="3"/>
        <v>321736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6949107</v>
      </c>
      <c r="O14" s="45">
        <f t="shared" si="1"/>
        <v>130.41639141205616</v>
      </c>
      <c r="P14" s="10"/>
    </row>
    <row r="15" spans="1:133">
      <c r="A15" s="12"/>
      <c r="B15" s="25">
        <v>322</v>
      </c>
      <c r="C15" s="20" t="s">
        <v>0</v>
      </c>
      <c r="D15" s="46">
        <v>1274194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1274194</v>
      </c>
      <c r="O15" s="47">
        <f t="shared" si="1"/>
        <v>23.913257262968244</v>
      </c>
      <c r="P15" s="9"/>
    </row>
    <row r="16" spans="1:133">
      <c r="A16" s="12"/>
      <c r="B16" s="25">
        <v>323.10000000000002</v>
      </c>
      <c r="C16" s="20" t="s">
        <v>19</v>
      </c>
      <c r="D16" s="46">
        <v>5083622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5083622</v>
      </c>
      <c r="O16" s="47">
        <f t="shared" si="1"/>
        <v>95.40616320096089</v>
      </c>
      <c r="P16" s="9"/>
    </row>
    <row r="17" spans="1:16">
      <c r="A17" s="12"/>
      <c r="B17" s="25">
        <v>323.39999999999998</v>
      </c>
      <c r="C17" s="20" t="s">
        <v>20</v>
      </c>
      <c r="D17" s="46">
        <v>74334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74334</v>
      </c>
      <c r="O17" s="47">
        <f t="shared" si="1"/>
        <v>1.3950529239546581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321736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321736</v>
      </c>
      <c r="O18" s="47">
        <f t="shared" si="1"/>
        <v>6.0381352751294948</v>
      </c>
      <c r="P18" s="9"/>
    </row>
    <row r="19" spans="1:16">
      <c r="A19" s="12"/>
      <c r="B19" s="25">
        <v>329</v>
      </c>
      <c r="C19" s="20" t="s">
        <v>22</v>
      </c>
      <c r="D19" s="46">
        <v>195221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195221</v>
      </c>
      <c r="O19" s="47">
        <f t="shared" si="1"/>
        <v>3.6637827490428645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SUM(D21:D35)</f>
        <v>9735281</v>
      </c>
      <c r="E20" s="32">
        <f t="shared" si="5"/>
        <v>6000</v>
      </c>
      <c r="F20" s="32">
        <f t="shared" si="5"/>
        <v>0</v>
      </c>
      <c r="G20" s="32">
        <f t="shared" si="5"/>
        <v>513114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10254395</v>
      </c>
      <c r="O20" s="45">
        <f t="shared" si="1"/>
        <v>192.44792057653331</v>
      </c>
      <c r="P20" s="10"/>
    </row>
    <row r="21" spans="1:16">
      <c r="A21" s="12"/>
      <c r="B21" s="25">
        <v>331.2</v>
      </c>
      <c r="C21" s="20" t="s">
        <v>23</v>
      </c>
      <c r="D21" s="46">
        <v>13374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13374</v>
      </c>
      <c r="O21" s="47">
        <f t="shared" si="1"/>
        <v>0.25099467006981457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310000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310000</v>
      </c>
      <c r="O22" s="47">
        <f t="shared" si="1"/>
        <v>5.8178815404248931</v>
      </c>
      <c r="P22" s="9"/>
    </row>
    <row r="23" spans="1:16">
      <c r="A23" s="12"/>
      <c r="B23" s="25">
        <v>331.5</v>
      </c>
      <c r="C23" s="20" t="s">
        <v>25</v>
      </c>
      <c r="D23" s="46">
        <v>535633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535633</v>
      </c>
      <c r="O23" s="47">
        <f t="shared" si="1"/>
        <v>10.052417235943247</v>
      </c>
      <c r="P23" s="9"/>
    </row>
    <row r="24" spans="1:16">
      <c r="A24" s="12"/>
      <c r="B24" s="25">
        <v>334.1</v>
      </c>
      <c r="C24" s="20" t="s">
        <v>26</v>
      </c>
      <c r="D24" s="46">
        <v>0</v>
      </c>
      <c r="E24" s="46">
        <v>0</v>
      </c>
      <c r="F24" s="46">
        <v>0</v>
      </c>
      <c r="G24" s="46">
        <v>85743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85743</v>
      </c>
      <c r="O24" s="47">
        <f t="shared" si="1"/>
        <v>1.6091697320021019</v>
      </c>
      <c r="P24" s="9"/>
    </row>
    <row r="25" spans="1:16">
      <c r="A25" s="12"/>
      <c r="B25" s="25">
        <v>335.12</v>
      </c>
      <c r="C25" s="20" t="s">
        <v>91</v>
      </c>
      <c r="D25" s="46">
        <v>1974173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1974173</v>
      </c>
      <c r="O25" s="47">
        <f t="shared" si="1"/>
        <v>37.050015013887844</v>
      </c>
      <c r="P25" s="9"/>
    </row>
    <row r="26" spans="1:16">
      <c r="A26" s="12"/>
      <c r="B26" s="25">
        <v>335.14</v>
      </c>
      <c r="C26" s="20" t="s">
        <v>92</v>
      </c>
      <c r="D26" s="46">
        <v>23988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23988</v>
      </c>
      <c r="O26" s="47">
        <f t="shared" si="1"/>
        <v>0.45019142707003978</v>
      </c>
      <c r="P26" s="9"/>
    </row>
    <row r="27" spans="1:16">
      <c r="A27" s="12"/>
      <c r="B27" s="25">
        <v>335.15</v>
      </c>
      <c r="C27" s="20" t="s">
        <v>93</v>
      </c>
      <c r="D27" s="46">
        <v>27275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27275</v>
      </c>
      <c r="O27" s="47">
        <f t="shared" si="1"/>
        <v>0.51187973875835147</v>
      </c>
      <c r="P27" s="9"/>
    </row>
    <row r="28" spans="1:16">
      <c r="A28" s="12"/>
      <c r="B28" s="25">
        <v>335.18</v>
      </c>
      <c r="C28" s="20" t="s">
        <v>94</v>
      </c>
      <c r="D28" s="46">
        <v>3500083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3500083</v>
      </c>
      <c r="O28" s="47">
        <f t="shared" si="1"/>
        <v>65.68731701824187</v>
      </c>
      <c r="P28" s="9"/>
    </row>
    <row r="29" spans="1:16">
      <c r="A29" s="12"/>
      <c r="B29" s="25">
        <v>335.29</v>
      </c>
      <c r="C29" s="20" t="s">
        <v>32</v>
      </c>
      <c r="D29" s="46">
        <v>24753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24753</v>
      </c>
      <c r="O29" s="47">
        <f t="shared" si="1"/>
        <v>0.4645484573230238</v>
      </c>
      <c r="P29" s="9"/>
    </row>
    <row r="30" spans="1:16">
      <c r="A30" s="12"/>
      <c r="B30" s="25">
        <v>335.49</v>
      </c>
      <c r="C30" s="20" t="s">
        <v>33</v>
      </c>
      <c r="D30" s="46">
        <v>743560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743560</v>
      </c>
      <c r="O30" s="47">
        <f t="shared" si="1"/>
        <v>13.954658058704302</v>
      </c>
      <c r="P30" s="9"/>
    </row>
    <row r="31" spans="1:16">
      <c r="A31" s="12"/>
      <c r="B31" s="25">
        <v>335.5</v>
      </c>
      <c r="C31" s="20" t="s">
        <v>86</v>
      </c>
      <c r="D31" s="46">
        <v>215235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215235</v>
      </c>
      <c r="O31" s="47">
        <f t="shared" si="1"/>
        <v>4.0393926882366191</v>
      </c>
      <c r="P31" s="9"/>
    </row>
    <row r="32" spans="1:16">
      <c r="A32" s="12"/>
      <c r="B32" s="25">
        <v>337.6</v>
      </c>
      <c r="C32" s="20" t="s">
        <v>34</v>
      </c>
      <c r="D32" s="46">
        <v>0</v>
      </c>
      <c r="E32" s="46">
        <v>6000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6000</v>
      </c>
      <c r="O32" s="47">
        <f t="shared" si="1"/>
        <v>0.11260415884693341</v>
      </c>
      <c r="P32" s="9"/>
    </row>
    <row r="33" spans="1:16">
      <c r="A33" s="12"/>
      <c r="B33" s="25">
        <v>337.7</v>
      </c>
      <c r="C33" s="20" t="s">
        <v>35</v>
      </c>
      <c r="D33" s="46">
        <v>0</v>
      </c>
      <c r="E33" s="46">
        <v>0</v>
      </c>
      <c r="F33" s="46">
        <v>0</v>
      </c>
      <c r="G33" s="46">
        <v>90086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90086</v>
      </c>
      <c r="O33" s="47">
        <f t="shared" si="1"/>
        <v>1.6906763756474739</v>
      </c>
      <c r="P33" s="9"/>
    </row>
    <row r="34" spans="1:16">
      <c r="A34" s="12"/>
      <c r="B34" s="25">
        <v>337.9</v>
      </c>
      <c r="C34" s="20" t="s">
        <v>111</v>
      </c>
      <c r="D34" s="46">
        <v>48645</v>
      </c>
      <c r="E34" s="46">
        <v>0</v>
      </c>
      <c r="F34" s="46">
        <v>0</v>
      </c>
      <c r="G34" s="46">
        <v>27285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75930</v>
      </c>
      <c r="O34" s="47">
        <f t="shared" si="1"/>
        <v>1.4250056302079424</v>
      </c>
      <c r="P34" s="9"/>
    </row>
    <row r="35" spans="1:16">
      <c r="A35" s="12"/>
      <c r="B35" s="25">
        <v>338</v>
      </c>
      <c r="C35" s="20" t="s">
        <v>36</v>
      </c>
      <c r="D35" s="46">
        <v>2628562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2628562</v>
      </c>
      <c r="O35" s="47">
        <f t="shared" si="1"/>
        <v>49.331168831168831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SUM(D37:D48)</f>
        <v>13627287</v>
      </c>
      <c r="E36" s="32">
        <f t="shared" si="7"/>
        <v>0</v>
      </c>
      <c r="F36" s="32">
        <f t="shared" si="7"/>
        <v>0</v>
      </c>
      <c r="G36" s="32">
        <f t="shared" si="7"/>
        <v>813665</v>
      </c>
      <c r="H36" s="32">
        <f t="shared" si="7"/>
        <v>0</v>
      </c>
      <c r="I36" s="32">
        <f t="shared" si="7"/>
        <v>31009872</v>
      </c>
      <c r="J36" s="32">
        <f t="shared" si="7"/>
        <v>7298583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52749407</v>
      </c>
      <c r="O36" s="45">
        <f t="shared" si="1"/>
        <v>989.96710081825688</v>
      </c>
      <c r="P36" s="10"/>
    </row>
    <row r="37" spans="1:16">
      <c r="A37" s="12"/>
      <c r="B37" s="25">
        <v>341.2</v>
      </c>
      <c r="C37" s="20" t="s">
        <v>95</v>
      </c>
      <c r="D37" s="46">
        <v>16733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7298583</v>
      </c>
      <c r="K37" s="46">
        <v>0</v>
      </c>
      <c r="L37" s="46">
        <v>0</v>
      </c>
      <c r="M37" s="46">
        <v>0</v>
      </c>
      <c r="N37" s="46">
        <f t="shared" ref="N37:N48" si="8">SUM(D37:M37)</f>
        <v>7315316</v>
      </c>
      <c r="O37" s="47">
        <f t="shared" ref="O37:O63" si="9">(N37/O$65)</f>
        <v>137.28916747991892</v>
      </c>
      <c r="P37" s="9"/>
    </row>
    <row r="38" spans="1:16">
      <c r="A38" s="12"/>
      <c r="B38" s="25">
        <v>341.3</v>
      </c>
      <c r="C38" s="20" t="s">
        <v>96</v>
      </c>
      <c r="D38" s="46">
        <v>1864200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1864200</v>
      </c>
      <c r="O38" s="47">
        <f t="shared" si="9"/>
        <v>34.986112153742212</v>
      </c>
      <c r="P38" s="9"/>
    </row>
    <row r="39" spans="1:16">
      <c r="A39" s="12"/>
      <c r="B39" s="25">
        <v>342.2</v>
      </c>
      <c r="C39" s="20" t="s">
        <v>46</v>
      </c>
      <c r="D39" s="46">
        <v>1072163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1072163</v>
      </c>
      <c r="O39" s="47">
        <f t="shared" si="9"/>
        <v>20.121668793634111</v>
      </c>
      <c r="P39" s="9"/>
    </row>
    <row r="40" spans="1:16">
      <c r="A40" s="12"/>
      <c r="B40" s="25">
        <v>342.4</v>
      </c>
      <c r="C40" s="20" t="s">
        <v>47</v>
      </c>
      <c r="D40" s="46">
        <v>1491922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1491922</v>
      </c>
      <c r="O40" s="47">
        <f t="shared" si="9"/>
        <v>27.999436979205765</v>
      </c>
      <c r="P40" s="9"/>
    </row>
    <row r="41" spans="1:16">
      <c r="A41" s="12"/>
      <c r="B41" s="25">
        <v>342.9</v>
      </c>
      <c r="C41" s="20" t="s">
        <v>48</v>
      </c>
      <c r="D41" s="46">
        <v>336694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336694</v>
      </c>
      <c r="O41" s="47">
        <f t="shared" si="9"/>
        <v>6.3188574431348998</v>
      </c>
      <c r="P41" s="9"/>
    </row>
    <row r="42" spans="1:16">
      <c r="A42" s="12"/>
      <c r="B42" s="25">
        <v>343.4</v>
      </c>
      <c r="C42" s="20" t="s">
        <v>49</v>
      </c>
      <c r="D42" s="46">
        <v>7294907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7294907</v>
      </c>
      <c r="O42" s="47">
        <f t="shared" si="9"/>
        <v>136.90614443360107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31009872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31009872</v>
      </c>
      <c r="O43" s="47">
        <f t="shared" si="9"/>
        <v>581.97342541851208</v>
      </c>
      <c r="P43" s="9"/>
    </row>
    <row r="44" spans="1:16">
      <c r="A44" s="12"/>
      <c r="B44" s="25">
        <v>343.9</v>
      </c>
      <c r="C44" s="20" t="s">
        <v>51</v>
      </c>
      <c r="D44" s="46">
        <v>829900</v>
      </c>
      <c r="E44" s="46">
        <v>0</v>
      </c>
      <c r="F44" s="46">
        <v>0</v>
      </c>
      <c r="G44" s="46">
        <v>539959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1369859</v>
      </c>
      <c r="O44" s="47">
        <f t="shared" si="9"/>
        <v>25.708636738983561</v>
      </c>
      <c r="P44" s="9"/>
    </row>
    <row r="45" spans="1:16">
      <c r="A45" s="12"/>
      <c r="B45" s="25">
        <v>346.9</v>
      </c>
      <c r="C45" s="20" t="s">
        <v>52</v>
      </c>
      <c r="D45" s="46">
        <v>2070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2070</v>
      </c>
      <c r="O45" s="47">
        <f t="shared" si="9"/>
        <v>3.8848434802192029E-2</v>
      </c>
      <c r="P45" s="9"/>
    </row>
    <row r="46" spans="1:16">
      <c r="A46" s="12"/>
      <c r="B46" s="25">
        <v>347.1</v>
      </c>
      <c r="C46" s="20" t="s">
        <v>53</v>
      </c>
      <c r="D46" s="46">
        <v>30473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30473</v>
      </c>
      <c r="O46" s="47">
        <f t="shared" si="9"/>
        <v>0.57189775542376697</v>
      </c>
      <c r="P46" s="9"/>
    </row>
    <row r="47" spans="1:16">
      <c r="A47" s="12"/>
      <c r="B47" s="25">
        <v>347.2</v>
      </c>
      <c r="C47" s="20" t="s">
        <v>54</v>
      </c>
      <c r="D47" s="46">
        <v>270013</v>
      </c>
      <c r="E47" s="46">
        <v>0</v>
      </c>
      <c r="F47" s="46">
        <v>0</v>
      </c>
      <c r="G47" s="46">
        <v>273706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543719</v>
      </c>
      <c r="O47" s="47">
        <f t="shared" si="9"/>
        <v>10.204170107349299</v>
      </c>
      <c r="P47" s="9"/>
    </row>
    <row r="48" spans="1:16">
      <c r="A48" s="12"/>
      <c r="B48" s="25">
        <v>349</v>
      </c>
      <c r="C48" s="20" t="s">
        <v>1</v>
      </c>
      <c r="D48" s="46">
        <v>418212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418212</v>
      </c>
      <c r="O48" s="47">
        <f t="shared" si="9"/>
        <v>7.8487350799489528</v>
      </c>
      <c r="P48" s="9"/>
    </row>
    <row r="49" spans="1:119" ht="15.75">
      <c r="A49" s="29" t="s">
        <v>42</v>
      </c>
      <c r="B49" s="30"/>
      <c r="C49" s="31"/>
      <c r="D49" s="32">
        <f t="shared" ref="D49:M49" si="10">SUM(D50:D50)</f>
        <v>207318</v>
      </c>
      <c r="E49" s="32">
        <f t="shared" si="10"/>
        <v>122243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329561</v>
      </c>
      <c r="O49" s="45">
        <f t="shared" si="9"/>
        <v>6.1849898656257034</v>
      </c>
      <c r="P49" s="10"/>
    </row>
    <row r="50" spans="1:119">
      <c r="A50" s="13"/>
      <c r="B50" s="39">
        <v>351.9</v>
      </c>
      <c r="C50" s="21" t="s">
        <v>98</v>
      </c>
      <c r="D50" s="46">
        <v>207318</v>
      </c>
      <c r="E50" s="46">
        <v>122243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329561</v>
      </c>
      <c r="O50" s="47">
        <f t="shared" si="9"/>
        <v>6.1849898656257034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SUM(D52:D60)</f>
        <v>2542029</v>
      </c>
      <c r="E51" s="32">
        <f t="shared" si="11"/>
        <v>1631298</v>
      </c>
      <c r="F51" s="32">
        <f t="shared" si="11"/>
        <v>0</v>
      </c>
      <c r="G51" s="32">
        <f t="shared" si="11"/>
        <v>569721</v>
      </c>
      <c r="H51" s="32">
        <f t="shared" si="11"/>
        <v>0</v>
      </c>
      <c r="I51" s="32">
        <f t="shared" si="11"/>
        <v>860134</v>
      </c>
      <c r="J51" s="32">
        <f t="shared" si="11"/>
        <v>843428</v>
      </c>
      <c r="K51" s="32">
        <f t="shared" si="11"/>
        <v>19666636</v>
      </c>
      <c r="L51" s="32">
        <f t="shared" si="11"/>
        <v>0</v>
      </c>
      <c r="M51" s="32">
        <f t="shared" si="11"/>
        <v>0</v>
      </c>
      <c r="N51" s="32">
        <f>SUM(D51:M51)</f>
        <v>26113246</v>
      </c>
      <c r="O51" s="45">
        <f t="shared" si="9"/>
        <v>490.07668343217478</v>
      </c>
      <c r="P51" s="10"/>
    </row>
    <row r="52" spans="1:119">
      <c r="A52" s="12"/>
      <c r="B52" s="25">
        <v>361.1</v>
      </c>
      <c r="C52" s="20" t="s">
        <v>58</v>
      </c>
      <c r="D52" s="46">
        <v>1085548</v>
      </c>
      <c r="E52" s="46">
        <v>91550</v>
      </c>
      <c r="F52" s="46">
        <v>0</v>
      </c>
      <c r="G52" s="46">
        <v>478769</v>
      </c>
      <c r="H52" s="46">
        <v>0</v>
      </c>
      <c r="I52" s="46">
        <v>707625</v>
      </c>
      <c r="J52" s="46">
        <v>510896</v>
      </c>
      <c r="K52" s="46">
        <v>2007892</v>
      </c>
      <c r="L52" s="46">
        <v>0</v>
      </c>
      <c r="M52" s="46">
        <v>0</v>
      </c>
      <c r="N52" s="46">
        <f>SUM(D52:M52)</f>
        <v>4882280</v>
      </c>
      <c r="O52" s="47">
        <f t="shared" si="9"/>
        <v>91.627505442534343</v>
      </c>
      <c r="P52" s="9"/>
    </row>
    <row r="53" spans="1:119">
      <c r="A53" s="12"/>
      <c r="B53" s="25">
        <v>361.2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5649297</v>
      </c>
      <c r="L53" s="46">
        <v>0</v>
      </c>
      <c r="M53" s="46">
        <v>0</v>
      </c>
      <c r="N53" s="46">
        <f t="shared" ref="N53:N60" si="12">SUM(D53:M53)</f>
        <v>5649297</v>
      </c>
      <c r="O53" s="47">
        <f t="shared" si="9"/>
        <v>106.02238946025074</v>
      </c>
      <c r="P53" s="9"/>
    </row>
    <row r="54" spans="1:119">
      <c r="A54" s="12"/>
      <c r="B54" s="25">
        <v>361.3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-201719</v>
      </c>
      <c r="L54" s="46">
        <v>0</v>
      </c>
      <c r="M54" s="46">
        <v>0</v>
      </c>
      <c r="N54" s="46">
        <f t="shared" si="12"/>
        <v>-201719</v>
      </c>
      <c r="O54" s="47">
        <f t="shared" si="9"/>
        <v>-3.7857330530740936</v>
      </c>
      <c r="P54" s="9"/>
    </row>
    <row r="55" spans="1:119">
      <c r="A55" s="12"/>
      <c r="B55" s="25">
        <v>361.4</v>
      </c>
      <c r="C55" s="20" t="s">
        <v>99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4077480</v>
      </c>
      <c r="L55" s="46">
        <v>0</v>
      </c>
      <c r="M55" s="46">
        <v>0</v>
      </c>
      <c r="N55" s="46">
        <f t="shared" si="12"/>
        <v>4077480</v>
      </c>
      <c r="O55" s="47">
        <f t="shared" si="9"/>
        <v>76.523534269199004</v>
      </c>
      <c r="P55" s="9"/>
    </row>
    <row r="56" spans="1:119">
      <c r="A56" s="12"/>
      <c r="B56" s="25">
        <v>362</v>
      </c>
      <c r="C56" s="20" t="s">
        <v>62</v>
      </c>
      <c r="D56" s="46">
        <v>494196</v>
      </c>
      <c r="E56" s="46">
        <v>68308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562504</v>
      </c>
      <c r="O56" s="47">
        <f t="shared" si="9"/>
        <v>10.556714961339239</v>
      </c>
      <c r="P56" s="9"/>
    </row>
    <row r="57" spans="1:119">
      <c r="A57" s="12"/>
      <c r="B57" s="25">
        <v>364</v>
      </c>
      <c r="C57" s="20" t="s">
        <v>100</v>
      </c>
      <c r="D57" s="46">
        <v>15283</v>
      </c>
      <c r="E57" s="46">
        <v>0</v>
      </c>
      <c r="F57" s="46">
        <v>0</v>
      </c>
      <c r="G57" s="46">
        <v>0</v>
      </c>
      <c r="H57" s="46">
        <v>0</v>
      </c>
      <c r="I57" s="46">
        <v>2418</v>
      </c>
      <c r="J57" s="46">
        <v>255553</v>
      </c>
      <c r="K57" s="46">
        <v>0</v>
      </c>
      <c r="L57" s="46">
        <v>0</v>
      </c>
      <c r="M57" s="46">
        <v>0</v>
      </c>
      <c r="N57" s="46">
        <f t="shared" si="12"/>
        <v>273254</v>
      </c>
      <c r="O57" s="47">
        <f t="shared" si="9"/>
        <v>5.128256136926657</v>
      </c>
      <c r="P57" s="9"/>
    </row>
    <row r="58" spans="1:119">
      <c r="A58" s="12"/>
      <c r="B58" s="25">
        <v>366</v>
      </c>
      <c r="C58" s="20" t="s">
        <v>64</v>
      </c>
      <c r="D58" s="46">
        <v>17192</v>
      </c>
      <c r="E58" s="46">
        <v>1470811</v>
      </c>
      <c r="F58" s="46">
        <v>0</v>
      </c>
      <c r="G58" s="46">
        <v>65432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1553435</v>
      </c>
      <c r="O58" s="47">
        <f t="shared" si="9"/>
        <v>29.153873583064335</v>
      </c>
      <c r="P58" s="9"/>
    </row>
    <row r="59" spans="1:119">
      <c r="A59" s="12"/>
      <c r="B59" s="25">
        <v>368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8133686</v>
      </c>
      <c r="L59" s="46">
        <v>0</v>
      </c>
      <c r="M59" s="46">
        <v>0</v>
      </c>
      <c r="N59" s="46">
        <f t="shared" si="12"/>
        <v>8133686</v>
      </c>
      <c r="O59" s="47">
        <f t="shared" si="9"/>
        <v>152.6478117258464</v>
      </c>
      <c r="P59" s="9"/>
    </row>
    <row r="60" spans="1:119">
      <c r="A60" s="12"/>
      <c r="B60" s="25">
        <v>369.9</v>
      </c>
      <c r="C60" s="20" t="s">
        <v>66</v>
      </c>
      <c r="D60" s="46">
        <v>929810</v>
      </c>
      <c r="E60" s="46">
        <v>629</v>
      </c>
      <c r="F60" s="46">
        <v>0</v>
      </c>
      <c r="G60" s="46">
        <v>25520</v>
      </c>
      <c r="H60" s="46">
        <v>0</v>
      </c>
      <c r="I60" s="46">
        <v>150091</v>
      </c>
      <c r="J60" s="46">
        <v>76979</v>
      </c>
      <c r="K60" s="46">
        <v>0</v>
      </c>
      <c r="L60" s="46">
        <v>0</v>
      </c>
      <c r="M60" s="46">
        <v>0</v>
      </c>
      <c r="N60" s="46">
        <f t="shared" si="12"/>
        <v>1183029</v>
      </c>
      <c r="O60" s="47">
        <f t="shared" si="9"/>
        <v>22.202330906088132</v>
      </c>
      <c r="P60" s="9"/>
    </row>
    <row r="61" spans="1:119" ht="15.75">
      <c r="A61" s="29" t="s">
        <v>43</v>
      </c>
      <c r="B61" s="30"/>
      <c r="C61" s="31"/>
      <c r="D61" s="32">
        <f t="shared" ref="D61:M61" si="13">SUM(D62:D62)</f>
        <v>961176</v>
      </c>
      <c r="E61" s="32">
        <f t="shared" si="13"/>
        <v>1482659</v>
      </c>
      <c r="F61" s="32">
        <f t="shared" si="13"/>
        <v>995196</v>
      </c>
      <c r="G61" s="32">
        <f t="shared" si="13"/>
        <v>1915176</v>
      </c>
      <c r="H61" s="32">
        <f t="shared" si="13"/>
        <v>0</v>
      </c>
      <c r="I61" s="32">
        <f t="shared" si="13"/>
        <v>0</v>
      </c>
      <c r="J61" s="32">
        <f t="shared" si="13"/>
        <v>309556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5663763</v>
      </c>
      <c r="O61" s="45">
        <f t="shared" si="9"/>
        <v>106.29387808723069</v>
      </c>
      <c r="P61" s="9"/>
    </row>
    <row r="62" spans="1:119" ht="15.75" thickBot="1">
      <c r="A62" s="12"/>
      <c r="B62" s="25">
        <v>381</v>
      </c>
      <c r="C62" s="20" t="s">
        <v>67</v>
      </c>
      <c r="D62" s="46">
        <v>961176</v>
      </c>
      <c r="E62" s="46">
        <v>1482659</v>
      </c>
      <c r="F62" s="46">
        <v>995196</v>
      </c>
      <c r="G62" s="46">
        <v>1915176</v>
      </c>
      <c r="H62" s="46">
        <v>0</v>
      </c>
      <c r="I62" s="46">
        <v>0</v>
      </c>
      <c r="J62" s="46">
        <v>309556</v>
      </c>
      <c r="K62" s="46">
        <v>0</v>
      </c>
      <c r="L62" s="46">
        <v>0</v>
      </c>
      <c r="M62" s="46">
        <v>0</v>
      </c>
      <c r="N62" s="46">
        <f>SUM(D62:M62)</f>
        <v>5663763</v>
      </c>
      <c r="O62" s="47">
        <f t="shared" si="9"/>
        <v>106.29387808723069</v>
      </c>
      <c r="P62" s="9"/>
    </row>
    <row r="63" spans="1:119" ht="16.5" thickBot="1">
      <c r="A63" s="14" t="s">
        <v>55</v>
      </c>
      <c r="B63" s="23"/>
      <c r="C63" s="22"/>
      <c r="D63" s="15">
        <f t="shared" ref="D63:M63" si="14">SUM(D5,D14,D20,D36,D49,D51,D61)</f>
        <v>62991009</v>
      </c>
      <c r="E63" s="15">
        <f t="shared" si="14"/>
        <v>3242200</v>
      </c>
      <c r="F63" s="15">
        <f t="shared" si="14"/>
        <v>995196</v>
      </c>
      <c r="G63" s="15">
        <f t="shared" si="14"/>
        <v>8432271</v>
      </c>
      <c r="H63" s="15">
        <f t="shared" si="14"/>
        <v>0</v>
      </c>
      <c r="I63" s="15">
        <f t="shared" si="14"/>
        <v>31870006</v>
      </c>
      <c r="J63" s="15">
        <f t="shared" si="14"/>
        <v>8451567</v>
      </c>
      <c r="K63" s="15">
        <f t="shared" si="14"/>
        <v>19666636</v>
      </c>
      <c r="L63" s="15">
        <f t="shared" si="14"/>
        <v>0</v>
      </c>
      <c r="M63" s="15">
        <f t="shared" si="14"/>
        <v>0</v>
      </c>
      <c r="N63" s="15">
        <f>SUM(D63:M63)</f>
        <v>135648885</v>
      </c>
      <c r="O63" s="38">
        <f t="shared" si="9"/>
        <v>2545.7714323249006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120</v>
      </c>
      <c r="M65" s="48"/>
      <c r="N65" s="48"/>
      <c r="O65" s="43">
        <v>53284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28033994</v>
      </c>
      <c r="E5" s="27">
        <f t="shared" si="0"/>
        <v>0</v>
      </c>
      <c r="F5" s="27">
        <f t="shared" si="0"/>
        <v>0</v>
      </c>
      <c r="G5" s="27">
        <f t="shared" si="0"/>
        <v>4033171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32067165</v>
      </c>
      <c r="O5" s="33">
        <f t="shared" ref="O5:O36" si="1">(N5/O$63)</f>
        <v>603.40141878669272</v>
      </c>
      <c r="P5" s="6"/>
    </row>
    <row r="6" spans="1:133">
      <c r="A6" s="12"/>
      <c r="B6" s="25">
        <v>311</v>
      </c>
      <c r="C6" s="20" t="s">
        <v>3</v>
      </c>
      <c r="D6" s="46">
        <v>17572267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17572267</v>
      </c>
      <c r="O6" s="47">
        <f t="shared" si="1"/>
        <v>330.65382733704649</v>
      </c>
      <c r="P6" s="9"/>
    </row>
    <row r="7" spans="1:133">
      <c r="A7" s="12"/>
      <c r="B7" s="25">
        <v>312.60000000000002</v>
      </c>
      <c r="C7" s="20" t="s">
        <v>11</v>
      </c>
      <c r="D7" s="46">
        <v>998886</v>
      </c>
      <c r="E7" s="46">
        <v>0</v>
      </c>
      <c r="F7" s="46">
        <v>0</v>
      </c>
      <c r="G7" s="46">
        <v>4033171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5032057</v>
      </c>
      <c r="O7" s="47">
        <f t="shared" si="1"/>
        <v>94.687208339605604</v>
      </c>
      <c r="P7" s="9"/>
    </row>
    <row r="8" spans="1:133">
      <c r="A8" s="12"/>
      <c r="B8" s="25">
        <v>314.10000000000002</v>
      </c>
      <c r="C8" s="20" t="s">
        <v>12</v>
      </c>
      <c r="D8" s="46">
        <v>5544187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5544187</v>
      </c>
      <c r="O8" s="47">
        <f t="shared" si="1"/>
        <v>104.32385593858197</v>
      </c>
      <c r="P8" s="9"/>
    </row>
    <row r="9" spans="1:133">
      <c r="A9" s="12"/>
      <c r="B9" s="25">
        <v>314.3</v>
      </c>
      <c r="C9" s="20" t="s">
        <v>13</v>
      </c>
      <c r="D9" s="46">
        <v>1172906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1172906</v>
      </c>
      <c r="O9" s="47">
        <f t="shared" si="1"/>
        <v>22.070337197049525</v>
      </c>
      <c r="P9" s="9"/>
    </row>
    <row r="10" spans="1:133">
      <c r="A10" s="12"/>
      <c r="B10" s="25">
        <v>314.39999999999998</v>
      </c>
      <c r="C10" s="20" t="s">
        <v>15</v>
      </c>
      <c r="D10" s="46">
        <v>47983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47983</v>
      </c>
      <c r="O10" s="47">
        <f t="shared" si="1"/>
        <v>0.90288649706457924</v>
      </c>
      <c r="P10" s="9"/>
    </row>
    <row r="11" spans="1:133">
      <c r="A11" s="12"/>
      <c r="B11" s="25">
        <v>314.8</v>
      </c>
      <c r="C11" s="20" t="s">
        <v>16</v>
      </c>
      <c r="D11" s="46">
        <v>108691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108691</v>
      </c>
      <c r="O11" s="47">
        <f t="shared" si="1"/>
        <v>2.0452167695318382</v>
      </c>
      <c r="P11" s="9"/>
    </row>
    <row r="12" spans="1:133">
      <c r="A12" s="12"/>
      <c r="B12" s="25">
        <v>315</v>
      </c>
      <c r="C12" s="20" t="s">
        <v>89</v>
      </c>
      <c r="D12" s="46">
        <v>1843128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1843128</v>
      </c>
      <c r="O12" s="47">
        <f t="shared" si="1"/>
        <v>34.681770284510009</v>
      </c>
      <c r="P12" s="9"/>
    </row>
    <row r="13" spans="1:133">
      <c r="A13" s="12"/>
      <c r="B13" s="25">
        <v>316</v>
      </c>
      <c r="C13" s="20" t="s">
        <v>90</v>
      </c>
      <c r="D13" s="46">
        <v>745946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745946</v>
      </c>
      <c r="O13" s="47">
        <f t="shared" si="1"/>
        <v>14.036316423302726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6157797</v>
      </c>
      <c r="E14" s="32">
        <f t="shared" si="3"/>
        <v>0</v>
      </c>
      <c r="F14" s="32">
        <f t="shared" si="3"/>
        <v>0</v>
      </c>
      <c r="G14" s="32">
        <f t="shared" si="3"/>
        <v>92247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6250044</v>
      </c>
      <c r="O14" s="45">
        <f t="shared" si="1"/>
        <v>117.60582568116814</v>
      </c>
      <c r="P14" s="10"/>
    </row>
    <row r="15" spans="1:133">
      <c r="A15" s="12"/>
      <c r="B15" s="25">
        <v>322</v>
      </c>
      <c r="C15" s="20" t="s">
        <v>0</v>
      </c>
      <c r="D15" s="46">
        <v>1123404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1123404</v>
      </c>
      <c r="O15" s="47">
        <f t="shared" si="1"/>
        <v>21.138867981333735</v>
      </c>
      <c r="P15" s="9"/>
    </row>
    <row r="16" spans="1:133">
      <c r="A16" s="12"/>
      <c r="B16" s="25">
        <v>323.10000000000002</v>
      </c>
      <c r="C16" s="20" t="s">
        <v>19</v>
      </c>
      <c r="D16" s="46">
        <v>4845263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4845263</v>
      </c>
      <c r="O16" s="47">
        <f t="shared" si="1"/>
        <v>91.172343067891006</v>
      </c>
      <c r="P16" s="9"/>
    </row>
    <row r="17" spans="1:16">
      <c r="A17" s="12"/>
      <c r="B17" s="25">
        <v>323.39999999999998</v>
      </c>
      <c r="C17" s="20" t="s">
        <v>20</v>
      </c>
      <c r="D17" s="46">
        <v>88458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88458</v>
      </c>
      <c r="O17" s="47">
        <f t="shared" si="1"/>
        <v>1.6644964624416678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92247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92247</v>
      </c>
      <c r="O18" s="47">
        <f t="shared" si="1"/>
        <v>1.7357933162727683</v>
      </c>
      <c r="P18" s="9"/>
    </row>
    <row r="19" spans="1:16">
      <c r="A19" s="12"/>
      <c r="B19" s="25">
        <v>329</v>
      </c>
      <c r="C19" s="20" t="s">
        <v>22</v>
      </c>
      <c r="D19" s="46">
        <v>100672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100672</v>
      </c>
      <c r="O19" s="47">
        <f t="shared" si="1"/>
        <v>1.8943248532289627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SUM(D21:D33)</f>
        <v>8707152</v>
      </c>
      <c r="E20" s="32">
        <f t="shared" si="5"/>
        <v>6000</v>
      </c>
      <c r="F20" s="32">
        <f t="shared" si="5"/>
        <v>0</v>
      </c>
      <c r="G20" s="32">
        <f t="shared" si="5"/>
        <v>738105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9451257</v>
      </c>
      <c r="O20" s="45">
        <f t="shared" si="1"/>
        <v>177.84240930302573</v>
      </c>
      <c r="P20" s="10"/>
    </row>
    <row r="21" spans="1:16">
      <c r="A21" s="12"/>
      <c r="B21" s="25">
        <v>331.2</v>
      </c>
      <c r="C21" s="20" t="s">
        <v>23</v>
      </c>
      <c r="D21" s="46">
        <v>27981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27981</v>
      </c>
      <c r="O21" s="47">
        <f t="shared" si="1"/>
        <v>0.52651287069095287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123463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123463</v>
      </c>
      <c r="O22" s="47">
        <f t="shared" si="1"/>
        <v>2.3231785337949722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577636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577636</v>
      </c>
      <c r="O23" s="47">
        <f t="shared" si="1"/>
        <v>10.869260876110191</v>
      </c>
      <c r="P23" s="9"/>
    </row>
    <row r="24" spans="1:16">
      <c r="A24" s="12"/>
      <c r="B24" s="25">
        <v>335.12</v>
      </c>
      <c r="C24" s="20" t="s">
        <v>91</v>
      </c>
      <c r="D24" s="46">
        <v>1903337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1903337</v>
      </c>
      <c r="O24" s="47">
        <f t="shared" si="1"/>
        <v>35.814710973957553</v>
      </c>
      <c r="P24" s="9"/>
    </row>
    <row r="25" spans="1:16">
      <c r="A25" s="12"/>
      <c r="B25" s="25">
        <v>335.14</v>
      </c>
      <c r="C25" s="20" t="s">
        <v>92</v>
      </c>
      <c r="D25" s="46">
        <v>24885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24885</v>
      </c>
      <c r="O25" s="47">
        <f t="shared" si="1"/>
        <v>0.46825605900948369</v>
      </c>
      <c r="P25" s="9"/>
    </row>
    <row r="26" spans="1:16">
      <c r="A26" s="12"/>
      <c r="B26" s="25">
        <v>335.15</v>
      </c>
      <c r="C26" s="20" t="s">
        <v>93</v>
      </c>
      <c r="D26" s="46">
        <v>29795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29795</v>
      </c>
      <c r="O26" s="47">
        <f t="shared" si="1"/>
        <v>0.56064654523558632</v>
      </c>
      <c r="P26" s="9"/>
    </row>
    <row r="27" spans="1:16">
      <c r="A27" s="12"/>
      <c r="B27" s="25">
        <v>335.18</v>
      </c>
      <c r="C27" s="20" t="s">
        <v>94</v>
      </c>
      <c r="D27" s="46">
        <v>3423062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3423062</v>
      </c>
      <c r="O27" s="47">
        <f t="shared" si="1"/>
        <v>64.411071804907422</v>
      </c>
      <c r="P27" s="9"/>
    </row>
    <row r="28" spans="1:16">
      <c r="A28" s="12"/>
      <c r="B28" s="25">
        <v>335.29</v>
      </c>
      <c r="C28" s="20" t="s">
        <v>32</v>
      </c>
      <c r="D28" s="46">
        <v>22538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22538</v>
      </c>
      <c r="O28" s="47">
        <f t="shared" si="1"/>
        <v>0.42409303025741379</v>
      </c>
      <c r="P28" s="9"/>
    </row>
    <row r="29" spans="1:16">
      <c r="A29" s="12"/>
      <c r="B29" s="25">
        <v>335.49</v>
      </c>
      <c r="C29" s="20" t="s">
        <v>33</v>
      </c>
      <c r="D29" s="46">
        <v>735922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735922</v>
      </c>
      <c r="O29" s="47">
        <f t="shared" si="1"/>
        <v>13.84769682372422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0.11290079783230468</v>
      </c>
      <c r="P30" s="9"/>
    </row>
    <row r="31" spans="1:16">
      <c r="A31" s="12"/>
      <c r="B31" s="25">
        <v>337.7</v>
      </c>
      <c r="C31" s="20" t="s">
        <v>35</v>
      </c>
      <c r="D31" s="46">
        <v>0</v>
      </c>
      <c r="E31" s="46">
        <v>0</v>
      </c>
      <c r="F31" s="46">
        <v>0</v>
      </c>
      <c r="G31" s="46">
        <v>9914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9914</v>
      </c>
      <c r="O31" s="47">
        <f t="shared" si="1"/>
        <v>0.18654975161824477</v>
      </c>
      <c r="P31" s="9"/>
    </row>
    <row r="32" spans="1:16">
      <c r="A32" s="12"/>
      <c r="B32" s="25">
        <v>337.9</v>
      </c>
      <c r="C32" s="20" t="s">
        <v>111</v>
      </c>
      <c r="D32" s="46">
        <v>5000</v>
      </c>
      <c r="E32" s="46">
        <v>0</v>
      </c>
      <c r="F32" s="46">
        <v>0</v>
      </c>
      <c r="G32" s="46">
        <v>27092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32092</v>
      </c>
      <c r="O32" s="47">
        <f t="shared" si="1"/>
        <v>0.60386873400572028</v>
      </c>
      <c r="P32" s="9"/>
    </row>
    <row r="33" spans="1:16">
      <c r="A33" s="12"/>
      <c r="B33" s="25">
        <v>338</v>
      </c>
      <c r="C33" s="20" t="s">
        <v>36</v>
      </c>
      <c r="D33" s="46">
        <v>2534632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2534632</v>
      </c>
      <c r="O33" s="47">
        <f t="shared" si="1"/>
        <v>47.693662501881683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SUM(D35:D46)</f>
        <v>13541968</v>
      </c>
      <c r="E34" s="32">
        <f t="shared" si="7"/>
        <v>0</v>
      </c>
      <c r="F34" s="32">
        <f t="shared" si="7"/>
        <v>0</v>
      </c>
      <c r="G34" s="32">
        <f t="shared" si="7"/>
        <v>450591</v>
      </c>
      <c r="H34" s="32">
        <f t="shared" si="7"/>
        <v>0</v>
      </c>
      <c r="I34" s="32">
        <f t="shared" si="7"/>
        <v>30800165</v>
      </c>
      <c r="J34" s="32">
        <f t="shared" si="7"/>
        <v>6292480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51085204</v>
      </c>
      <c r="O34" s="45">
        <f t="shared" si="1"/>
        <v>961.26004817100704</v>
      </c>
      <c r="P34" s="10"/>
    </row>
    <row r="35" spans="1:16">
      <c r="A35" s="12"/>
      <c r="B35" s="25">
        <v>341.2</v>
      </c>
      <c r="C35" s="20" t="s">
        <v>95</v>
      </c>
      <c r="D35" s="46">
        <v>15497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6292480</v>
      </c>
      <c r="K35" s="46">
        <v>0</v>
      </c>
      <c r="L35" s="46">
        <v>0</v>
      </c>
      <c r="M35" s="46">
        <v>0</v>
      </c>
      <c r="N35" s="46">
        <f t="shared" ref="N35:N46" si="8">SUM(D35:M35)</f>
        <v>6307977</v>
      </c>
      <c r="O35" s="47">
        <f t="shared" si="1"/>
        <v>118.69593933463797</v>
      </c>
      <c r="P35" s="9"/>
    </row>
    <row r="36" spans="1:16">
      <c r="A36" s="12"/>
      <c r="B36" s="25">
        <v>341.3</v>
      </c>
      <c r="C36" s="20" t="s">
        <v>96</v>
      </c>
      <c r="D36" s="46">
        <v>1868825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1868825</v>
      </c>
      <c r="O36" s="47">
        <f t="shared" si="1"/>
        <v>35.165305584826136</v>
      </c>
      <c r="P36" s="9"/>
    </row>
    <row r="37" spans="1:16">
      <c r="A37" s="12"/>
      <c r="B37" s="25">
        <v>342.2</v>
      </c>
      <c r="C37" s="20" t="s">
        <v>46</v>
      </c>
      <c r="D37" s="46">
        <v>1137469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1137469</v>
      </c>
      <c r="O37" s="47">
        <f t="shared" ref="O37:O61" si="9">(N37/O$63)</f>
        <v>21.403526268252296</v>
      </c>
      <c r="P37" s="9"/>
    </row>
    <row r="38" spans="1:16">
      <c r="A38" s="12"/>
      <c r="B38" s="25">
        <v>342.4</v>
      </c>
      <c r="C38" s="20" t="s">
        <v>47</v>
      </c>
      <c r="D38" s="46">
        <v>1421402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1421402</v>
      </c>
      <c r="O38" s="47">
        <f t="shared" si="9"/>
        <v>26.746236640072258</v>
      </c>
      <c r="P38" s="9"/>
    </row>
    <row r="39" spans="1:16">
      <c r="A39" s="12"/>
      <c r="B39" s="25">
        <v>342.9</v>
      </c>
      <c r="C39" s="20" t="s">
        <v>48</v>
      </c>
      <c r="D39" s="46">
        <v>355233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355233</v>
      </c>
      <c r="O39" s="47">
        <f t="shared" si="9"/>
        <v>6.6843481860605145</v>
      </c>
      <c r="P39" s="9"/>
    </row>
    <row r="40" spans="1:16">
      <c r="A40" s="12"/>
      <c r="B40" s="25">
        <v>343.4</v>
      </c>
      <c r="C40" s="20" t="s">
        <v>49</v>
      </c>
      <c r="D40" s="46">
        <v>7012652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7012652</v>
      </c>
      <c r="O40" s="47">
        <f t="shared" si="9"/>
        <v>131.95566762005117</v>
      </c>
      <c r="P40" s="9"/>
    </row>
    <row r="41" spans="1:16">
      <c r="A41" s="12"/>
      <c r="B41" s="25">
        <v>343.6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30800165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30800165</v>
      </c>
      <c r="O41" s="47">
        <f t="shared" si="9"/>
        <v>579.56053364443778</v>
      </c>
      <c r="P41" s="9"/>
    </row>
    <row r="42" spans="1:16">
      <c r="A42" s="12"/>
      <c r="B42" s="25">
        <v>343.9</v>
      </c>
      <c r="C42" s="20" t="s">
        <v>51</v>
      </c>
      <c r="D42" s="46">
        <v>1056863</v>
      </c>
      <c r="E42" s="46">
        <v>0</v>
      </c>
      <c r="F42" s="46">
        <v>0</v>
      </c>
      <c r="G42" s="46">
        <v>300000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1356863</v>
      </c>
      <c r="O42" s="47">
        <f t="shared" si="9"/>
        <v>25.53181920818907</v>
      </c>
      <c r="P42" s="9"/>
    </row>
    <row r="43" spans="1:16">
      <c r="A43" s="12"/>
      <c r="B43" s="25">
        <v>346.9</v>
      </c>
      <c r="C43" s="20" t="s">
        <v>52</v>
      </c>
      <c r="D43" s="46">
        <v>755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755</v>
      </c>
      <c r="O43" s="47">
        <f t="shared" si="9"/>
        <v>1.4206683727231672E-2</v>
      </c>
      <c r="P43" s="9"/>
    </row>
    <row r="44" spans="1:16">
      <c r="A44" s="12"/>
      <c r="B44" s="25">
        <v>347.1</v>
      </c>
      <c r="C44" s="20" t="s">
        <v>53</v>
      </c>
      <c r="D44" s="46">
        <v>30323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30323</v>
      </c>
      <c r="O44" s="47">
        <f t="shared" si="9"/>
        <v>0.57058181544482911</v>
      </c>
      <c r="P44" s="9"/>
    </row>
    <row r="45" spans="1:16">
      <c r="A45" s="12"/>
      <c r="B45" s="25">
        <v>347.2</v>
      </c>
      <c r="C45" s="20" t="s">
        <v>54</v>
      </c>
      <c r="D45" s="46">
        <v>283008</v>
      </c>
      <c r="E45" s="46">
        <v>0</v>
      </c>
      <c r="F45" s="46">
        <v>0</v>
      </c>
      <c r="G45" s="46">
        <v>150591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433599</v>
      </c>
      <c r="O45" s="47">
        <f t="shared" si="9"/>
        <v>8.1589455065482461</v>
      </c>
      <c r="P45" s="9"/>
    </row>
    <row r="46" spans="1:16">
      <c r="A46" s="12"/>
      <c r="B46" s="25">
        <v>349</v>
      </c>
      <c r="C46" s="20" t="s">
        <v>1</v>
      </c>
      <c r="D46" s="46">
        <v>359941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359941</v>
      </c>
      <c r="O46" s="47">
        <f t="shared" si="9"/>
        <v>6.7729376787595967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SUM(D48:D48)</f>
        <v>204974</v>
      </c>
      <c r="E47" s="32">
        <f t="shared" si="10"/>
        <v>20392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225366</v>
      </c>
      <c r="O47" s="45">
        <f t="shared" si="9"/>
        <v>4.2406668673791961</v>
      </c>
      <c r="P47" s="10"/>
    </row>
    <row r="48" spans="1:16">
      <c r="A48" s="13"/>
      <c r="B48" s="39">
        <v>351.9</v>
      </c>
      <c r="C48" s="21" t="s">
        <v>98</v>
      </c>
      <c r="D48" s="46">
        <v>204974</v>
      </c>
      <c r="E48" s="46">
        <v>20392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225366</v>
      </c>
      <c r="O48" s="47">
        <f t="shared" si="9"/>
        <v>4.2406668673791961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1022681</v>
      </c>
      <c r="E49" s="32">
        <f t="shared" si="11"/>
        <v>1366351</v>
      </c>
      <c r="F49" s="32">
        <f t="shared" si="11"/>
        <v>0</v>
      </c>
      <c r="G49" s="32">
        <f t="shared" si="11"/>
        <v>332370</v>
      </c>
      <c r="H49" s="32">
        <f t="shared" si="11"/>
        <v>0</v>
      </c>
      <c r="I49" s="32">
        <f t="shared" si="11"/>
        <v>55883</v>
      </c>
      <c r="J49" s="32">
        <f t="shared" si="11"/>
        <v>64863</v>
      </c>
      <c r="K49" s="32">
        <f t="shared" si="11"/>
        <v>28292502</v>
      </c>
      <c r="L49" s="32">
        <f t="shared" si="11"/>
        <v>0</v>
      </c>
      <c r="M49" s="32">
        <f t="shared" si="11"/>
        <v>0</v>
      </c>
      <c r="N49" s="32">
        <f>SUM(D49:M49)</f>
        <v>31134650</v>
      </c>
      <c r="O49" s="45">
        <f t="shared" si="9"/>
        <v>585.85447087159412</v>
      </c>
      <c r="P49" s="10"/>
    </row>
    <row r="50" spans="1:119">
      <c r="A50" s="12"/>
      <c r="B50" s="25">
        <v>361.1</v>
      </c>
      <c r="C50" s="20" t="s">
        <v>58</v>
      </c>
      <c r="D50" s="46">
        <v>-87465</v>
      </c>
      <c r="E50" s="46">
        <v>-17566</v>
      </c>
      <c r="F50" s="46">
        <v>0</v>
      </c>
      <c r="G50" s="46">
        <v>-9506</v>
      </c>
      <c r="H50" s="46">
        <v>0</v>
      </c>
      <c r="I50" s="46">
        <v>-92322</v>
      </c>
      <c r="J50" s="46">
        <v>-48694</v>
      </c>
      <c r="K50" s="46">
        <v>1620965</v>
      </c>
      <c r="L50" s="46">
        <v>0</v>
      </c>
      <c r="M50" s="46">
        <v>0</v>
      </c>
      <c r="N50" s="46">
        <f>SUM(D50:M50)</f>
        <v>1365412</v>
      </c>
      <c r="O50" s="47">
        <f t="shared" si="9"/>
        <v>25.692684028300466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5549824</v>
      </c>
      <c r="L51" s="46">
        <v>0</v>
      </c>
      <c r="M51" s="46">
        <v>0</v>
      </c>
      <c r="N51" s="46">
        <f t="shared" ref="N51:N58" si="12">SUM(D51:M51)</f>
        <v>5549824</v>
      </c>
      <c r="O51" s="47">
        <f t="shared" si="9"/>
        <v>104.42992623814541</v>
      </c>
      <c r="P51" s="9"/>
    </row>
    <row r="52" spans="1:119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2928968</v>
      </c>
      <c r="L52" s="46">
        <v>0</v>
      </c>
      <c r="M52" s="46">
        <v>0</v>
      </c>
      <c r="N52" s="46">
        <f t="shared" si="12"/>
        <v>2928968</v>
      </c>
      <c r="O52" s="47">
        <f t="shared" si="9"/>
        <v>55.113804004214963</v>
      </c>
      <c r="P52" s="9"/>
    </row>
    <row r="53" spans="1:119">
      <c r="A53" s="12"/>
      <c r="B53" s="25">
        <v>361.4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9739241</v>
      </c>
      <c r="L53" s="46">
        <v>0</v>
      </c>
      <c r="M53" s="46">
        <v>0</v>
      </c>
      <c r="N53" s="46">
        <f t="shared" si="12"/>
        <v>9739241</v>
      </c>
      <c r="O53" s="47">
        <f t="shared" si="9"/>
        <v>183.26134653018215</v>
      </c>
      <c r="P53" s="9"/>
    </row>
    <row r="54" spans="1:119">
      <c r="A54" s="12"/>
      <c r="B54" s="25">
        <v>362</v>
      </c>
      <c r="C54" s="20" t="s">
        <v>62</v>
      </c>
      <c r="D54" s="46">
        <v>375014</v>
      </c>
      <c r="E54" s="46">
        <v>67294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442308</v>
      </c>
      <c r="O54" s="47">
        <f t="shared" si="9"/>
        <v>8.3228210146018373</v>
      </c>
      <c r="P54" s="9"/>
    </row>
    <row r="55" spans="1:119">
      <c r="A55" s="12"/>
      <c r="B55" s="25">
        <v>364</v>
      </c>
      <c r="C55" s="20" t="s">
        <v>100</v>
      </c>
      <c r="D55" s="46">
        <v>11652</v>
      </c>
      <c r="E55" s="46">
        <v>0</v>
      </c>
      <c r="F55" s="46">
        <v>0</v>
      </c>
      <c r="G55" s="46">
        <v>0</v>
      </c>
      <c r="H55" s="46">
        <v>0</v>
      </c>
      <c r="I55" s="46">
        <v>48</v>
      </c>
      <c r="J55" s="46">
        <v>58056</v>
      </c>
      <c r="K55" s="46">
        <v>0</v>
      </c>
      <c r="L55" s="46">
        <v>0</v>
      </c>
      <c r="M55" s="46">
        <v>0</v>
      </c>
      <c r="N55" s="46">
        <f t="shared" si="12"/>
        <v>69756</v>
      </c>
      <c r="O55" s="47">
        <f t="shared" si="9"/>
        <v>1.3125846755983743</v>
      </c>
      <c r="P55" s="9"/>
    </row>
    <row r="56" spans="1:119">
      <c r="A56" s="12"/>
      <c r="B56" s="25">
        <v>366</v>
      </c>
      <c r="C56" s="20" t="s">
        <v>64</v>
      </c>
      <c r="D56" s="46">
        <v>54384</v>
      </c>
      <c r="E56" s="46">
        <v>1316034</v>
      </c>
      <c r="F56" s="46">
        <v>0</v>
      </c>
      <c r="G56" s="46">
        <v>334531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1704949</v>
      </c>
      <c r="O56" s="47">
        <f t="shared" si="9"/>
        <v>32.08168372723167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8453504</v>
      </c>
      <c r="L57" s="46">
        <v>0</v>
      </c>
      <c r="M57" s="46">
        <v>0</v>
      </c>
      <c r="N57" s="46">
        <f t="shared" si="12"/>
        <v>8453504</v>
      </c>
      <c r="O57" s="47">
        <f t="shared" si="9"/>
        <v>159.0678910130965</v>
      </c>
      <c r="P57" s="9"/>
    </row>
    <row r="58" spans="1:119">
      <c r="A58" s="12"/>
      <c r="B58" s="25">
        <v>369.9</v>
      </c>
      <c r="C58" s="20" t="s">
        <v>66</v>
      </c>
      <c r="D58" s="46">
        <v>669096</v>
      </c>
      <c r="E58" s="46">
        <v>589</v>
      </c>
      <c r="F58" s="46">
        <v>0</v>
      </c>
      <c r="G58" s="46">
        <v>7345</v>
      </c>
      <c r="H58" s="46">
        <v>0</v>
      </c>
      <c r="I58" s="46">
        <v>148157</v>
      </c>
      <c r="J58" s="46">
        <v>55501</v>
      </c>
      <c r="K58" s="46">
        <v>0</v>
      </c>
      <c r="L58" s="46">
        <v>0</v>
      </c>
      <c r="M58" s="46">
        <v>0</v>
      </c>
      <c r="N58" s="46">
        <f t="shared" si="12"/>
        <v>880688</v>
      </c>
      <c r="O58" s="47">
        <f t="shared" si="9"/>
        <v>16.571729640222792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SUM(D60:D60)</f>
        <v>877359</v>
      </c>
      <c r="E59" s="32">
        <f t="shared" si="13"/>
        <v>1323675</v>
      </c>
      <c r="F59" s="32">
        <f t="shared" si="13"/>
        <v>998886</v>
      </c>
      <c r="G59" s="32">
        <f t="shared" si="13"/>
        <v>1628827</v>
      </c>
      <c r="H59" s="32">
        <f t="shared" si="13"/>
        <v>0</v>
      </c>
      <c r="I59" s="32">
        <f t="shared" si="13"/>
        <v>0</v>
      </c>
      <c r="J59" s="32">
        <f t="shared" si="13"/>
        <v>148933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4977680</v>
      </c>
      <c r="O59" s="45">
        <f t="shared" si="9"/>
        <v>93.664007225651062</v>
      </c>
      <c r="P59" s="9"/>
    </row>
    <row r="60" spans="1:119" ht="15.75" thickBot="1">
      <c r="A60" s="12"/>
      <c r="B60" s="25">
        <v>381</v>
      </c>
      <c r="C60" s="20" t="s">
        <v>67</v>
      </c>
      <c r="D60" s="46">
        <v>877359</v>
      </c>
      <c r="E60" s="46">
        <v>1323675</v>
      </c>
      <c r="F60" s="46">
        <v>998886</v>
      </c>
      <c r="G60" s="46">
        <v>1628827</v>
      </c>
      <c r="H60" s="46">
        <v>0</v>
      </c>
      <c r="I60" s="46">
        <v>0</v>
      </c>
      <c r="J60" s="46">
        <v>148933</v>
      </c>
      <c r="K60" s="46">
        <v>0</v>
      </c>
      <c r="L60" s="46">
        <v>0</v>
      </c>
      <c r="M60" s="46">
        <v>0</v>
      </c>
      <c r="N60" s="46">
        <f>SUM(D60:M60)</f>
        <v>4977680</v>
      </c>
      <c r="O60" s="47">
        <f t="shared" si="9"/>
        <v>93.664007225651062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SUM(D5,D14,D20,D34,D47,D49,D59)</f>
        <v>58545925</v>
      </c>
      <c r="E61" s="15">
        <f t="shared" si="14"/>
        <v>2716418</v>
      </c>
      <c r="F61" s="15">
        <f t="shared" si="14"/>
        <v>998886</v>
      </c>
      <c r="G61" s="15">
        <f t="shared" si="14"/>
        <v>7275311</v>
      </c>
      <c r="H61" s="15">
        <f t="shared" si="14"/>
        <v>0</v>
      </c>
      <c r="I61" s="15">
        <f t="shared" si="14"/>
        <v>30856048</v>
      </c>
      <c r="J61" s="15">
        <f t="shared" si="14"/>
        <v>6506276</v>
      </c>
      <c r="K61" s="15">
        <f t="shared" si="14"/>
        <v>28292502</v>
      </c>
      <c r="L61" s="15">
        <f t="shared" si="14"/>
        <v>0</v>
      </c>
      <c r="M61" s="15">
        <f t="shared" si="14"/>
        <v>0</v>
      </c>
      <c r="N61" s="15">
        <f>SUM(D61:M61)</f>
        <v>135191366</v>
      </c>
      <c r="O61" s="38">
        <f t="shared" si="9"/>
        <v>2543.8688469065182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118</v>
      </c>
      <c r="M63" s="48"/>
      <c r="N63" s="48"/>
      <c r="O63" s="43">
        <v>53144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26832685</v>
      </c>
      <c r="E5" s="27">
        <f t="shared" si="0"/>
        <v>0</v>
      </c>
      <c r="F5" s="27">
        <f t="shared" si="0"/>
        <v>0</v>
      </c>
      <c r="G5" s="27">
        <f t="shared" si="0"/>
        <v>3749844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30582529</v>
      </c>
      <c r="O5" s="33">
        <f t="shared" ref="O5:O36" si="1">(N5/O$64)</f>
        <v>580.17052719443018</v>
      </c>
      <c r="P5" s="6"/>
    </row>
    <row r="6" spans="1:133">
      <c r="A6" s="12"/>
      <c r="B6" s="25">
        <v>311</v>
      </c>
      <c r="C6" s="20" t="s">
        <v>3</v>
      </c>
      <c r="D6" s="46">
        <v>16471933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16471933</v>
      </c>
      <c r="O6" s="47">
        <f t="shared" si="1"/>
        <v>312.48331531121357</v>
      </c>
      <c r="P6" s="9"/>
    </row>
    <row r="7" spans="1:133">
      <c r="A7" s="12"/>
      <c r="B7" s="25">
        <v>312.60000000000002</v>
      </c>
      <c r="C7" s="20" t="s">
        <v>11</v>
      </c>
      <c r="D7" s="46">
        <v>999208</v>
      </c>
      <c r="E7" s="46">
        <v>0</v>
      </c>
      <c r="F7" s="46">
        <v>0</v>
      </c>
      <c r="G7" s="46">
        <v>3749844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4749052</v>
      </c>
      <c r="O7" s="47">
        <f t="shared" si="1"/>
        <v>90.092614725020397</v>
      </c>
      <c r="P7" s="9"/>
    </row>
    <row r="8" spans="1:133">
      <c r="A8" s="12"/>
      <c r="B8" s="25">
        <v>314.10000000000002</v>
      </c>
      <c r="C8" s="20" t="s">
        <v>12</v>
      </c>
      <c r="D8" s="46">
        <v>5416593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5416593</v>
      </c>
      <c r="O8" s="47">
        <f t="shared" si="1"/>
        <v>102.75630299926014</v>
      </c>
      <c r="P8" s="9"/>
    </row>
    <row r="9" spans="1:133">
      <c r="A9" s="12"/>
      <c r="B9" s="25">
        <v>314.3</v>
      </c>
      <c r="C9" s="20" t="s">
        <v>13</v>
      </c>
      <c r="D9" s="46">
        <v>1157429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1157429</v>
      </c>
      <c r="O9" s="47">
        <f t="shared" si="1"/>
        <v>21.957183237531538</v>
      </c>
      <c r="P9" s="9"/>
    </row>
    <row r="10" spans="1:133">
      <c r="A10" s="12"/>
      <c r="B10" s="25">
        <v>314.39999999999998</v>
      </c>
      <c r="C10" s="20" t="s">
        <v>15</v>
      </c>
      <c r="D10" s="46">
        <v>70527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70527</v>
      </c>
      <c r="O10" s="47">
        <f t="shared" si="1"/>
        <v>1.3379432018667121</v>
      </c>
      <c r="P10" s="9"/>
    </row>
    <row r="11" spans="1:133">
      <c r="A11" s="12"/>
      <c r="B11" s="25">
        <v>314.8</v>
      </c>
      <c r="C11" s="20" t="s">
        <v>16</v>
      </c>
      <c r="D11" s="46">
        <v>105365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105365</v>
      </c>
      <c r="O11" s="47">
        <f t="shared" si="1"/>
        <v>1.998842790203555</v>
      </c>
      <c r="P11" s="9"/>
    </row>
    <row r="12" spans="1:133">
      <c r="A12" s="12"/>
      <c r="B12" s="25">
        <v>315</v>
      </c>
      <c r="C12" s="20" t="s">
        <v>89</v>
      </c>
      <c r="D12" s="46">
        <v>1864384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1864384</v>
      </c>
      <c r="O12" s="47">
        <f t="shared" si="1"/>
        <v>35.368580805493899</v>
      </c>
      <c r="P12" s="9"/>
    </row>
    <row r="13" spans="1:133">
      <c r="A13" s="12"/>
      <c r="B13" s="25">
        <v>316</v>
      </c>
      <c r="C13" s="20" t="s">
        <v>90</v>
      </c>
      <c r="D13" s="46">
        <v>747246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747246</v>
      </c>
      <c r="O13" s="47">
        <f t="shared" si="1"/>
        <v>14.175744123840419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5338569</v>
      </c>
      <c r="E14" s="32">
        <f t="shared" si="3"/>
        <v>0</v>
      </c>
      <c r="F14" s="32">
        <f t="shared" si="3"/>
        <v>0</v>
      </c>
      <c r="G14" s="32">
        <f t="shared" si="3"/>
        <v>122814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5461383</v>
      </c>
      <c r="O14" s="45">
        <f t="shared" si="1"/>
        <v>103.60599852028912</v>
      </c>
      <c r="P14" s="10"/>
    </row>
    <row r="15" spans="1:133">
      <c r="A15" s="12"/>
      <c r="B15" s="25">
        <v>322</v>
      </c>
      <c r="C15" s="20" t="s">
        <v>0</v>
      </c>
      <c r="D15" s="46">
        <v>797767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797767</v>
      </c>
      <c r="O15" s="47">
        <f t="shared" si="1"/>
        <v>15.134160453778005</v>
      </c>
      <c r="P15" s="9"/>
    </row>
    <row r="16" spans="1:133">
      <c r="A16" s="12"/>
      <c r="B16" s="25">
        <v>323.10000000000002</v>
      </c>
      <c r="C16" s="20" t="s">
        <v>19</v>
      </c>
      <c r="D16" s="46">
        <v>4381716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4381716</v>
      </c>
      <c r="O16" s="47">
        <f t="shared" si="1"/>
        <v>83.124011154743613</v>
      </c>
      <c r="P16" s="9"/>
    </row>
    <row r="17" spans="1:16">
      <c r="A17" s="12"/>
      <c r="B17" s="25">
        <v>323.39999999999998</v>
      </c>
      <c r="C17" s="20" t="s">
        <v>20</v>
      </c>
      <c r="D17" s="46">
        <v>80159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80159</v>
      </c>
      <c r="O17" s="47">
        <f t="shared" si="1"/>
        <v>1.5206685257906019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122814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122814</v>
      </c>
      <c r="O18" s="47">
        <f t="shared" si="1"/>
        <v>2.3298617039439988</v>
      </c>
      <c r="P18" s="9"/>
    </row>
    <row r="19" spans="1:16">
      <c r="A19" s="12"/>
      <c r="B19" s="25">
        <v>329</v>
      </c>
      <c r="C19" s="20" t="s">
        <v>22</v>
      </c>
      <c r="D19" s="46">
        <v>78927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78927</v>
      </c>
      <c r="O19" s="47">
        <f t="shared" si="1"/>
        <v>1.497296682032895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SUM(D21:D34)</f>
        <v>8495584</v>
      </c>
      <c r="E20" s="32">
        <f t="shared" si="5"/>
        <v>6000</v>
      </c>
      <c r="F20" s="32">
        <f t="shared" si="5"/>
        <v>0</v>
      </c>
      <c r="G20" s="32">
        <f t="shared" si="5"/>
        <v>607188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9108772</v>
      </c>
      <c r="O20" s="45">
        <f t="shared" si="1"/>
        <v>172.79934740955741</v>
      </c>
      <c r="P20" s="10"/>
    </row>
    <row r="21" spans="1:16">
      <c r="A21" s="12"/>
      <c r="B21" s="25">
        <v>331.2</v>
      </c>
      <c r="C21" s="20" t="s">
        <v>23</v>
      </c>
      <c r="D21" s="46">
        <v>33810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33810</v>
      </c>
      <c r="O21" s="47">
        <f t="shared" si="1"/>
        <v>0.64139775766888618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279737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279737</v>
      </c>
      <c r="O22" s="47">
        <f t="shared" si="1"/>
        <v>5.306793390624704</v>
      </c>
      <c r="P22" s="9"/>
    </row>
    <row r="23" spans="1:16">
      <c r="A23" s="12"/>
      <c r="B23" s="25">
        <v>331.5</v>
      </c>
      <c r="C23" s="20" t="s">
        <v>25</v>
      </c>
      <c r="D23" s="46">
        <v>34665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34665</v>
      </c>
      <c r="O23" s="47">
        <f t="shared" si="1"/>
        <v>0.65761766547151557</v>
      </c>
      <c r="P23" s="9"/>
    </row>
    <row r="24" spans="1:16">
      <c r="A24" s="12"/>
      <c r="B24" s="25">
        <v>335.12</v>
      </c>
      <c r="C24" s="20" t="s">
        <v>91</v>
      </c>
      <c r="D24" s="46">
        <v>1836239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1836239</v>
      </c>
      <c r="O24" s="47">
        <f t="shared" si="1"/>
        <v>34.834651793675185</v>
      </c>
      <c r="P24" s="9"/>
    </row>
    <row r="25" spans="1:16">
      <c r="A25" s="12"/>
      <c r="B25" s="25">
        <v>335.14</v>
      </c>
      <c r="C25" s="20" t="s">
        <v>92</v>
      </c>
      <c r="D25" s="46">
        <v>26687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26687</v>
      </c>
      <c r="O25" s="47">
        <f t="shared" si="1"/>
        <v>0.50626980061844329</v>
      </c>
      <c r="P25" s="9"/>
    </row>
    <row r="26" spans="1:16">
      <c r="A26" s="12"/>
      <c r="B26" s="25">
        <v>335.15</v>
      </c>
      <c r="C26" s="20" t="s">
        <v>93</v>
      </c>
      <c r="D26" s="46">
        <v>29323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29323</v>
      </c>
      <c r="O26" s="47">
        <f t="shared" si="1"/>
        <v>0.55627644034678347</v>
      </c>
      <c r="P26" s="9"/>
    </row>
    <row r="27" spans="1:16">
      <c r="A27" s="12"/>
      <c r="B27" s="25">
        <v>335.18</v>
      </c>
      <c r="C27" s="20" t="s">
        <v>94</v>
      </c>
      <c r="D27" s="46">
        <v>3270073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3270073</v>
      </c>
      <c r="O27" s="47">
        <f t="shared" si="1"/>
        <v>62.035418208032176</v>
      </c>
      <c r="P27" s="9"/>
    </row>
    <row r="28" spans="1:16">
      <c r="A28" s="12"/>
      <c r="B28" s="25">
        <v>335.29</v>
      </c>
      <c r="C28" s="20" t="s">
        <v>32</v>
      </c>
      <c r="D28" s="46">
        <v>15415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15415</v>
      </c>
      <c r="O28" s="47">
        <f t="shared" si="1"/>
        <v>0.29243260675734639</v>
      </c>
      <c r="P28" s="9"/>
    </row>
    <row r="29" spans="1:16">
      <c r="A29" s="12"/>
      <c r="B29" s="25">
        <v>335.49</v>
      </c>
      <c r="C29" s="20" t="s">
        <v>33</v>
      </c>
      <c r="D29" s="46">
        <v>986382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986382</v>
      </c>
      <c r="O29" s="47">
        <f t="shared" si="1"/>
        <v>18.712310056342837</v>
      </c>
      <c r="P29" s="9"/>
    </row>
    <row r="30" spans="1:16">
      <c r="A30" s="12"/>
      <c r="B30" s="25">
        <v>335.5</v>
      </c>
      <c r="C30" s="20" t="s">
        <v>86</v>
      </c>
      <c r="D30" s="46">
        <v>9760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9760</v>
      </c>
      <c r="O30" s="47">
        <f t="shared" si="1"/>
        <v>0.18515356743118397</v>
      </c>
      <c r="P30" s="9"/>
    </row>
    <row r="31" spans="1:16">
      <c r="A31" s="12"/>
      <c r="B31" s="25">
        <v>337.6</v>
      </c>
      <c r="C31" s="20" t="s">
        <v>34</v>
      </c>
      <c r="D31" s="46">
        <v>0</v>
      </c>
      <c r="E31" s="46">
        <v>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6000</v>
      </c>
      <c r="O31" s="47">
        <f t="shared" si="1"/>
        <v>0.11382391440441637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0</v>
      </c>
      <c r="F32" s="46">
        <v>0</v>
      </c>
      <c r="G32" s="46">
        <v>300000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300000</v>
      </c>
      <c r="O32" s="47">
        <f t="shared" si="1"/>
        <v>5.6911957202208185</v>
      </c>
      <c r="P32" s="9"/>
    </row>
    <row r="33" spans="1:16">
      <c r="A33" s="12"/>
      <c r="B33" s="25">
        <v>337.9</v>
      </c>
      <c r="C33" s="20" t="s">
        <v>111</v>
      </c>
      <c r="D33" s="46">
        <v>4537</v>
      </c>
      <c r="E33" s="46">
        <v>0</v>
      </c>
      <c r="F33" s="46">
        <v>0</v>
      </c>
      <c r="G33" s="46">
        <v>27451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31988</v>
      </c>
      <c r="O33" s="47">
        <f t="shared" si="1"/>
        <v>0.60683322899474512</v>
      </c>
      <c r="P33" s="9"/>
    </row>
    <row r="34" spans="1:16">
      <c r="A34" s="12"/>
      <c r="B34" s="25">
        <v>338</v>
      </c>
      <c r="C34" s="20" t="s">
        <v>36</v>
      </c>
      <c r="D34" s="46">
        <v>2248693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2248693</v>
      </c>
      <c r="O34" s="47">
        <f t="shared" si="1"/>
        <v>42.659173258968373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SUM(D36:D47)</f>
        <v>12669218</v>
      </c>
      <c r="E35" s="32">
        <f t="shared" si="7"/>
        <v>0</v>
      </c>
      <c r="F35" s="32">
        <f t="shared" si="7"/>
        <v>0</v>
      </c>
      <c r="G35" s="32">
        <f t="shared" si="7"/>
        <v>345442</v>
      </c>
      <c r="H35" s="32">
        <f t="shared" si="7"/>
        <v>0</v>
      </c>
      <c r="I35" s="32">
        <f t="shared" si="7"/>
        <v>30155748</v>
      </c>
      <c r="J35" s="32">
        <f t="shared" si="7"/>
        <v>5482517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48652925</v>
      </c>
      <c r="O35" s="45">
        <f t="shared" si="1"/>
        <v>922.97772845408156</v>
      </c>
      <c r="P35" s="10"/>
    </row>
    <row r="36" spans="1:16">
      <c r="A36" s="12"/>
      <c r="B36" s="25">
        <v>341.2</v>
      </c>
      <c r="C36" s="20" t="s">
        <v>95</v>
      </c>
      <c r="D36" s="46">
        <v>16583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5482517</v>
      </c>
      <c r="K36" s="46">
        <v>0</v>
      </c>
      <c r="L36" s="46">
        <v>0</v>
      </c>
      <c r="M36" s="46">
        <v>0</v>
      </c>
      <c r="N36" s="46">
        <f t="shared" ref="N36:N47" si="8">SUM(D36:M36)</f>
        <v>5499100</v>
      </c>
      <c r="O36" s="47">
        <f t="shared" si="1"/>
        <v>104.32151461688767</v>
      </c>
      <c r="P36" s="9"/>
    </row>
    <row r="37" spans="1:16">
      <c r="A37" s="12"/>
      <c r="B37" s="25">
        <v>341.3</v>
      </c>
      <c r="C37" s="20" t="s">
        <v>96</v>
      </c>
      <c r="D37" s="46">
        <v>1856075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1856075</v>
      </c>
      <c r="O37" s="47">
        <f t="shared" ref="O37:O62" si="9">(N37/O$64)</f>
        <v>35.210953654696183</v>
      </c>
      <c r="P37" s="9"/>
    </row>
    <row r="38" spans="1:16">
      <c r="A38" s="12"/>
      <c r="B38" s="25">
        <v>342.2</v>
      </c>
      <c r="C38" s="20" t="s">
        <v>46</v>
      </c>
      <c r="D38" s="46">
        <v>1090672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1090672</v>
      </c>
      <c r="O38" s="47">
        <f t="shared" si="9"/>
        <v>20.690759395215601</v>
      </c>
      <c r="P38" s="9"/>
    </row>
    <row r="39" spans="1:16">
      <c r="A39" s="12"/>
      <c r="B39" s="25">
        <v>342.4</v>
      </c>
      <c r="C39" s="20" t="s">
        <v>47</v>
      </c>
      <c r="D39" s="46">
        <v>1229330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1229330</v>
      </c>
      <c r="O39" s="47">
        <f t="shared" si="9"/>
        <v>23.321192115796862</v>
      </c>
      <c r="P39" s="9"/>
    </row>
    <row r="40" spans="1:16">
      <c r="A40" s="12"/>
      <c r="B40" s="25">
        <v>342.9</v>
      </c>
      <c r="C40" s="20" t="s">
        <v>48</v>
      </c>
      <c r="D40" s="46">
        <v>346795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346795</v>
      </c>
      <c r="O40" s="47">
        <f t="shared" si="9"/>
        <v>6.5789273993132626</v>
      </c>
      <c r="P40" s="9"/>
    </row>
    <row r="41" spans="1:16">
      <c r="A41" s="12"/>
      <c r="B41" s="25">
        <v>343.4</v>
      </c>
      <c r="C41" s="20" t="s">
        <v>49</v>
      </c>
      <c r="D41" s="46">
        <v>6567902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6567902</v>
      </c>
      <c r="O41" s="47">
        <f t="shared" si="9"/>
        <v>124.59738584409918</v>
      </c>
      <c r="P41" s="9"/>
    </row>
    <row r="42" spans="1:16">
      <c r="A42" s="12"/>
      <c r="B42" s="25">
        <v>343.6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30155748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30155748</v>
      </c>
      <c r="O42" s="47">
        <f t="shared" si="9"/>
        <v>572.07421319219168</v>
      </c>
      <c r="P42" s="9"/>
    </row>
    <row r="43" spans="1:16">
      <c r="A43" s="12"/>
      <c r="B43" s="25">
        <v>343.9</v>
      </c>
      <c r="C43" s="20" t="s">
        <v>51</v>
      </c>
      <c r="D43" s="46">
        <v>1018867</v>
      </c>
      <c r="E43" s="46">
        <v>0</v>
      </c>
      <c r="F43" s="46">
        <v>0</v>
      </c>
      <c r="G43" s="46">
        <v>300000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1318867</v>
      </c>
      <c r="O43" s="47">
        <f t="shared" si="9"/>
        <v>25.019767419801568</v>
      </c>
      <c r="P43" s="9"/>
    </row>
    <row r="44" spans="1:16">
      <c r="A44" s="12"/>
      <c r="B44" s="25">
        <v>346.9</v>
      </c>
      <c r="C44" s="20" t="s">
        <v>52</v>
      </c>
      <c r="D44" s="46">
        <v>3037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3037</v>
      </c>
      <c r="O44" s="47">
        <f t="shared" si="9"/>
        <v>5.7613871341035419E-2</v>
      </c>
      <c r="P44" s="9"/>
    </row>
    <row r="45" spans="1:16">
      <c r="A45" s="12"/>
      <c r="B45" s="25">
        <v>347.1</v>
      </c>
      <c r="C45" s="20" t="s">
        <v>53</v>
      </c>
      <c r="D45" s="46">
        <v>29367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29367</v>
      </c>
      <c r="O45" s="47">
        <f t="shared" si="9"/>
        <v>0.55711114905241588</v>
      </c>
      <c r="P45" s="9"/>
    </row>
    <row r="46" spans="1:16">
      <c r="A46" s="12"/>
      <c r="B46" s="25">
        <v>347.2</v>
      </c>
      <c r="C46" s="20" t="s">
        <v>54</v>
      </c>
      <c r="D46" s="46">
        <v>251905</v>
      </c>
      <c r="E46" s="46">
        <v>0</v>
      </c>
      <c r="F46" s="46">
        <v>0</v>
      </c>
      <c r="G46" s="46">
        <v>45442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297347</v>
      </c>
      <c r="O46" s="47">
        <f t="shared" si="9"/>
        <v>5.6408665794016652</v>
      </c>
      <c r="P46" s="9"/>
    </row>
    <row r="47" spans="1:16">
      <c r="A47" s="12"/>
      <c r="B47" s="25">
        <v>349</v>
      </c>
      <c r="C47" s="20" t="s">
        <v>1</v>
      </c>
      <c r="D47" s="46">
        <v>258685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258685</v>
      </c>
      <c r="O47" s="47">
        <f t="shared" si="9"/>
        <v>4.9074232162844078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SUM(D49:D49)</f>
        <v>186830</v>
      </c>
      <c r="E48" s="32">
        <f t="shared" si="10"/>
        <v>13690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200520</v>
      </c>
      <c r="O48" s="45">
        <f t="shared" si="9"/>
        <v>3.803995219395595</v>
      </c>
      <c r="P48" s="10"/>
    </row>
    <row r="49" spans="1:119">
      <c r="A49" s="13"/>
      <c r="B49" s="39">
        <v>351.9</v>
      </c>
      <c r="C49" s="21" t="s">
        <v>98</v>
      </c>
      <c r="D49" s="46">
        <v>186830</v>
      </c>
      <c r="E49" s="46">
        <v>13690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200520</v>
      </c>
      <c r="O49" s="47">
        <f t="shared" si="9"/>
        <v>3.803995219395595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SUM(D51:D59)</f>
        <v>1219908</v>
      </c>
      <c r="E50" s="32">
        <f t="shared" si="11"/>
        <v>1229420</v>
      </c>
      <c r="F50" s="32">
        <f t="shared" si="11"/>
        <v>0</v>
      </c>
      <c r="G50" s="32">
        <f t="shared" si="11"/>
        <v>44611</v>
      </c>
      <c r="H50" s="32">
        <f t="shared" si="11"/>
        <v>0</v>
      </c>
      <c r="I50" s="32">
        <f t="shared" si="11"/>
        <v>90829</v>
      </c>
      <c r="J50" s="32">
        <f t="shared" si="11"/>
        <v>140782</v>
      </c>
      <c r="K50" s="32">
        <f t="shared" si="11"/>
        <v>32613658</v>
      </c>
      <c r="L50" s="32">
        <f t="shared" si="11"/>
        <v>0</v>
      </c>
      <c r="M50" s="32">
        <f t="shared" si="11"/>
        <v>0</v>
      </c>
      <c r="N50" s="32">
        <f>SUM(D50:M50)</f>
        <v>35339208</v>
      </c>
      <c r="O50" s="45">
        <f t="shared" si="9"/>
        <v>670.40783108531105</v>
      </c>
      <c r="P50" s="10"/>
    </row>
    <row r="51" spans="1:119">
      <c r="A51" s="12"/>
      <c r="B51" s="25">
        <v>361.1</v>
      </c>
      <c r="C51" s="20" t="s">
        <v>58</v>
      </c>
      <c r="D51" s="46">
        <v>48656</v>
      </c>
      <c r="E51" s="46">
        <v>12277</v>
      </c>
      <c r="F51" s="46">
        <v>0</v>
      </c>
      <c r="G51" s="46">
        <v>11887</v>
      </c>
      <c r="H51" s="46">
        <v>0</v>
      </c>
      <c r="I51" s="46">
        <v>-48851</v>
      </c>
      <c r="J51" s="46">
        <v>26100</v>
      </c>
      <c r="K51" s="46">
        <v>1378833</v>
      </c>
      <c r="L51" s="46">
        <v>0</v>
      </c>
      <c r="M51" s="46">
        <v>0</v>
      </c>
      <c r="N51" s="46">
        <f>SUM(D51:M51)</f>
        <v>1428902</v>
      </c>
      <c r="O51" s="47">
        <f t="shared" si="9"/>
        <v>27.107203156716558</v>
      </c>
      <c r="P51" s="9"/>
    </row>
    <row r="52" spans="1:119">
      <c r="A52" s="12"/>
      <c r="B52" s="25">
        <v>361.2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4684203</v>
      </c>
      <c r="L52" s="46">
        <v>0</v>
      </c>
      <c r="M52" s="46">
        <v>0</v>
      </c>
      <c r="N52" s="46">
        <f t="shared" ref="N52:N59" si="12">SUM(D52:M52)</f>
        <v>4684203</v>
      </c>
      <c r="O52" s="47">
        <f t="shared" si="9"/>
        <v>88.862386887485059</v>
      </c>
      <c r="P52" s="9"/>
    </row>
    <row r="53" spans="1:119">
      <c r="A53" s="12"/>
      <c r="B53" s="25">
        <v>361.3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12147485</v>
      </c>
      <c r="L53" s="46">
        <v>0</v>
      </c>
      <c r="M53" s="46">
        <v>0</v>
      </c>
      <c r="N53" s="46">
        <f t="shared" si="12"/>
        <v>12147485</v>
      </c>
      <c r="O53" s="47">
        <f t="shared" si="9"/>
        <v>230.44571547815531</v>
      </c>
      <c r="P53" s="9"/>
    </row>
    <row r="54" spans="1:119">
      <c r="A54" s="12"/>
      <c r="B54" s="25">
        <v>361.4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6647166</v>
      </c>
      <c r="L54" s="46">
        <v>0</v>
      </c>
      <c r="M54" s="46">
        <v>0</v>
      </c>
      <c r="N54" s="46">
        <f t="shared" si="12"/>
        <v>6647166</v>
      </c>
      <c r="O54" s="47">
        <f t="shared" si="9"/>
        <v>126.10107563599112</v>
      </c>
      <c r="P54" s="9"/>
    </row>
    <row r="55" spans="1:119">
      <c r="A55" s="12"/>
      <c r="B55" s="25">
        <v>362</v>
      </c>
      <c r="C55" s="20" t="s">
        <v>62</v>
      </c>
      <c r="D55" s="46">
        <v>436437</v>
      </c>
      <c r="E55" s="46">
        <v>60207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496644</v>
      </c>
      <c r="O55" s="47">
        <f t="shared" si="9"/>
        <v>9.4216606909111604</v>
      </c>
      <c r="P55" s="9"/>
    </row>
    <row r="56" spans="1:119">
      <c r="A56" s="12"/>
      <c r="B56" s="25">
        <v>364</v>
      </c>
      <c r="C56" s="20" t="s">
        <v>100</v>
      </c>
      <c r="D56" s="46">
        <v>11538</v>
      </c>
      <c r="E56" s="46">
        <v>0</v>
      </c>
      <c r="F56" s="46">
        <v>0</v>
      </c>
      <c r="G56" s="46">
        <v>0</v>
      </c>
      <c r="H56" s="46">
        <v>0</v>
      </c>
      <c r="I56" s="46">
        <v>868</v>
      </c>
      <c r="J56" s="46">
        <v>-33726</v>
      </c>
      <c r="K56" s="46">
        <v>0</v>
      </c>
      <c r="L56" s="46">
        <v>0</v>
      </c>
      <c r="M56" s="46">
        <v>0</v>
      </c>
      <c r="N56" s="46">
        <f t="shared" si="12"/>
        <v>-21320</v>
      </c>
      <c r="O56" s="47">
        <f t="shared" si="9"/>
        <v>-0.40445430918369285</v>
      </c>
      <c r="P56" s="9"/>
    </row>
    <row r="57" spans="1:119">
      <c r="A57" s="12"/>
      <c r="B57" s="25">
        <v>366</v>
      </c>
      <c r="C57" s="20" t="s">
        <v>64</v>
      </c>
      <c r="D57" s="46">
        <v>43158</v>
      </c>
      <c r="E57" s="46">
        <v>1155432</v>
      </c>
      <c r="F57" s="46">
        <v>0</v>
      </c>
      <c r="G57" s="46">
        <v>9179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1207769</v>
      </c>
      <c r="O57" s="47">
        <f t="shared" si="9"/>
        <v>22.912165879384592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7755971</v>
      </c>
      <c r="L58" s="46">
        <v>0</v>
      </c>
      <c r="M58" s="46">
        <v>0</v>
      </c>
      <c r="N58" s="46">
        <f t="shared" si="12"/>
        <v>7755971</v>
      </c>
      <c r="O58" s="47">
        <f t="shared" si="9"/>
        <v>147.13582987118926</v>
      </c>
      <c r="P58" s="9"/>
    </row>
    <row r="59" spans="1:119">
      <c r="A59" s="12"/>
      <c r="B59" s="25">
        <v>369.9</v>
      </c>
      <c r="C59" s="20" t="s">
        <v>66</v>
      </c>
      <c r="D59" s="46">
        <v>680119</v>
      </c>
      <c r="E59" s="46">
        <v>1504</v>
      </c>
      <c r="F59" s="46">
        <v>0</v>
      </c>
      <c r="G59" s="46">
        <v>23545</v>
      </c>
      <c r="H59" s="46">
        <v>0</v>
      </c>
      <c r="I59" s="46">
        <v>138812</v>
      </c>
      <c r="J59" s="46">
        <v>148408</v>
      </c>
      <c r="K59" s="46">
        <v>0</v>
      </c>
      <c r="L59" s="46">
        <v>0</v>
      </c>
      <c r="M59" s="46">
        <v>0</v>
      </c>
      <c r="N59" s="46">
        <f t="shared" si="12"/>
        <v>992388</v>
      </c>
      <c r="O59" s="47">
        <f t="shared" si="9"/>
        <v>18.826247794661658</v>
      </c>
      <c r="P59" s="9"/>
    </row>
    <row r="60" spans="1:119" ht="15.75">
      <c r="A60" s="29" t="s">
        <v>43</v>
      </c>
      <c r="B60" s="30"/>
      <c r="C60" s="31"/>
      <c r="D60" s="32">
        <f t="shared" ref="D60:M60" si="13">SUM(D61:D61)</f>
        <v>863723</v>
      </c>
      <c r="E60" s="32">
        <f t="shared" si="13"/>
        <v>1167671</v>
      </c>
      <c r="F60" s="32">
        <f t="shared" si="13"/>
        <v>999208</v>
      </c>
      <c r="G60" s="32">
        <f t="shared" si="13"/>
        <v>2611977</v>
      </c>
      <c r="H60" s="32">
        <f t="shared" si="13"/>
        <v>0</v>
      </c>
      <c r="I60" s="32">
        <f t="shared" si="13"/>
        <v>0</v>
      </c>
      <c r="J60" s="32">
        <f t="shared" si="13"/>
        <v>293693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5936272</v>
      </c>
      <c r="O60" s="45">
        <f t="shared" si="9"/>
        <v>112.61495266822226</v>
      </c>
      <c r="P60" s="9"/>
    </row>
    <row r="61" spans="1:119" ht="15.75" thickBot="1">
      <c r="A61" s="12"/>
      <c r="B61" s="25">
        <v>381</v>
      </c>
      <c r="C61" s="20" t="s">
        <v>67</v>
      </c>
      <c r="D61" s="46">
        <v>863723</v>
      </c>
      <c r="E61" s="46">
        <v>1167671</v>
      </c>
      <c r="F61" s="46">
        <v>999208</v>
      </c>
      <c r="G61" s="46">
        <v>2611977</v>
      </c>
      <c r="H61" s="46">
        <v>0</v>
      </c>
      <c r="I61" s="46">
        <v>0</v>
      </c>
      <c r="J61" s="46">
        <v>293693</v>
      </c>
      <c r="K61" s="46">
        <v>0</v>
      </c>
      <c r="L61" s="46">
        <v>0</v>
      </c>
      <c r="M61" s="46">
        <v>0</v>
      </c>
      <c r="N61" s="46">
        <f>SUM(D61:M61)</f>
        <v>5936272</v>
      </c>
      <c r="O61" s="47">
        <f t="shared" si="9"/>
        <v>112.61495266822226</v>
      </c>
      <c r="P61" s="9"/>
    </row>
    <row r="62" spans="1:119" ht="16.5" thickBot="1">
      <c r="A62" s="14" t="s">
        <v>55</v>
      </c>
      <c r="B62" s="23"/>
      <c r="C62" s="22"/>
      <c r="D62" s="15">
        <f t="shared" ref="D62:M62" si="14">SUM(D5,D14,D20,D35,D48,D50,D60)</f>
        <v>55606517</v>
      </c>
      <c r="E62" s="15">
        <f t="shared" si="14"/>
        <v>2416781</v>
      </c>
      <c r="F62" s="15">
        <f t="shared" si="14"/>
        <v>999208</v>
      </c>
      <c r="G62" s="15">
        <f t="shared" si="14"/>
        <v>7481876</v>
      </c>
      <c r="H62" s="15">
        <f t="shared" si="14"/>
        <v>0</v>
      </c>
      <c r="I62" s="15">
        <f t="shared" si="14"/>
        <v>30246577</v>
      </c>
      <c r="J62" s="15">
        <f t="shared" si="14"/>
        <v>5916992</v>
      </c>
      <c r="K62" s="15">
        <f t="shared" si="14"/>
        <v>32613658</v>
      </c>
      <c r="L62" s="15">
        <f t="shared" si="14"/>
        <v>0</v>
      </c>
      <c r="M62" s="15">
        <f t="shared" si="14"/>
        <v>0</v>
      </c>
      <c r="N62" s="15">
        <f>SUM(D62:M62)</f>
        <v>135281609</v>
      </c>
      <c r="O62" s="38">
        <f t="shared" si="9"/>
        <v>2566.3803805512871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116</v>
      </c>
      <c r="M64" s="48"/>
      <c r="N64" s="48"/>
      <c r="O64" s="43">
        <v>52713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84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26000422</v>
      </c>
      <c r="E5" s="27">
        <f t="shared" si="0"/>
        <v>0</v>
      </c>
      <c r="F5" s="27">
        <f t="shared" si="0"/>
        <v>0</v>
      </c>
      <c r="G5" s="27">
        <f t="shared" si="0"/>
        <v>3619042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29619464</v>
      </c>
      <c r="O5" s="33">
        <f t="shared" ref="O5:O36" si="1">(N5/O$61)</f>
        <v>564.21250738137417</v>
      </c>
      <c r="P5" s="6"/>
    </row>
    <row r="6" spans="1:133">
      <c r="A6" s="12"/>
      <c r="B6" s="25">
        <v>311</v>
      </c>
      <c r="C6" s="20" t="s">
        <v>3</v>
      </c>
      <c r="D6" s="46">
        <v>15708323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15708323</v>
      </c>
      <c r="O6" s="47">
        <f t="shared" si="1"/>
        <v>299.22325085242966</v>
      </c>
      <c r="P6" s="9"/>
    </row>
    <row r="7" spans="1:133">
      <c r="A7" s="12"/>
      <c r="B7" s="25">
        <v>312.60000000000002</v>
      </c>
      <c r="C7" s="20" t="s">
        <v>11</v>
      </c>
      <c r="D7" s="46">
        <v>1001111</v>
      </c>
      <c r="E7" s="46">
        <v>0</v>
      </c>
      <c r="F7" s="46">
        <v>0</v>
      </c>
      <c r="G7" s="46">
        <v>3619042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4620153</v>
      </c>
      <c r="O7" s="47">
        <f t="shared" si="1"/>
        <v>88.007943311046347</v>
      </c>
      <c r="P7" s="9"/>
    </row>
    <row r="8" spans="1:133">
      <c r="A8" s="12"/>
      <c r="B8" s="25">
        <v>314.10000000000002</v>
      </c>
      <c r="C8" s="20" t="s">
        <v>12</v>
      </c>
      <c r="D8" s="46">
        <v>5365900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5365900</v>
      </c>
      <c r="O8" s="47">
        <f t="shared" si="1"/>
        <v>102.21345981675144</v>
      </c>
      <c r="P8" s="9"/>
    </row>
    <row r="9" spans="1:133">
      <c r="A9" s="12"/>
      <c r="B9" s="25">
        <v>314.3</v>
      </c>
      <c r="C9" s="20" t="s">
        <v>13</v>
      </c>
      <c r="D9" s="46">
        <v>1134873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1134873</v>
      </c>
      <c r="O9" s="47">
        <f t="shared" si="1"/>
        <v>21.617863877935882</v>
      </c>
      <c r="P9" s="9"/>
    </row>
    <row r="10" spans="1:133">
      <c r="A10" s="12"/>
      <c r="B10" s="25">
        <v>314.39999999999998</v>
      </c>
      <c r="C10" s="20" t="s">
        <v>15</v>
      </c>
      <c r="D10" s="46">
        <v>103030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103030</v>
      </c>
      <c r="O10" s="47">
        <f t="shared" si="1"/>
        <v>1.9625883383812408</v>
      </c>
      <c r="P10" s="9"/>
    </row>
    <row r="11" spans="1:133">
      <c r="A11" s="12"/>
      <c r="B11" s="25">
        <v>314.8</v>
      </c>
      <c r="C11" s="20" t="s">
        <v>16</v>
      </c>
      <c r="D11" s="46">
        <v>81968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81968</v>
      </c>
      <c r="O11" s="47">
        <f t="shared" si="1"/>
        <v>1.5613844600643847</v>
      </c>
      <c r="P11" s="9"/>
    </row>
    <row r="12" spans="1:133">
      <c r="A12" s="12"/>
      <c r="B12" s="25">
        <v>315</v>
      </c>
      <c r="C12" s="20" t="s">
        <v>89</v>
      </c>
      <c r="D12" s="46">
        <v>1872383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1872383</v>
      </c>
      <c r="O12" s="47">
        <f t="shared" si="1"/>
        <v>35.666476179591214</v>
      </c>
      <c r="P12" s="9"/>
    </row>
    <row r="13" spans="1:133">
      <c r="A13" s="12"/>
      <c r="B13" s="25">
        <v>316</v>
      </c>
      <c r="C13" s="20" t="s">
        <v>90</v>
      </c>
      <c r="D13" s="46">
        <v>732834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732834</v>
      </c>
      <c r="O13" s="47">
        <f t="shared" si="1"/>
        <v>13.95954054517401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5223402</v>
      </c>
      <c r="E14" s="32">
        <f t="shared" si="3"/>
        <v>0</v>
      </c>
      <c r="F14" s="32">
        <f t="shared" si="3"/>
        <v>0</v>
      </c>
      <c r="G14" s="32">
        <f t="shared" si="3"/>
        <v>104690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5328092</v>
      </c>
      <c r="O14" s="45">
        <f t="shared" si="1"/>
        <v>101.49326628188277</v>
      </c>
      <c r="P14" s="10"/>
    </row>
    <row r="15" spans="1:133">
      <c r="A15" s="12"/>
      <c r="B15" s="25">
        <v>322</v>
      </c>
      <c r="C15" s="20" t="s">
        <v>0</v>
      </c>
      <c r="D15" s="46">
        <v>694306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694306</v>
      </c>
      <c r="O15" s="47">
        <f t="shared" si="1"/>
        <v>13.225631940872812</v>
      </c>
      <c r="P15" s="9"/>
    </row>
    <row r="16" spans="1:133">
      <c r="A16" s="12"/>
      <c r="B16" s="25">
        <v>323.10000000000002</v>
      </c>
      <c r="C16" s="20" t="s">
        <v>19</v>
      </c>
      <c r="D16" s="46">
        <v>4379962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4379962</v>
      </c>
      <c r="O16" s="47">
        <f t="shared" si="1"/>
        <v>83.43261519705888</v>
      </c>
      <c r="P16" s="9"/>
    </row>
    <row r="17" spans="1:16">
      <c r="A17" s="12"/>
      <c r="B17" s="25">
        <v>323.39999999999998</v>
      </c>
      <c r="C17" s="20" t="s">
        <v>20</v>
      </c>
      <c r="D17" s="46">
        <v>83570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83570</v>
      </c>
      <c r="O17" s="47">
        <f t="shared" si="1"/>
        <v>1.5919004895517839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104690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104690</v>
      </c>
      <c r="O18" s="47">
        <f t="shared" si="1"/>
        <v>1.9942091929062613</v>
      </c>
      <c r="P18" s="9"/>
    </row>
    <row r="19" spans="1:16">
      <c r="A19" s="12"/>
      <c r="B19" s="25">
        <v>329</v>
      </c>
      <c r="C19" s="20" t="s">
        <v>22</v>
      </c>
      <c r="D19" s="46">
        <v>65564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65564</v>
      </c>
      <c r="O19" s="47">
        <f t="shared" si="1"/>
        <v>1.2489094614930376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7790480</v>
      </c>
      <c r="E20" s="32">
        <f t="shared" si="5"/>
        <v>6000</v>
      </c>
      <c r="F20" s="32">
        <f t="shared" si="5"/>
        <v>0</v>
      </c>
      <c r="G20" s="32">
        <f t="shared" si="5"/>
        <v>2792816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10589296</v>
      </c>
      <c r="O20" s="45">
        <f t="shared" si="1"/>
        <v>201.71240261348268</v>
      </c>
      <c r="P20" s="10"/>
    </row>
    <row r="21" spans="1:16">
      <c r="A21" s="12"/>
      <c r="B21" s="25">
        <v>331.2</v>
      </c>
      <c r="C21" s="20" t="s">
        <v>23</v>
      </c>
      <c r="D21" s="46">
        <v>36684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36684</v>
      </c>
      <c r="O21" s="47">
        <f t="shared" si="1"/>
        <v>0.69878278758786216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419849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419849</v>
      </c>
      <c r="O22" s="47">
        <f t="shared" si="1"/>
        <v>7.9975808141417604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2304271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2304271</v>
      </c>
      <c r="O23" s="47">
        <f t="shared" si="1"/>
        <v>43.893384383869552</v>
      </c>
      <c r="P23" s="9"/>
    </row>
    <row r="24" spans="1:16">
      <c r="A24" s="12"/>
      <c r="B24" s="25">
        <v>335.12</v>
      </c>
      <c r="C24" s="20" t="s">
        <v>91</v>
      </c>
      <c r="D24" s="46">
        <v>1709357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1709357</v>
      </c>
      <c r="O24" s="47">
        <f t="shared" si="1"/>
        <v>32.561041583328574</v>
      </c>
      <c r="P24" s="9"/>
    </row>
    <row r="25" spans="1:16">
      <c r="A25" s="12"/>
      <c r="B25" s="25">
        <v>335.14</v>
      </c>
      <c r="C25" s="20" t="s">
        <v>92</v>
      </c>
      <c r="D25" s="46">
        <v>24228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24228</v>
      </c>
      <c r="O25" s="47">
        <f t="shared" si="1"/>
        <v>0.4615120864049374</v>
      </c>
      <c r="P25" s="9"/>
    </row>
    <row r="26" spans="1:16">
      <c r="A26" s="12"/>
      <c r="B26" s="25">
        <v>335.15</v>
      </c>
      <c r="C26" s="20" t="s">
        <v>93</v>
      </c>
      <c r="D26" s="46">
        <v>22574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22574</v>
      </c>
      <c r="O26" s="47">
        <f t="shared" si="1"/>
        <v>0.43000552412518811</v>
      </c>
      <c r="P26" s="9"/>
    </row>
    <row r="27" spans="1:16">
      <c r="A27" s="12"/>
      <c r="B27" s="25">
        <v>335.18</v>
      </c>
      <c r="C27" s="20" t="s">
        <v>94</v>
      </c>
      <c r="D27" s="46">
        <v>3175896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3175896</v>
      </c>
      <c r="O27" s="47">
        <f t="shared" si="1"/>
        <v>60.496714097948455</v>
      </c>
      <c r="P27" s="9"/>
    </row>
    <row r="28" spans="1:16">
      <c r="A28" s="12"/>
      <c r="B28" s="25">
        <v>335.49</v>
      </c>
      <c r="C28" s="20" t="s">
        <v>33</v>
      </c>
      <c r="D28" s="46">
        <v>939252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939252</v>
      </c>
      <c r="O28" s="47">
        <f t="shared" si="1"/>
        <v>17.891536659237669</v>
      </c>
      <c r="P28" s="9"/>
    </row>
    <row r="29" spans="1:16">
      <c r="A29" s="12"/>
      <c r="B29" s="25">
        <v>337.6</v>
      </c>
      <c r="C29" s="20" t="s">
        <v>34</v>
      </c>
      <c r="D29" s="46">
        <v>0</v>
      </c>
      <c r="E29" s="46">
        <v>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6000</v>
      </c>
      <c r="O29" s="47">
        <f t="shared" si="1"/>
        <v>0.11429224527115835</v>
      </c>
      <c r="P29" s="9"/>
    </row>
    <row r="30" spans="1:16">
      <c r="A30" s="12"/>
      <c r="B30" s="25">
        <v>337.9</v>
      </c>
      <c r="C30" s="20" t="s">
        <v>111</v>
      </c>
      <c r="D30" s="46">
        <v>8387</v>
      </c>
      <c r="E30" s="46">
        <v>0</v>
      </c>
      <c r="F30" s="46">
        <v>0</v>
      </c>
      <c r="G30" s="46">
        <v>68696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77083</v>
      </c>
      <c r="O30" s="47">
        <f t="shared" si="1"/>
        <v>1.4683315237061165</v>
      </c>
      <c r="P30" s="9"/>
    </row>
    <row r="31" spans="1:16">
      <c r="A31" s="12"/>
      <c r="B31" s="25">
        <v>338</v>
      </c>
      <c r="C31" s="20" t="s">
        <v>36</v>
      </c>
      <c r="D31" s="46">
        <v>1874102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1874102</v>
      </c>
      <c r="O31" s="47">
        <f t="shared" si="1"/>
        <v>35.699220907861402</v>
      </c>
      <c r="P31" s="9"/>
    </row>
    <row r="32" spans="1:16" ht="15.75">
      <c r="A32" s="29" t="s">
        <v>41</v>
      </c>
      <c r="B32" s="30"/>
      <c r="C32" s="31"/>
      <c r="D32" s="32">
        <f t="shared" ref="D32:M32" si="6">SUM(D33:D44)</f>
        <v>12021103</v>
      </c>
      <c r="E32" s="32">
        <f t="shared" si="6"/>
        <v>0</v>
      </c>
      <c r="F32" s="32">
        <f t="shared" si="6"/>
        <v>0</v>
      </c>
      <c r="G32" s="32">
        <f t="shared" si="6"/>
        <v>319139</v>
      </c>
      <c r="H32" s="32">
        <f t="shared" si="6"/>
        <v>0</v>
      </c>
      <c r="I32" s="32">
        <f t="shared" si="6"/>
        <v>29429186</v>
      </c>
      <c r="J32" s="32">
        <f t="shared" si="6"/>
        <v>6354635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48124063</v>
      </c>
      <c r="O32" s="45">
        <f t="shared" si="1"/>
        <v>916.70120197344613</v>
      </c>
      <c r="P32" s="10"/>
    </row>
    <row r="33" spans="1:16">
      <c r="A33" s="12"/>
      <c r="B33" s="25">
        <v>341.2</v>
      </c>
      <c r="C33" s="20" t="s">
        <v>95</v>
      </c>
      <c r="D33" s="46">
        <v>20354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6354635</v>
      </c>
      <c r="K33" s="46">
        <v>0</v>
      </c>
      <c r="L33" s="46">
        <v>0</v>
      </c>
      <c r="M33" s="46">
        <v>0</v>
      </c>
      <c r="N33" s="46">
        <f t="shared" ref="N33:N44" si="7">SUM(D33:M33)</f>
        <v>6374989</v>
      </c>
      <c r="O33" s="47">
        <f t="shared" si="1"/>
        <v>121.43530106482275</v>
      </c>
      <c r="P33" s="9"/>
    </row>
    <row r="34" spans="1:16">
      <c r="A34" s="12"/>
      <c r="B34" s="25">
        <v>341.3</v>
      </c>
      <c r="C34" s="20" t="s">
        <v>96</v>
      </c>
      <c r="D34" s="46">
        <v>1884550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1884550</v>
      </c>
      <c r="O34" s="47">
        <f t="shared" si="1"/>
        <v>35.898241804293576</v>
      </c>
      <c r="P34" s="9"/>
    </row>
    <row r="35" spans="1:16">
      <c r="A35" s="12"/>
      <c r="B35" s="25">
        <v>342.2</v>
      </c>
      <c r="C35" s="20" t="s">
        <v>46</v>
      </c>
      <c r="D35" s="46">
        <v>1058667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1058667</v>
      </c>
      <c r="O35" s="47">
        <f t="shared" si="1"/>
        <v>20.1662380707469</v>
      </c>
      <c r="P35" s="9"/>
    </row>
    <row r="36" spans="1:16">
      <c r="A36" s="12"/>
      <c r="B36" s="25">
        <v>342.4</v>
      </c>
      <c r="C36" s="20" t="s">
        <v>47</v>
      </c>
      <c r="D36" s="46">
        <v>952164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952164</v>
      </c>
      <c r="O36" s="47">
        <f t="shared" si="1"/>
        <v>18.137493571061203</v>
      </c>
      <c r="P36" s="9"/>
    </row>
    <row r="37" spans="1:16">
      <c r="A37" s="12"/>
      <c r="B37" s="25">
        <v>342.9</v>
      </c>
      <c r="C37" s="20" t="s">
        <v>48</v>
      </c>
      <c r="D37" s="46">
        <v>270845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270845</v>
      </c>
      <c r="O37" s="47">
        <f t="shared" ref="O37:O59" si="8">(N37/O$61)</f>
        <v>5.159247195077814</v>
      </c>
      <c r="P37" s="9"/>
    </row>
    <row r="38" spans="1:16">
      <c r="A38" s="12"/>
      <c r="B38" s="25">
        <v>343.4</v>
      </c>
      <c r="C38" s="20" t="s">
        <v>49</v>
      </c>
      <c r="D38" s="46">
        <v>6297806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6297806</v>
      </c>
      <c r="O38" s="47">
        <f t="shared" si="8"/>
        <v>119.96506467036211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29429186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29429186</v>
      </c>
      <c r="O39" s="47">
        <f t="shared" si="8"/>
        <v>560.5879574070899</v>
      </c>
      <c r="P39" s="9"/>
    </row>
    <row r="40" spans="1:16">
      <c r="A40" s="12"/>
      <c r="B40" s="25">
        <v>343.9</v>
      </c>
      <c r="C40" s="20" t="s">
        <v>51</v>
      </c>
      <c r="D40" s="46">
        <v>1029459</v>
      </c>
      <c r="E40" s="46">
        <v>0</v>
      </c>
      <c r="F40" s="46">
        <v>0</v>
      </c>
      <c r="G40" s="46">
        <v>300000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1329459</v>
      </c>
      <c r="O40" s="47">
        <f t="shared" si="8"/>
        <v>25.324475684324817</v>
      </c>
      <c r="P40" s="9"/>
    </row>
    <row r="41" spans="1:16">
      <c r="A41" s="12"/>
      <c r="B41" s="25">
        <v>346.9</v>
      </c>
      <c r="C41" s="20" t="s">
        <v>52</v>
      </c>
      <c r="D41" s="46">
        <v>2156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2156</v>
      </c>
      <c r="O41" s="47">
        <f t="shared" si="8"/>
        <v>4.1069013467436237E-2</v>
      </c>
      <c r="P41" s="9"/>
    </row>
    <row r="42" spans="1:16">
      <c r="A42" s="12"/>
      <c r="B42" s="25">
        <v>347.1</v>
      </c>
      <c r="C42" s="20" t="s">
        <v>53</v>
      </c>
      <c r="D42" s="46">
        <v>31360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31360</v>
      </c>
      <c r="O42" s="47">
        <f t="shared" si="8"/>
        <v>0.59736746861725432</v>
      </c>
      <c r="P42" s="9"/>
    </row>
    <row r="43" spans="1:16">
      <c r="A43" s="12"/>
      <c r="B43" s="25">
        <v>347.2</v>
      </c>
      <c r="C43" s="20" t="s">
        <v>54</v>
      </c>
      <c r="D43" s="46">
        <v>216959</v>
      </c>
      <c r="E43" s="46">
        <v>0</v>
      </c>
      <c r="F43" s="46">
        <v>0</v>
      </c>
      <c r="G43" s="46">
        <v>19139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236098</v>
      </c>
      <c r="O43" s="47">
        <f t="shared" si="8"/>
        <v>4.4973617540049906</v>
      </c>
      <c r="P43" s="9"/>
    </row>
    <row r="44" spans="1:16">
      <c r="A44" s="12"/>
      <c r="B44" s="25">
        <v>349</v>
      </c>
      <c r="C44" s="20" t="s">
        <v>1</v>
      </c>
      <c r="D44" s="46">
        <v>256783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256783</v>
      </c>
      <c r="O44" s="47">
        <f t="shared" si="8"/>
        <v>4.8913842695773093</v>
      </c>
      <c r="P44" s="9"/>
    </row>
    <row r="45" spans="1:16" ht="15.75">
      <c r="A45" s="29" t="s">
        <v>42</v>
      </c>
      <c r="B45" s="30"/>
      <c r="C45" s="31"/>
      <c r="D45" s="32">
        <f t="shared" ref="D45:M45" si="9">SUM(D46:D46)</f>
        <v>177867</v>
      </c>
      <c r="E45" s="32">
        <f t="shared" si="9"/>
        <v>16645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194512</v>
      </c>
      <c r="O45" s="45">
        <f t="shared" si="8"/>
        <v>3.7052022020305921</v>
      </c>
      <c r="P45" s="10"/>
    </row>
    <row r="46" spans="1:16">
      <c r="A46" s="13"/>
      <c r="B46" s="39">
        <v>351.9</v>
      </c>
      <c r="C46" s="21" t="s">
        <v>98</v>
      </c>
      <c r="D46" s="46">
        <v>177867</v>
      </c>
      <c r="E46" s="46">
        <v>16645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194512</v>
      </c>
      <c r="O46" s="47">
        <f t="shared" si="8"/>
        <v>3.7052022020305921</v>
      </c>
      <c r="P46" s="9"/>
    </row>
    <row r="47" spans="1:16" ht="15.75">
      <c r="A47" s="29" t="s">
        <v>4</v>
      </c>
      <c r="B47" s="30"/>
      <c r="C47" s="31"/>
      <c r="D47" s="32">
        <f t="shared" ref="D47:M47" si="10">SUM(D48:D56)</f>
        <v>1215267</v>
      </c>
      <c r="E47" s="32">
        <f t="shared" si="10"/>
        <v>1203368</v>
      </c>
      <c r="F47" s="32">
        <f t="shared" si="10"/>
        <v>0</v>
      </c>
      <c r="G47" s="32">
        <f t="shared" si="10"/>
        <v>171218</v>
      </c>
      <c r="H47" s="32">
        <f t="shared" si="10"/>
        <v>0</v>
      </c>
      <c r="I47" s="32">
        <f t="shared" si="10"/>
        <v>240077</v>
      </c>
      <c r="J47" s="32">
        <f t="shared" si="10"/>
        <v>583278</v>
      </c>
      <c r="K47" s="32">
        <f t="shared" si="10"/>
        <v>23190187</v>
      </c>
      <c r="L47" s="32">
        <f t="shared" si="10"/>
        <v>0</v>
      </c>
      <c r="M47" s="32">
        <f t="shared" si="10"/>
        <v>0</v>
      </c>
      <c r="N47" s="32">
        <f>SUM(D47:M47)</f>
        <v>26603395</v>
      </c>
      <c r="O47" s="45">
        <f t="shared" si="8"/>
        <v>506.76029106425131</v>
      </c>
      <c r="P47" s="10"/>
    </row>
    <row r="48" spans="1:16">
      <c r="A48" s="12"/>
      <c r="B48" s="25">
        <v>361.1</v>
      </c>
      <c r="C48" s="20" t="s">
        <v>58</v>
      </c>
      <c r="D48" s="46">
        <v>196277</v>
      </c>
      <c r="E48" s="46">
        <v>11544</v>
      </c>
      <c r="F48" s="46">
        <v>0</v>
      </c>
      <c r="G48" s="46">
        <v>108946</v>
      </c>
      <c r="H48" s="46">
        <v>0</v>
      </c>
      <c r="I48" s="46">
        <v>119677</v>
      </c>
      <c r="J48" s="46">
        <v>142208</v>
      </c>
      <c r="K48" s="46">
        <v>1198302</v>
      </c>
      <c r="L48" s="46">
        <v>0</v>
      </c>
      <c r="M48" s="46">
        <v>0</v>
      </c>
      <c r="N48" s="46">
        <f>SUM(D48:M48)</f>
        <v>1776954</v>
      </c>
      <c r="O48" s="47">
        <f t="shared" si="8"/>
        <v>33.848677067260986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4421760</v>
      </c>
      <c r="L49" s="46">
        <v>0</v>
      </c>
      <c r="M49" s="46">
        <v>0</v>
      </c>
      <c r="N49" s="46">
        <f t="shared" ref="N49:N56" si="11">SUM(D49:M49)</f>
        <v>4421760</v>
      </c>
      <c r="O49" s="47">
        <f t="shared" si="8"/>
        <v>84.228813075032861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5809884</v>
      </c>
      <c r="L50" s="46">
        <v>0</v>
      </c>
      <c r="M50" s="46">
        <v>0</v>
      </c>
      <c r="N50" s="46">
        <f t="shared" si="11"/>
        <v>5809884</v>
      </c>
      <c r="O50" s="47">
        <f t="shared" si="8"/>
        <v>110.67078118749643</v>
      </c>
      <c r="P50" s="9"/>
    </row>
    <row r="51" spans="1:119">
      <c r="A51" s="12"/>
      <c r="B51" s="25">
        <v>361.4</v>
      </c>
      <c r="C51" s="20" t="s">
        <v>99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3859344</v>
      </c>
      <c r="L51" s="46">
        <v>0</v>
      </c>
      <c r="M51" s="46">
        <v>0</v>
      </c>
      <c r="N51" s="46">
        <f t="shared" si="11"/>
        <v>3859344</v>
      </c>
      <c r="O51" s="47">
        <f t="shared" si="8"/>
        <v>73.515515172295565</v>
      </c>
      <c r="P51" s="9"/>
    </row>
    <row r="52" spans="1:119">
      <c r="A52" s="12"/>
      <c r="B52" s="25">
        <v>362</v>
      </c>
      <c r="C52" s="20" t="s">
        <v>62</v>
      </c>
      <c r="D52" s="46">
        <v>312800</v>
      </c>
      <c r="E52" s="46">
        <v>32846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345646</v>
      </c>
      <c r="O52" s="47">
        <f t="shared" si="8"/>
        <v>6.5841095681657995</v>
      </c>
      <c r="P52" s="9"/>
    </row>
    <row r="53" spans="1:119">
      <c r="A53" s="12"/>
      <c r="B53" s="25">
        <v>364</v>
      </c>
      <c r="C53" s="20" t="s">
        <v>100</v>
      </c>
      <c r="D53" s="46">
        <v>19484</v>
      </c>
      <c r="E53" s="46">
        <v>0</v>
      </c>
      <c r="F53" s="46">
        <v>0</v>
      </c>
      <c r="G53" s="46">
        <v>0</v>
      </c>
      <c r="H53" s="46">
        <v>0</v>
      </c>
      <c r="I53" s="46">
        <v>2381</v>
      </c>
      <c r="J53" s="46">
        <v>129234</v>
      </c>
      <c r="K53" s="46">
        <v>0</v>
      </c>
      <c r="L53" s="46">
        <v>0</v>
      </c>
      <c r="M53" s="46">
        <v>0</v>
      </c>
      <c r="N53" s="46">
        <f t="shared" si="11"/>
        <v>151099</v>
      </c>
      <c r="O53" s="47">
        <f t="shared" si="8"/>
        <v>2.8782406613711258</v>
      </c>
      <c r="P53" s="9"/>
    </row>
    <row r="54" spans="1:119">
      <c r="A54" s="12"/>
      <c r="B54" s="25">
        <v>366</v>
      </c>
      <c r="C54" s="20" t="s">
        <v>64</v>
      </c>
      <c r="D54" s="46">
        <v>41758</v>
      </c>
      <c r="E54" s="46">
        <v>1158867</v>
      </c>
      <c r="F54" s="46">
        <v>0</v>
      </c>
      <c r="G54" s="46">
        <v>53950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1254575</v>
      </c>
      <c r="O54" s="47">
        <f t="shared" si="8"/>
        <v>23.898032268510583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7900897</v>
      </c>
      <c r="L55" s="46">
        <v>0</v>
      </c>
      <c r="M55" s="46">
        <v>0</v>
      </c>
      <c r="N55" s="46">
        <f t="shared" si="11"/>
        <v>7900897</v>
      </c>
      <c r="O55" s="47">
        <f t="shared" si="8"/>
        <v>150.5018762976932</v>
      </c>
      <c r="P55" s="9"/>
    </row>
    <row r="56" spans="1:119">
      <c r="A56" s="12"/>
      <c r="B56" s="25">
        <v>369.9</v>
      </c>
      <c r="C56" s="20" t="s">
        <v>66</v>
      </c>
      <c r="D56" s="46">
        <v>644948</v>
      </c>
      <c r="E56" s="46">
        <v>111</v>
      </c>
      <c r="F56" s="46">
        <v>0</v>
      </c>
      <c r="G56" s="46">
        <v>8322</v>
      </c>
      <c r="H56" s="46">
        <v>0</v>
      </c>
      <c r="I56" s="46">
        <v>118019</v>
      </c>
      <c r="J56" s="46">
        <v>311836</v>
      </c>
      <c r="K56" s="46">
        <v>0</v>
      </c>
      <c r="L56" s="46">
        <v>0</v>
      </c>
      <c r="M56" s="46">
        <v>0</v>
      </c>
      <c r="N56" s="46">
        <f t="shared" si="11"/>
        <v>1083236</v>
      </c>
      <c r="O56" s="47">
        <f t="shared" si="8"/>
        <v>20.634245766424748</v>
      </c>
      <c r="P56" s="9"/>
    </row>
    <row r="57" spans="1:119" ht="15.75">
      <c r="A57" s="29" t="s">
        <v>43</v>
      </c>
      <c r="B57" s="30"/>
      <c r="C57" s="31"/>
      <c r="D57" s="32">
        <f t="shared" ref="D57:M57" si="12">SUM(D58:D58)</f>
        <v>1377548</v>
      </c>
      <c r="E57" s="32">
        <f t="shared" si="12"/>
        <v>1025510</v>
      </c>
      <c r="F57" s="32">
        <f t="shared" si="12"/>
        <v>996110</v>
      </c>
      <c r="G57" s="32">
        <f t="shared" si="12"/>
        <v>909797</v>
      </c>
      <c r="H57" s="32">
        <f t="shared" si="12"/>
        <v>0</v>
      </c>
      <c r="I57" s="32">
        <f t="shared" si="12"/>
        <v>0</v>
      </c>
      <c r="J57" s="32">
        <f t="shared" si="12"/>
        <v>684377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4993342</v>
      </c>
      <c r="O57" s="45">
        <f t="shared" si="8"/>
        <v>95.116711431129403</v>
      </c>
      <c r="P57" s="9"/>
    </row>
    <row r="58" spans="1:119" ht="15.75" thickBot="1">
      <c r="A58" s="12"/>
      <c r="B58" s="25">
        <v>381</v>
      </c>
      <c r="C58" s="20" t="s">
        <v>67</v>
      </c>
      <c r="D58" s="46">
        <v>1377548</v>
      </c>
      <c r="E58" s="46">
        <v>1025510</v>
      </c>
      <c r="F58" s="46">
        <v>996110</v>
      </c>
      <c r="G58" s="46">
        <v>909797</v>
      </c>
      <c r="H58" s="46">
        <v>0</v>
      </c>
      <c r="I58" s="46">
        <v>0</v>
      </c>
      <c r="J58" s="46">
        <v>684377</v>
      </c>
      <c r="K58" s="46">
        <v>0</v>
      </c>
      <c r="L58" s="46">
        <v>0</v>
      </c>
      <c r="M58" s="46">
        <v>0</v>
      </c>
      <c r="N58" s="46">
        <f>SUM(D58:M58)</f>
        <v>4993342</v>
      </c>
      <c r="O58" s="47">
        <f t="shared" si="8"/>
        <v>95.116711431129403</v>
      </c>
      <c r="P58" s="9"/>
    </row>
    <row r="59" spans="1:119" ht="16.5" thickBot="1">
      <c r="A59" s="14" t="s">
        <v>55</v>
      </c>
      <c r="B59" s="23"/>
      <c r="C59" s="22"/>
      <c r="D59" s="15">
        <f t="shared" ref="D59:M59" si="13">SUM(D5,D14,D20,D32,D45,D47,D57)</f>
        <v>53806089</v>
      </c>
      <c r="E59" s="15">
        <f t="shared" si="13"/>
        <v>2251523</v>
      </c>
      <c r="F59" s="15">
        <f t="shared" si="13"/>
        <v>996110</v>
      </c>
      <c r="G59" s="15">
        <f t="shared" si="13"/>
        <v>7916702</v>
      </c>
      <c r="H59" s="15">
        <f t="shared" si="13"/>
        <v>0</v>
      </c>
      <c r="I59" s="15">
        <f t="shared" si="13"/>
        <v>29669263</v>
      </c>
      <c r="J59" s="15">
        <f t="shared" si="13"/>
        <v>7622290</v>
      </c>
      <c r="K59" s="15">
        <f t="shared" si="13"/>
        <v>23190187</v>
      </c>
      <c r="L59" s="15">
        <f t="shared" si="13"/>
        <v>0</v>
      </c>
      <c r="M59" s="15">
        <f t="shared" si="13"/>
        <v>0</v>
      </c>
      <c r="N59" s="15">
        <f>SUM(D59:M59)</f>
        <v>125452164</v>
      </c>
      <c r="O59" s="38">
        <f t="shared" si="8"/>
        <v>2389.7015829475972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114</v>
      </c>
      <c r="M61" s="48"/>
      <c r="N61" s="48"/>
      <c r="O61" s="43">
        <v>52497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25063462</v>
      </c>
      <c r="E5" s="27">
        <f t="shared" si="0"/>
        <v>0</v>
      </c>
      <c r="F5" s="27">
        <f t="shared" si="0"/>
        <v>0</v>
      </c>
      <c r="G5" s="27">
        <f t="shared" si="0"/>
        <v>3394250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28457712</v>
      </c>
      <c r="O5" s="33">
        <f t="shared" ref="O5:O36" si="1">(N5/O$63)</f>
        <v>549.48275728905196</v>
      </c>
      <c r="P5" s="6"/>
    </row>
    <row r="6" spans="1:133">
      <c r="A6" s="12"/>
      <c r="B6" s="25">
        <v>311</v>
      </c>
      <c r="C6" s="20" t="s">
        <v>3</v>
      </c>
      <c r="D6" s="46">
        <v>14819000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14819000</v>
      </c>
      <c r="O6" s="47">
        <f t="shared" si="1"/>
        <v>286.13631975284807</v>
      </c>
      <c r="P6" s="9"/>
    </row>
    <row r="7" spans="1:133">
      <c r="A7" s="12"/>
      <c r="B7" s="25">
        <v>312.60000000000002</v>
      </c>
      <c r="C7" s="20" t="s">
        <v>11</v>
      </c>
      <c r="D7" s="46">
        <v>1121450</v>
      </c>
      <c r="E7" s="46">
        <v>0</v>
      </c>
      <c r="F7" s="46">
        <v>0</v>
      </c>
      <c r="G7" s="46">
        <v>3394250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4515700</v>
      </c>
      <c r="O7" s="47">
        <f t="shared" si="1"/>
        <v>87.192508206217411</v>
      </c>
      <c r="P7" s="9"/>
    </row>
    <row r="8" spans="1:133">
      <c r="A8" s="12"/>
      <c r="B8" s="25">
        <v>314.10000000000002</v>
      </c>
      <c r="C8" s="20" t="s">
        <v>12</v>
      </c>
      <c r="D8" s="46">
        <v>5202066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5202066</v>
      </c>
      <c r="O8" s="47">
        <f t="shared" si="1"/>
        <v>100.44537555512647</v>
      </c>
      <c r="P8" s="9"/>
    </row>
    <row r="9" spans="1:133">
      <c r="A9" s="12"/>
      <c r="B9" s="25">
        <v>314.3</v>
      </c>
      <c r="C9" s="20" t="s">
        <v>13</v>
      </c>
      <c r="D9" s="46">
        <v>1076521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1076521</v>
      </c>
      <c r="O9" s="47">
        <f t="shared" si="1"/>
        <v>20.786271480980883</v>
      </c>
      <c r="P9" s="9"/>
    </row>
    <row r="10" spans="1:133">
      <c r="A10" s="12"/>
      <c r="B10" s="25">
        <v>314.39999999999998</v>
      </c>
      <c r="C10" s="20" t="s">
        <v>15</v>
      </c>
      <c r="D10" s="46">
        <v>74410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74410</v>
      </c>
      <c r="O10" s="47">
        <f t="shared" si="1"/>
        <v>1.4367638540258738</v>
      </c>
      <c r="P10" s="9"/>
    </row>
    <row r="11" spans="1:133">
      <c r="A11" s="12"/>
      <c r="B11" s="25">
        <v>314.8</v>
      </c>
      <c r="C11" s="20" t="s">
        <v>16</v>
      </c>
      <c r="D11" s="46">
        <v>81298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81298</v>
      </c>
      <c r="O11" s="47">
        <f t="shared" si="1"/>
        <v>1.5697625024135933</v>
      </c>
      <c r="P11" s="9"/>
    </row>
    <row r="12" spans="1:133">
      <c r="A12" s="12"/>
      <c r="B12" s="25">
        <v>315</v>
      </c>
      <c r="C12" s="20" t="s">
        <v>89</v>
      </c>
      <c r="D12" s="46">
        <v>1949228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1949228</v>
      </c>
      <c r="O12" s="47">
        <f t="shared" si="1"/>
        <v>37.63715002896312</v>
      </c>
      <c r="P12" s="9"/>
    </row>
    <row r="13" spans="1:133">
      <c r="A13" s="12"/>
      <c r="B13" s="25">
        <v>316</v>
      </c>
      <c r="C13" s="20" t="s">
        <v>90</v>
      </c>
      <c r="D13" s="46">
        <v>739489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739489</v>
      </c>
      <c r="O13" s="47">
        <f t="shared" si="1"/>
        <v>14.278605908476539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5518839</v>
      </c>
      <c r="E14" s="32">
        <f t="shared" si="3"/>
        <v>0</v>
      </c>
      <c r="F14" s="32">
        <f t="shared" si="3"/>
        <v>0</v>
      </c>
      <c r="G14" s="32">
        <f t="shared" si="3"/>
        <v>105970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5624809</v>
      </c>
      <c r="O14" s="45">
        <f t="shared" si="1"/>
        <v>108.60801312994786</v>
      </c>
      <c r="P14" s="10"/>
    </row>
    <row r="15" spans="1:133">
      <c r="A15" s="12"/>
      <c r="B15" s="25">
        <v>322</v>
      </c>
      <c r="C15" s="20" t="s">
        <v>0</v>
      </c>
      <c r="D15" s="46">
        <v>723950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723950</v>
      </c>
      <c r="O15" s="47">
        <f t="shared" si="1"/>
        <v>13.978567290982815</v>
      </c>
      <c r="P15" s="9"/>
    </row>
    <row r="16" spans="1:133">
      <c r="A16" s="12"/>
      <c r="B16" s="25">
        <v>323.10000000000002</v>
      </c>
      <c r="C16" s="20" t="s">
        <v>19</v>
      </c>
      <c r="D16" s="46">
        <v>4650000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4650000</v>
      </c>
      <c r="O16" s="47">
        <f t="shared" si="1"/>
        <v>89.785672909828151</v>
      </c>
      <c r="P16" s="9"/>
    </row>
    <row r="17" spans="1:16">
      <c r="A17" s="12"/>
      <c r="B17" s="25">
        <v>323.39999999999998</v>
      </c>
      <c r="C17" s="20" t="s">
        <v>20</v>
      </c>
      <c r="D17" s="46">
        <v>81675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81675</v>
      </c>
      <c r="O17" s="47">
        <f t="shared" si="1"/>
        <v>1.5770418999806912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105970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105970</v>
      </c>
      <c r="O18" s="47">
        <f t="shared" si="1"/>
        <v>2.0461479050009652</v>
      </c>
      <c r="P18" s="9"/>
    </row>
    <row r="19" spans="1:16">
      <c r="A19" s="12"/>
      <c r="B19" s="25">
        <v>329</v>
      </c>
      <c r="C19" s="20" t="s">
        <v>22</v>
      </c>
      <c r="D19" s="46">
        <v>63214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63214</v>
      </c>
      <c r="O19" s="47">
        <f t="shared" si="1"/>
        <v>1.2205831241552423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SUM(D21:D32)</f>
        <v>7546478</v>
      </c>
      <c r="E20" s="32">
        <f t="shared" si="5"/>
        <v>6000</v>
      </c>
      <c r="F20" s="32">
        <f t="shared" si="5"/>
        <v>0</v>
      </c>
      <c r="G20" s="32">
        <f t="shared" si="5"/>
        <v>1022700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8575178</v>
      </c>
      <c r="O20" s="45">
        <f t="shared" si="1"/>
        <v>165.57594130140953</v>
      </c>
      <c r="P20" s="10"/>
    </row>
    <row r="21" spans="1:16">
      <c r="A21" s="12"/>
      <c r="B21" s="25">
        <v>331.2</v>
      </c>
      <c r="C21" s="20" t="s">
        <v>23</v>
      </c>
      <c r="D21" s="46">
        <v>58736</v>
      </c>
      <c r="E21" s="46">
        <v>0</v>
      </c>
      <c r="F21" s="46">
        <v>0</v>
      </c>
      <c r="G21" s="46">
        <v>205209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263945</v>
      </c>
      <c r="O21" s="47">
        <f t="shared" si="1"/>
        <v>5.0964471905773312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228459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228459</v>
      </c>
      <c r="O22" s="47">
        <f t="shared" si="1"/>
        <v>4.411256999420738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564901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564901</v>
      </c>
      <c r="O23" s="47">
        <f t="shared" si="1"/>
        <v>10.907530411276309</v>
      </c>
      <c r="P23" s="9"/>
    </row>
    <row r="24" spans="1:16">
      <c r="A24" s="12"/>
      <c r="B24" s="25">
        <v>335.12</v>
      </c>
      <c r="C24" s="20" t="s">
        <v>91</v>
      </c>
      <c r="D24" s="46">
        <v>1639950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1639950</v>
      </c>
      <c r="O24" s="47">
        <f t="shared" si="1"/>
        <v>31.665379416875844</v>
      </c>
      <c r="P24" s="9"/>
    </row>
    <row r="25" spans="1:16">
      <c r="A25" s="12"/>
      <c r="B25" s="25">
        <v>335.14</v>
      </c>
      <c r="C25" s="20" t="s">
        <v>92</v>
      </c>
      <c r="D25" s="46">
        <v>25507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25507</v>
      </c>
      <c r="O25" s="47">
        <f t="shared" si="1"/>
        <v>0.49250820621741648</v>
      </c>
      <c r="P25" s="9"/>
    </row>
    <row r="26" spans="1:16">
      <c r="A26" s="12"/>
      <c r="B26" s="25">
        <v>335.15</v>
      </c>
      <c r="C26" s="20" t="s">
        <v>93</v>
      </c>
      <c r="D26" s="46">
        <v>27938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27938</v>
      </c>
      <c r="O26" s="47">
        <f t="shared" si="1"/>
        <v>0.53944776983973741</v>
      </c>
      <c r="P26" s="9"/>
    </row>
    <row r="27" spans="1:16">
      <c r="A27" s="12"/>
      <c r="B27" s="25">
        <v>335.18</v>
      </c>
      <c r="C27" s="20" t="s">
        <v>94</v>
      </c>
      <c r="D27" s="46">
        <v>3045208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3045208</v>
      </c>
      <c r="O27" s="47">
        <f t="shared" si="1"/>
        <v>58.799150415138058</v>
      </c>
      <c r="P27" s="9"/>
    </row>
    <row r="28" spans="1:16">
      <c r="A28" s="12"/>
      <c r="B28" s="25">
        <v>335.29</v>
      </c>
      <c r="C28" s="20" t="s">
        <v>32</v>
      </c>
      <c r="D28" s="46">
        <v>26432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26432</v>
      </c>
      <c r="O28" s="47">
        <f t="shared" si="1"/>
        <v>0.51036879706507043</v>
      </c>
      <c r="P28" s="9"/>
    </row>
    <row r="29" spans="1:16">
      <c r="A29" s="12"/>
      <c r="B29" s="25">
        <v>335.49</v>
      </c>
      <c r="C29" s="20" t="s">
        <v>33</v>
      </c>
      <c r="D29" s="46">
        <v>1066561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1066561</v>
      </c>
      <c r="O29" s="47">
        <f t="shared" si="1"/>
        <v>20.593956362232092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0.1158524811739718</v>
      </c>
      <c r="P30" s="9"/>
    </row>
    <row r="31" spans="1:16">
      <c r="A31" s="12"/>
      <c r="B31" s="25">
        <v>337.9</v>
      </c>
      <c r="C31" s="20" t="s">
        <v>111</v>
      </c>
      <c r="D31" s="46">
        <v>15595</v>
      </c>
      <c r="E31" s="46">
        <v>0</v>
      </c>
      <c r="F31" s="46">
        <v>0</v>
      </c>
      <c r="G31" s="46">
        <v>24131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39726</v>
      </c>
      <c r="O31" s="47">
        <f t="shared" si="1"/>
        <v>0.76705927785286732</v>
      </c>
      <c r="P31" s="9"/>
    </row>
    <row r="32" spans="1:16">
      <c r="A32" s="12"/>
      <c r="B32" s="25">
        <v>338</v>
      </c>
      <c r="C32" s="20" t="s">
        <v>36</v>
      </c>
      <c r="D32" s="46">
        <v>1640551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1640551</v>
      </c>
      <c r="O32" s="47">
        <f t="shared" si="1"/>
        <v>31.676983973740104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SUM(D34:D45)</f>
        <v>12012678</v>
      </c>
      <c r="E33" s="32">
        <f t="shared" si="7"/>
        <v>0</v>
      </c>
      <c r="F33" s="32">
        <f t="shared" si="7"/>
        <v>0</v>
      </c>
      <c r="G33" s="32">
        <f t="shared" si="7"/>
        <v>234714</v>
      </c>
      <c r="H33" s="32">
        <f t="shared" si="7"/>
        <v>0</v>
      </c>
      <c r="I33" s="32">
        <f t="shared" si="7"/>
        <v>27841501</v>
      </c>
      <c r="J33" s="32">
        <f t="shared" si="7"/>
        <v>5659729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45748622</v>
      </c>
      <c r="O33" s="45">
        <f t="shared" si="1"/>
        <v>883.34856149835878</v>
      </c>
      <c r="P33" s="10"/>
    </row>
    <row r="34" spans="1:16">
      <c r="A34" s="12"/>
      <c r="B34" s="25">
        <v>341.2</v>
      </c>
      <c r="C34" s="20" t="s">
        <v>95</v>
      </c>
      <c r="D34" s="46">
        <v>20857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5659729</v>
      </c>
      <c r="K34" s="46">
        <v>0</v>
      </c>
      <c r="L34" s="46">
        <v>0</v>
      </c>
      <c r="M34" s="46">
        <v>0</v>
      </c>
      <c r="N34" s="46">
        <f t="shared" ref="N34:N45" si="8">SUM(D34:M34)</f>
        <v>5680586</v>
      </c>
      <c r="O34" s="47">
        <f t="shared" si="1"/>
        <v>109.68499710368798</v>
      </c>
      <c r="P34" s="9"/>
    </row>
    <row r="35" spans="1:16">
      <c r="A35" s="12"/>
      <c r="B35" s="25">
        <v>341.3</v>
      </c>
      <c r="C35" s="20" t="s">
        <v>96</v>
      </c>
      <c r="D35" s="46">
        <v>1911745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1911745</v>
      </c>
      <c r="O35" s="47">
        <f t="shared" si="1"/>
        <v>36.913400270322455</v>
      </c>
      <c r="P35" s="9"/>
    </row>
    <row r="36" spans="1:16">
      <c r="A36" s="12"/>
      <c r="B36" s="25">
        <v>342.2</v>
      </c>
      <c r="C36" s="20" t="s">
        <v>46</v>
      </c>
      <c r="D36" s="46">
        <v>1070863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1070863</v>
      </c>
      <c r="O36" s="47">
        <f t="shared" si="1"/>
        <v>20.677022591233829</v>
      </c>
      <c r="P36" s="9"/>
    </row>
    <row r="37" spans="1:16">
      <c r="A37" s="12"/>
      <c r="B37" s="25">
        <v>342.4</v>
      </c>
      <c r="C37" s="20" t="s">
        <v>47</v>
      </c>
      <c r="D37" s="46">
        <v>878380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878380</v>
      </c>
      <c r="O37" s="47">
        <f t="shared" ref="O37:O61" si="9">(N37/O$63)</f>
        <v>16.960417068932227</v>
      </c>
      <c r="P37" s="9"/>
    </row>
    <row r="38" spans="1:16">
      <c r="A38" s="12"/>
      <c r="B38" s="25">
        <v>342.9</v>
      </c>
      <c r="C38" s="20" t="s">
        <v>48</v>
      </c>
      <c r="D38" s="46">
        <v>312201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312201</v>
      </c>
      <c r="O38" s="47">
        <f t="shared" si="9"/>
        <v>6.0282100791658619</v>
      </c>
      <c r="P38" s="9"/>
    </row>
    <row r="39" spans="1:16">
      <c r="A39" s="12"/>
      <c r="B39" s="25">
        <v>343.4</v>
      </c>
      <c r="C39" s="20" t="s">
        <v>49</v>
      </c>
      <c r="D39" s="46">
        <v>6159255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6159255</v>
      </c>
      <c r="O39" s="47">
        <f t="shared" si="9"/>
        <v>118.92749565553196</v>
      </c>
      <c r="P39" s="9"/>
    </row>
    <row r="40" spans="1:16">
      <c r="A40" s="12"/>
      <c r="B40" s="25">
        <v>343.6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27841501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27841501</v>
      </c>
      <c r="O40" s="47">
        <f t="shared" si="9"/>
        <v>537.5844950762696</v>
      </c>
      <c r="P40" s="9"/>
    </row>
    <row r="41" spans="1:16">
      <c r="A41" s="12"/>
      <c r="B41" s="25">
        <v>343.9</v>
      </c>
      <c r="C41" s="20" t="s">
        <v>51</v>
      </c>
      <c r="D41" s="46">
        <v>1086909</v>
      </c>
      <c r="E41" s="46">
        <v>0</v>
      </c>
      <c r="F41" s="46">
        <v>0</v>
      </c>
      <c r="G41" s="46">
        <v>300000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1386909</v>
      </c>
      <c r="O41" s="47">
        <f t="shared" si="9"/>
        <v>26.779474802085346</v>
      </c>
      <c r="P41" s="9"/>
    </row>
    <row r="42" spans="1:16">
      <c r="A42" s="12"/>
      <c r="B42" s="25">
        <v>346.9</v>
      </c>
      <c r="C42" s="20" t="s">
        <v>52</v>
      </c>
      <c r="D42" s="46">
        <v>2001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2001</v>
      </c>
      <c r="O42" s="47">
        <f t="shared" si="9"/>
        <v>3.8636802471519599E-2</v>
      </c>
      <c r="P42" s="9"/>
    </row>
    <row r="43" spans="1:16">
      <c r="A43" s="12"/>
      <c r="B43" s="25">
        <v>347.1</v>
      </c>
      <c r="C43" s="20" t="s">
        <v>53</v>
      </c>
      <c r="D43" s="46">
        <v>33037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33037</v>
      </c>
      <c r="O43" s="47">
        <f t="shared" si="9"/>
        <v>0.63790307009075109</v>
      </c>
      <c r="P43" s="9"/>
    </row>
    <row r="44" spans="1:16">
      <c r="A44" s="12"/>
      <c r="B44" s="25">
        <v>347.2</v>
      </c>
      <c r="C44" s="20" t="s">
        <v>54</v>
      </c>
      <c r="D44" s="46">
        <v>243145</v>
      </c>
      <c r="E44" s="46">
        <v>0</v>
      </c>
      <c r="F44" s="46">
        <v>0</v>
      </c>
      <c r="G44" s="46">
        <v>-65286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177859</v>
      </c>
      <c r="O44" s="47">
        <f t="shared" si="9"/>
        <v>3.4342344081869087</v>
      </c>
      <c r="P44" s="9"/>
    </row>
    <row r="45" spans="1:16">
      <c r="A45" s="12"/>
      <c r="B45" s="25">
        <v>349</v>
      </c>
      <c r="C45" s="20" t="s">
        <v>1</v>
      </c>
      <c r="D45" s="46">
        <v>294285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294285</v>
      </c>
      <c r="O45" s="47">
        <f t="shared" si="9"/>
        <v>5.6822745703803825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SUM(D47:D47)</f>
        <v>200878</v>
      </c>
      <c r="E46" s="32">
        <f t="shared" si="10"/>
        <v>25208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226086</v>
      </c>
      <c r="O46" s="45">
        <f t="shared" si="9"/>
        <v>4.3654373431164322</v>
      </c>
      <c r="P46" s="10"/>
    </row>
    <row r="47" spans="1:16">
      <c r="A47" s="13"/>
      <c r="B47" s="39">
        <v>351.9</v>
      </c>
      <c r="C47" s="21" t="s">
        <v>98</v>
      </c>
      <c r="D47" s="46">
        <v>200878</v>
      </c>
      <c r="E47" s="46">
        <v>25208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226086</v>
      </c>
      <c r="O47" s="47">
        <f t="shared" si="9"/>
        <v>4.3654373431164322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SUM(D49:D57)</f>
        <v>1198862</v>
      </c>
      <c r="E48" s="32">
        <f t="shared" si="11"/>
        <v>912419</v>
      </c>
      <c r="F48" s="32">
        <f t="shared" si="11"/>
        <v>0</v>
      </c>
      <c r="G48" s="32">
        <f t="shared" si="11"/>
        <v>174426</v>
      </c>
      <c r="H48" s="32">
        <f t="shared" si="11"/>
        <v>0</v>
      </c>
      <c r="I48" s="32">
        <f t="shared" si="11"/>
        <v>250709</v>
      </c>
      <c r="J48" s="32">
        <f t="shared" si="11"/>
        <v>757962</v>
      </c>
      <c r="K48" s="32">
        <f t="shared" si="11"/>
        <v>8696232</v>
      </c>
      <c r="L48" s="32">
        <f t="shared" si="11"/>
        <v>0</v>
      </c>
      <c r="M48" s="32">
        <f t="shared" si="11"/>
        <v>0</v>
      </c>
      <c r="N48" s="32">
        <f>SUM(D48:M48)</f>
        <v>11990610</v>
      </c>
      <c r="O48" s="45">
        <f t="shared" si="9"/>
        <v>231.52365321490635</v>
      </c>
      <c r="P48" s="10"/>
    </row>
    <row r="49" spans="1:119">
      <c r="A49" s="12"/>
      <c r="B49" s="25">
        <v>361.1</v>
      </c>
      <c r="C49" s="20" t="s">
        <v>58</v>
      </c>
      <c r="D49" s="46">
        <v>266297</v>
      </c>
      <c r="E49" s="46">
        <v>8739</v>
      </c>
      <c r="F49" s="46">
        <v>0</v>
      </c>
      <c r="G49" s="46">
        <v>164941</v>
      </c>
      <c r="H49" s="46">
        <v>0</v>
      </c>
      <c r="I49" s="46">
        <v>144602</v>
      </c>
      <c r="J49" s="46">
        <v>237236</v>
      </c>
      <c r="K49" s="46">
        <v>970547</v>
      </c>
      <c r="L49" s="46">
        <v>0</v>
      </c>
      <c r="M49" s="46">
        <v>0</v>
      </c>
      <c r="N49" s="46">
        <f>SUM(D49:M49)</f>
        <v>1792362</v>
      </c>
      <c r="O49" s="47">
        <f t="shared" si="9"/>
        <v>34.608264143657074</v>
      </c>
      <c r="P49" s="9"/>
    </row>
    <row r="50" spans="1:119">
      <c r="A50" s="12"/>
      <c r="B50" s="25">
        <v>361.2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4849569</v>
      </c>
      <c r="L50" s="46">
        <v>0</v>
      </c>
      <c r="M50" s="46">
        <v>0</v>
      </c>
      <c r="N50" s="46">
        <f t="shared" ref="N50:N57" si="12">SUM(D50:M50)</f>
        <v>4849569</v>
      </c>
      <c r="O50" s="47">
        <f t="shared" si="9"/>
        <v>93.639100212396215</v>
      </c>
      <c r="P50" s="9"/>
    </row>
    <row r="51" spans="1:119">
      <c r="A51" s="12"/>
      <c r="B51" s="25">
        <v>361.3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-15301478</v>
      </c>
      <c r="L51" s="46">
        <v>0</v>
      </c>
      <c r="M51" s="46">
        <v>0</v>
      </c>
      <c r="N51" s="46">
        <f t="shared" si="12"/>
        <v>-15301478</v>
      </c>
      <c r="O51" s="47">
        <f t="shared" si="9"/>
        <v>-295.45236532149062</v>
      </c>
      <c r="P51" s="9"/>
    </row>
    <row r="52" spans="1:119">
      <c r="A52" s="12"/>
      <c r="B52" s="25">
        <v>361.4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10532048</v>
      </c>
      <c r="L52" s="46">
        <v>0</v>
      </c>
      <c r="M52" s="46">
        <v>0</v>
      </c>
      <c r="N52" s="46">
        <f t="shared" si="12"/>
        <v>10532048</v>
      </c>
      <c r="O52" s="47">
        <f t="shared" si="9"/>
        <v>203.36064877389458</v>
      </c>
      <c r="P52" s="9"/>
    </row>
    <row r="53" spans="1:119">
      <c r="A53" s="12"/>
      <c r="B53" s="25">
        <v>362</v>
      </c>
      <c r="C53" s="20" t="s">
        <v>62</v>
      </c>
      <c r="D53" s="46">
        <v>252058</v>
      </c>
      <c r="E53" s="46">
        <v>34649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286707</v>
      </c>
      <c r="O53" s="47">
        <f t="shared" si="9"/>
        <v>5.5359528866576557</v>
      </c>
      <c r="P53" s="9"/>
    </row>
    <row r="54" spans="1:119">
      <c r="A54" s="12"/>
      <c r="B54" s="25">
        <v>364</v>
      </c>
      <c r="C54" s="20" t="s">
        <v>100</v>
      </c>
      <c r="D54" s="46">
        <v>9105</v>
      </c>
      <c r="E54" s="46">
        <v>0</v>
      </c>
      <c r="F54" s="46">
        <v>0</v>
      </c>
      <c r="G54" s="46">
        <v>0</v>
      </c>
      <c r="H54" s="46">
        <v>0</v>
      </c>
      <c r="I54" s="46">
        <v>3390</v>
      </c>
      <c r="J54" s="46">
        <v>56474</v>
      </c>
      <c r="K54" s="46">
        <v>0</v>
      </c>
      <c r="L54" s="46">
        <v>0</v>
      </c>
      <c r="M54" s="46">
        <v>0</v>
      </c>
      <c r="N54" s="46">
        <f t="shared" si="12"/>
        <v>68969</v>
      </c>
      <c r="O54" s="47">
        <f t="shared" si="9"/>
        <v>1.3317049623479436</v>
      </c>
      <c r="P54" s="9"/>
    </row>
    <row r="55" spans="1:119">
      <c r="A55" s="12"/>
      <c r="B55" s="25">
        <v>366</v>
      </c>
      <c r="C55" s="20" t="s">
        <v>64</v>
      </c>
      <c r="D55" s="46">
        <v>24673</v>
      </c>
      <c r="E55" s="46">
        <v>869006</v>
      </c>
      <c r="F55" s="46">
        <v>0</v>
      </c>
      <c r="G55" s="46">
        <v>1050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894729</v>
      </c>
      <c r="O55" s="47">
        <f t="shared" si="9"/>
        <v>17.276095771384437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7645546</v>
      </c>
      <c r="L56" s="46">
        <v>0</v>
      </c>
      <c r="M56" s="46">
        <v>0</v>
      </c>
      <c r="N56" s="46">
        <f t="shared" si="12"/>
        <v>7645546</v>
      </c>
      <c r="O56" s="47">
        <f t="shared" si="9"/>
        <v>147.62591233828925</v>
      </c>
      <c r="P56" s="9"/>
    </row>
    <row r="57" spans="1:119">
      <c r="A57" s="12"/>
      <c r="B57" s="25">
        <v>369.9</v>
      </c>
      <c r="C57" s="20" t="s">
        <v>66</v>
      </c>
      <c r="D57" s="46">
        <v>646729</v>
      </c>
      <c r="E57" s="46">
        <v>25</v>
      </c>
      <c r="F57" s="46">
        <v>0</v>
      </c>
      <c r="G57" s="46">
        <v>8435</v>
      </c>
      <c r="H57" s="46">
        <v>0</v>
      </c>
      <c r="I57" s="46">
        <v>102717</v>
      </c>
      <c r="J57" s="46">
        <v>464252</v>
      </c>
      <c r="K57" s="46">
        <v>0</v>
      </c>
      <c r="L57" s="46">
        <v>0</v>
      </c>
      <c r="M57" s="46">
        <v>0</v>
      </c>
      <c r="N57" s="46">
        <f t="shared" si="12"/>
        <v>1222158</v>
      </c>
      <c r="O57" s="47">
        <f t="shared" si="9"/>
        <v>23.598339447769838</v>
      </c>
      <c r="P57" s="9"/>
    </row>
    <row r="58" spans="1:119" ht="15.75">
      <c r="A58" s="29" t="s">
        <v>43</v>
      </c>
      <c r="B58" s="30"/>
      <c r="C58" s="31"/>
      <c r="D58" s="32">
        <f t="shared" ref="D58:M58" si="13">SUM(D59:D60)</f>
        <v>1377741</v>
      </c>
      <c r="E58" s="32">
        <f t="shared" si="13"/>
        <v>887525</v>
      </c>
      <c r="F58" s="32">
        <f t="shared" si="13"/>
        <v>996625</v>
      </c>
      <c r="G58" s="32">
        <f t="shared" si="13"/>
        <v>2869741</v>
      </c>
      <c r="H58" s="32">
        <f t="shared" si="13"/>
        <v>0</v>
      </c>
      <c r="I58" s="32">
        <f t="shared" si="13"/>
        <v>0</v>
      </c>
      <c r="J58" s="32">
        <f t="shared" si="13"/>
        <v>205875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6337507</v>
      </c>
      <c r="O58" s="45">
        <f t="shared" si="9"/>
        <v>122.36931840123576</v>
      </c>
      <c r="P58" s="9"/>
    </row>
    <row r="59" spans="1:119">
      <c r="A59" s="12"/>
      <c r="B59" s="25">
        <v>381</v>
      </c>
      <c r="C59" s="20" t="s">
        <v>67</v>
      </c>
      <c r="D59" s="46">
        <v>1377741</v>
      </c>
      <c r="E59" s="46">
        <v>887525</v>
      </c>
      <c r="F59" s="46">
        <v>996625</v>
      </c>
      <c r="G59" s="46">
        <v>2869741</v>
      </c>
      <c r="H59" s="46">
        <v>0</v>
      </c>
      <c r="I59" s="46">
        <v>0</v>
      </c>
      <c r="J59" s="46">
        <v>178923</v>
      </c>
      <c r="K59" s="46">
        <v>0</v>
      </c>
      <c r="L59" s="46">
        <v>0</v>
      </c>
      <c r="M59" s="46">
        <v>0</v>
      </c>
      <c r="N59" s="46">
        <f>SUM(D59:M59)</f>
        <v>6310555</v>
      </c>
      <c r="O59" s="47">
        <f t="shared" si="9"/>
        <v>121.84890905580228</v>
      </c>
      <c r="P59" s="9"/>
    </row>
    <row r="60" spans="1:119" ht="15.75" thickBot="1">
      <c r="A60" s="12"/>
      <c r="B60" s="25">
        <v>384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26952</v>
      </c>
      <c r="K60" s="46">
        <v>0</v>
      </c>
      <c r="L60" s="46">
        <v>0</v>
      </c>
      <c r="M60" s="46">
        <v>0</v>
      </c>
      <c r="N60" s="46">
        <f>SUM(D60:M60)</f>
        <v>26952</v>
      </c>
      <c r="O60" s="47">
        <f t="shared" si="9"/>
        <v>0.52040934543348139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SUM(D5,D14,D20,D33,D46,D48,D58)</f>
        <v>52918938</v>
      </c>
      <c r="E61" s="15">
        <f t="shared" si="14"/>
        <v>1831152</v>
      </c>
      <c r="F61" s="15">
        <f t="shared" si="14"/>
        <v>996625</v>
      </c>
      <c r="G61" s="15">
        <f t="shared" si="14"/>
        <v>7801801</v>
      </c>
      <c r="H61" s="15">
        <f t="shared" si="14"/>
        <v>0</v>
      </c>
      <c r="I61" s="15">
        <f t="shared" si="14"/>
        <v>28092210</v>
      </c>
      <c r="J61" s="15">
        <f t="shared" si="14"/>
        <v>6623566</v>
      </c>
      <c r="K61" s="15">
        <f t="shared" si="14"/>
        <v>8696232</v>
      </c>
      <c r="L61" s="15">
        <f t="shared" si="14"/>
        <v>0</v>
      </c>
      <c r="M61" s="15">
        <f t="shared" si="14"/>
        <v>0</v>
      </c>
      <c r="N61" s="15">
        <f>SUM(D61:M61)</f>
        <v>106960524</v>
      </c>
      <c r="O61" s="38">
        <f t="shared" si="9"/>
        <v>2065.2736821780268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112</v>
      </c>
      <c r="M63" s="48"/>
      <c r="N63" s="48"/>
      <c r="O63" s="43">
        <v>51790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71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72</v>
      </c>
      <c r="F4" s="34" t="s">
        <v>73</v>
      </c>
      <c r="G4" s="34" t="s">
        <v>74</v>
      </c>
      <c r="H4" s="34" t="s">
        <v>6</v>
      </c>
      <c r="I4" s="34" t="s">
        <v>7</v>
      </c>
      <c r="J4" s="35" t="s">
        <v>75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24359538</v>
      </c>
      <c r="E5" s="27">
        <f t="shared" si="0"/>
        <v>0</v>
      </c>
      <c r="F5" s="27">
        <f t="shared" si="0"/>
        <v>0</v>
      </c>
      <c r="G5" s="27">
        <f t="shared" si="0"/>
        <v>2836905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27196443</v>
      </c>
      <c r="O5" s="33">
        <f t="shared" ref="O5:O36" si="1">(N5/O$62)</f>
        <v>540.12637035271689</v>
      </c>
      <c r="P5" s="6"/>
    </row>
    <row r="6" spans="1:133">
      <c r="A6" s="12"/>
      <c r="B6" s="25">
        <v>311</v>
      </c>
      <c r="C6" s="20" t="s">
        <v>3</v>
      </c>
      <c r="D6" s="46">
        <v>14045085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14045085</v>
      </c>
      <c r="O6" s="47">
        <f t="shared" si="1"/>
        <v>278.93797664442326</v>
      </c>
      <c r="P6" s="9"/>
    </row>
    <row r="7" spans="1:133">
      <c r="A7" s="12"/>
      <c r="B7" s="25">
        <v>312.60000000000002</v>
      </c>
      <c r="C7" s="20" t="s">
        <v>11</v>
      </c>
      <c r="D7" s="46">
        <v>1121450</v>
      </c>
      <c r="E7" s="46">
        <v>0</v>
      </c>
      <c r="F7" s="46">
        <v>0</v>
      </c>
      <c r="G7" s="46">
        <v>2836905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3958355</v>
      </c>
      <c r="O7" s="47">
        <f t="shared" si="1"/>
        <v>78.613659834763268</v>
      </c>
      <c r="P7" s="9"/>
    </row>
    <row r="8" spans="1:133">
      <c r="A8" s="12"/>
      <c r="B8" s="25">
        <v>314.10000000000002</v>
      </c>
      <c r="C8" s="20" t="s">
        <v>12</v>
      </c>
      <c r="D8" s="46">
        <v>5277198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5277198</v>
      </c>
      <c r="O8" s="47">
        <f t="shared" si="1"/>
        <v>104.80612488083889</v>
      </c>
      <c r="P8" s="9"/>
    </row>
    <row r="9" spans="1:133">
      <c r="A9" s="12"/>
      <c r="B9" s="25">
        <v>314.3</v>
      </c>
      <c r="C9" s="20" t="s">
        <v>13</v>
      </c>
      <c r="D9" s="46">
        <v>1073674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1073674</v>
      </c>
      <c r="O9" s="47">
        <f t="shared" si="1"/>
        <v>21.323363520813473</v>
      </c>
      <c r="P9" s="9"/>
    </row>
    <row r="10" spans="1:133">
      <c r="A10" s="12"/>
      <c r="B10" s="25">
        <v>314.39999999999998</v>
      </c>
      <c r="C10" s="20" t="s">
        <v>15</v>
      </c>
      <c r="D10" s="46">
        <v>54381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54381</v>
      </c>
      <c r="O10" s="47">
        <f t="shared" si="1"/>
        <v>1.0800166825548141</v>
      </c>
      <c r="P10" s="9"/>
    </row>
    <row r="11" spans="1:133">
      <c r="A11" s="12"/>
      <c r="B11" s="25">
        <v>314.8</v>
      </c>
      <c r="C11" s="20" t="s">
        <v>16</v>
      </c>
      <c r="D11" s="46">
        <v>91737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91737</v>
      </c>
      <c r="O11" s="47">
        <f t="shared" si="1"/>
        <v>1.8219137273593899</v>
      </c>
      <c r="P11" s="9"/>
    </row>
    <row r="12" spans="1:133">
      <c r="A12" s="12"/>
      <c r="B12" s="25">
        <v>315</v>
      </c>
      <c r="C12" s="20" t="s">
        <v>89</v>
      </c>
      <c r="D12" s="46">
        <v>1906995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1906995</v>
      </c>
      <c r="O12" s="47">
        <f t="shared" si="1"/>
        <v>37.87327216396568</v>
      </c>
      <c r="P12" s="9"/>
    </row>
    <row r="13" spans="1:133">
      <c r="A13" s="12"/>
      <c r="B13" s="25">
        <v>316</v>
      </c>
      <c r="C13" s="20" t="s">
        <v>90</v>
      </c>
      <c r="D13" s="46">
        <v>789018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789018</v>
      </c>
      <c r="O13" s="47">
        <f t="shared" si="1"/>
        <v>15.670042897998094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5288123</v>
      </c>
      <c r="E14" s="32">
        <f t="shared" si="3"/>
        <v>0</v>
      </c>
      <c r="F14" s="32">
        <f t="shared" si="3"/>
        <v>0</v>
      </c>
      <c r="G14" s="32">
        <f t="shared" si="3"/>
        <v>136348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5424471</v>
      </c>
      <c r="O14" s="45">
        <f t="shared" si="1"/>
        <v>107.7309938036225</v>
      </c>
      <c r="P14" s="10"/>
    </row>
    <row r="15" spans="1:133">
      <c r="A15" s="12"/>
      <c r="B15" s="25">
        <v>322</v>
      </c>
      <c r="C15" s="20" t="s">
        <v>0</v>
      </c>
      <c r="D15" s="46">
        <v>606596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606596</v>
      </c>
      <c r="O15" s="47">
        <f t="shared" si="1"/>
        <v>12.047108357165554</v>
      </c>
      <c r="P15" s="9"/>
    </row>
    <row r="16" spans="1:133">
      <c r="A16" s="12"/>
      <c r="B16" s="25">
        <v>323.10000000000002</v>
      </c>
      <c r="C16" s="20" t="s">
        <v>19</v>
      </c>
      <c r="D16" s="46">
        <v>4537161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4537161</v>
      </c>
      <c r="O16" s="47">
        <f t="shared" si="1"/>
        <v>90.108853670162063</v>
      </c>
      <c r="P16" s="9"/>
    </row>
    <row r="17" spans="1:16">
      <c r="A17" s="12"/>
      <c r="B17" s="25">
        <v>323.39999999999998</v>
      </c>
      <c r="C17" s="20" t="s">
        <v>20</v>
      </c>
      <c r="D17" s="46">
        <v>82111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82111</v>
      </c>
      <c r="O17" s="47">
        <f t="shared" si="1"/>
        <v>1.6307395932634254</v>
      </c>
      <c r="P17" s="9"/>
    </row>
    <row r="18" spans="1:16">
      <c r="A18" s="12"/>
      <c r="B18" s="25">
        <v>324.32</v>
      </c>
      <c r="C18" s="20" t="s">
        <v>21</v>
      </c>
      <c r="D18" s="46">
        <v>0</v>
      </c>
      <c r="E18" s="46">
        <v>0</v>
      </c>
      <c r="F18" s="46">
        <v>0</v>
      </c>
      <c r="G18" s="46">
        <v>136348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136348</v>
      </c>
      <c r="O18" s="47">
        <f t="shared" si="1"/>
        <v>2.7078964092786779</v>
      </c>
      <c r="P18" s="9"/>
    </row>
    <row r="19" spans="1:16">
      <c r="A19" s="12"/>
      <c r="B19" s="25">
        <v>329</v>
      </c>
      <c r="C19" s="20" t="s">
        <v>22</v>
      </c>
      <c r="D19" s="46">
        <v>62255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62255</v>
      </c>
      <c r="O19" s="47">
        <f t="shared" si="1"/>
        <v>1.2363957737527804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7273876</v>
      </c>
      <c r="E20" s="32">
        <f t="shared" si="5"/>
        <v>6000</v>
      </c>
      <c r="F20" s="32">
        <f t="shared" si="5"/>
        <v>0</v>
      </c>
      <c r="G20" s="32">
        <f t="shared" si="5"/>
        <v>606470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7886346</v>
      </c>
      <c r="O20" s="45">
        <f t="shared" si="1"/>
        <v>156.62428503336511</v>
      </c>
      <c r="P20" s="10"/>
    </row>
    <row r="21" spans="1:16">
      <c r="A21" s="12"/>
      <c r="B21" s="25">
        <v>331.2</v>
      </c>
      <c r="C21" s="20" t="s">
        <v>23</v>
      </c>
      <c r="D21" s="46">
        <v>57103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57103</v>
      </c>
      <c r="O21" s="47">
        <f t="shared" si="1"/>
        <v>1.1340761042262473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392563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392563</v>
      </c>
      <c r="O22" s="47">
        <f t="shared" si="1"/>
        <v>7.7963735303463615</v>
      </c>
      <c r="P22" s="9"/>
    </row>
    <row r="23" spans="1:16">
      <c r="A23" s="12"/>
      <c r="B23" s="25">
        <v>334.1</v>
      </c>
      <c r="C23" s="20" t="s">
        <v>26</v>
      </c>
      <c r="D23" s="46">
        <v>0</v>
      </c>
      <c r="E23" s="46">
        <v>0</v>
      </c>
      <c r="F23" s="46">
        <v>0</v>
      </c>
      <c r="G23" s="46">
        <v>213907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213907</v>
      </c>
      <c r="O23" s="47">
        <f t="shared" si="1"/>
        <v>4.2482324435970762</v>
      </c>
      <c r="P23" s="9"/>
    </row>
    <row r="24" spans="1:16">
      <c r="A24" s="12"/>
      <c r="B24" s="25">
        <v>335.12</v>
      </c>
      <c r="C24" s="20" t="s">
        <v>91</v>
      </c>
      <c r="D24" s="46">
        <v>1531641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1531641</v>
      </c>
      <c r="O24" s="47">
        <f t="shared" si="1"/>
        <v>30.418672545281222</v>
      </c>
      <c r="P24" s="9"/>
    </row>
    <row r="25" spans="1:16">
      <c r="A25" s="12"/>
      <c r="B25" s="25">
        <v>335.14</v>
      </c>
      <c r="C25" s="20" t="s">
        <v>92</v>
      </c>
      <c r="D25" s="46">
        <v>23110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23110</v>
      </c>
      <c r="O25" s="47">
        <f t="shared" si="1"/>
        <v>0.45896885923101366</v>
      </c>
      <c r="P25" s="9"/>
    </row>
    <row r="26" spans="1:16">
      <c r="A26" s="12"/>
      <c r="B26" s="25">
        <v>335.15</v>
      </c>
      <c r="C26" s="20" t="s">
        <v>93</v>
      </c>
      <c r="D26" s="46">
        <v>26087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26087</v>
      </c>
      <c r="O26" s="47">
        <f t="shared" si="1"/>
        <v>0.51809262789958688</v>
      </c>
      <c r="P26" s="9"/>
    </row>
    <row r="27" spans="1:16">
      <c r="A27" s="12"/>
      <c r="B27" s="25">
        <v>335.18</v>
      </c>
      <c r="C27" s="20" t="s">
        <v>94</v>
      </c>
      <c r="D27" s="46">
        <v>2875850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2875850</v>
      </c>
      <c r="O27" s="47">
        <f t="shared" si="1"/>
        <v>57.114911026374322</v>
      </c>
      <c r="P27" s="9"/>
    </row>
    <row r="28" spans="1:16">
      <c r="A28" s="12"/>
      <c r="B28" s="25">
        <v>335.29</v>
      </c>
      <c r="C28" s="20" t="s">
        <v>32</v>
      </c>
      <c r="D28" s="46">
        <v>22809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22809</v>
      </c>
      <c r="O28" s="47">
        <f t="shared" si="1"/>
        <v>0.45299094375595805</v>
      </c>
      <c r="P28" s="9"/>
    </row>
    <row r="29" spans="1:16">
      <c r="A29" s="12"/>
      <c r="B29" s="25">
        <v>335.49</v>
      </c>
      <c r="C29" s="20" t="s">
        <v>33</v>
      </c>
      <c r="D29" s="46">
        <v>1036178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1036178</v>
      </c>
      <c r="O29" s="47">
        <f t="shared" si="1"/>
        <v>20.578686050206546</v>
      </c>
      <c r="P29" s="9"/>
    </row>
    <row r="30" spans="1:16">
      <c r="A30" s="12"/>
      <c r="B30" s="25">
        <v>337.6</v>
      </c>
      <c r="C30" s="20" t="s">
        <v>34</v>
      </c>
      <c r="D30" s="46">
        <v>0</v>
      </c>
      <c r="E30" s="46">
        <v>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6000</v>
      </c>
      <c r="O30" s="47">
        <f t="shared" si="1"/>
        <v>0.11916110581506197</v>
      </c>
      <c r="P30" s="9"/>
    </row>
    <row r="31" spans="1:16">
      <c r="A31" s="12"/>
      <c r="B31" s="25">
        <v>338</v>
      </c>
      <c r="C31" s="20" t="s">
        <v>36</v>
      </c>
      <c r="D31" s="46">
        <v>1701098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1701098</v>
      </c>
      <c r="O31" s="47">
        <f t="shared" si="1"/>
        <v>33.784119796631714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SUM(D33:D44)</f>
        <v>11695771</v>
      </c>
      <c r="E32" s="32">
        <f t="shared" si="7"/>
        <v>0</v>
      </c>
      <c r="F32" s="32">
        <f t="shared" si="7"/>
        <v>0</v>
      </c>
      <c r="G32" s="32">
        <f t="shared" si="7"/>
        <v>349786</v>
      </c>
      <c r="H32" s="32">
        <f t="shared" si="7"/>
        <v>0</v>
      </c>
      <c r="I32" s="32">
        <f t="shared" si="7"/>
        <v>27570186</v>
      </c>
      <c r="J32" s="32">
        <f t="shared" si="7"/>
        <v>5556093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45171836</v>
      </c>
      <c r="O32" s="45">
        <f t="shared" si="1"/>
        <v>897.12098824277086</v>
      </c>
      <c r="P32" s="10"/>
    </row>
    <row r="33" spans="1:16">
      <c r="A33" s="12"/>
      <c r="B33" s="25">
        <v>341.2</v>
      </c>
      <c r="C33" s="20" t="s">
        <v>95</v>
      </c>
      <c r="D33" s="46">
        <v>13814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5556093</v>
      </c>
      <c r="K33" s="46">
        <v>0</v>
      </c>
      <c r="L33" s="46">
        <v>0</v>
      </c>
      <c r="M33" s="46">
        <v>0</v>
      </c>
      <c r="N33" s="46">
        <f t="shared" ref="N33:N44" si="8">SUM(D33:M33)</f>
        <v>5569907</v>
      </c>
      <c r="O33" s="47">
        <f t="shared" si="1"/>
        <v>110.61937956784239</v>
      </c>
      <c r="P33" s="9"/>
    </row>
    <row r="34" spans="1:16">
      <c r="A34" s="12"/>
      <c r="B34" s="25">
        <v>341.3</v>
      </c>
      <c r="C34" s="20" t="s">
        <v>96</v>
      </c>
      <c r="D34" s="46">
        <v>1909825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1909825</v>
      </c>
      <c r="O34" s="47">
        <f t="shared" si="1"/>
        <v>37.929476485541784</v>
      </c>
      <c r="P34" s="9"/>
    </row>
    <row r="35" spans="1:16">
      <c r="A35" s="12"/>
      <c r="B35" s="25">
        <v>342.2</v>
      </c>
      <c r="C35" s="20" t="s">
        <v>46</v>
      </c>
      <c r="D35" s="46">
        <v>967502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967502</v>
      </c>
      <c r="O35" s="47">
        <f t="shared" si="1"/>
        <v>19.214768033047346</v>
      </c>
      <c r="P35" s="9"/>
    </row>
    <row r="36" spans="1:16">
      <c r="A36" s="12"/>
      <c r="B36" s="25">
        <v>342.4</v>
      </c>
      <c r="C36" s="20" t="s">
        <v>47</v>
      </c>
      <c r="D36" s="46">
        <v>931474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931474</v>
      </c>
      <c r="O36" s="47">
        <f t="shared" si="1"/>
        <v>18.499245312996504</v>
      </c>
      <c r="P36" s="9"/>
    </row>
    <row r="37" spans="1:16">
      <c r="A37" s="12"/>
      <c r="B37" s="25">
        <v>342.9</v>
      </c>
      <c r="C37" s="20" t="s">
        <v>48</v>
      </c>
      <c r="D37" s="46">
        <v>288877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288877</v>
      </c>
      <c r="O37" s="47">
        <f t="shared" ref="O37:O60" si="9">(N37/O$62)</f>
        <v>5.7371504607562755</v>
      </c>
      <c r="P37" s="9"/>
    </row>
    <row r="38" spans="1:16">
      <c r="A38" s="12"/>
      <c r="B38" s="25">
        <v>343.4</v>
      </c>
      <c r="C38" s="20" t="s">
        <v>49</v>
      </c>
      <c r="D38" s="46">
        <v>6033892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6033892</v>
      </c>
      <c r="O38" s="47">
        <f t="shared" si="9"/>
        <v>119.83420718144265</v>
      </c>
      <c r="P38" s="9"/>
    </row>
    <row r="39" spans="1:16">
      <c r="A39" s="12"/>
      <c r="B39" s="25">
        <v>343.6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27570186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27570186</v>
      </c>
      <c r="O39" s="47">
        <f t="shared" si="9"/>
        <v>547.54897521449004</v>
      </c>
      <c r="P39" s="9"/>
    </row>
    <row r="40" spans="1:16">
      <c r="A40" s="12"/>
      <c r="B40" s="25">
        <v>343.9</v>
      </c>
      <c r="C40" s="20" t="s">
        <v>51</v>
      </c>
      <c r="D40" s="46">
        <v>1047953</v>
      </c>
      <c r="E40" s="46">
        <v>0</v>
      </c>
      <c r="F40" s="46">
        <v>0</v>
      </c>
      <c r="G40" s="46">
        <v>300000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1347953</v>
      </c>
      <c r="O40" s="47">
        <f t="shared" si="9"/>
        <v>26.770595011121703</v>
      </c>
      <c r="P40" s="9"/>
    </row>
    <row r="41" spans="1:16">
      <c r="A41" s="12"/>
      <c r="B41" s="25">
        <v>346.9</v>
      </c>
      <c r="C41" s="20" t="s">
        <v>52</v>
      </c>
      <c r="D41" s="46">
        <v>2844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2844</v>
      </c>
      <c r="O41" s="47">
        <f t="shared" si="9"/>
        <v>5.6482364156339372E-2</v>
      </c>
      <c r="P41" s="9"/>
    </row>
    <row r="42" spans="1:16">
      <c r="A42" s="12"/>
      <c r="B42" s="25">
        <v>347.1</v>
      </c>
      <c r="C42" s="20" t="s">
        <v>53</v>
      </c>
      <c r="D42" s="46">
        <v>29424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29424</v>
      </c>
      <c r="O42" s="47">
        <f t="shared" si="9"/>
        <v>0.58436606291706383</v>
      </c>
      <c r="P42" s="9"/>
    </row>
    <row r="43" spans="1:16">
      <c r="A43" s="12"/>
      <c r="B43" s="25">
        <v>347.2</v>
      </c>
      <c r="C43" s="20" t="s">
        <v>54</v>
      </c>
      <c r="D43" s="46">
        <v>218959</v>
      </c>
      <c r="E43" s="46">
        <v>0</v>
      </c>
      <c r="F43" s="46">
        <v>0</v>
      </c>
      <c r="G43" s="46">
        <v>49786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268745</v>
      </c>
      <c r="O43" s="47">
        <f t="shared" si="9"/>
        <v>5.3373252303781378</v>
      </c>
      <c r="P43" s="9"/>
    </row>
    <row r="44" spans="1:16">
      <c r="A44" s="12"/>
      <c r="B44" s="25">
        <v>349</v>
      </c>
      <c r="C44" s="20" t="s">
        <v>1</v>
      </c>
      <c r="D44" s="46">
        <v>251207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251207</v>
      </c>
      <c r="O44" s="47">
        <f t="shared" si="9"/>
        <v>4.9890173180807116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SUM(D46:D46)</f>
        <v>212208</v>
      </c>
      <c r="E45" s="32">
        <f t="shared" si="10"/>
        <v>12854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225062</v>
      </c>
      <c r="O45" s="45">
        <f t="shared" si="9"/>
        <v>4.4697727994915795</v>
      </c>
      <c r="P45" s="10"/>
    </row>
    <row r="46" spans="1:16">
      <c r="A46" s="13"/>
      <c r="B46" s="39">
        <v>351.9</v>
      </c>
      <c r="C46" s="21" t="s">
        <v>98</v>
      </c>
      <c r="D46" s="46">
        <v>212208</v>
      </c>
      <c r="E46" s="46">
        <v>12854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225062</v>
      </c>
      <c r="O46" s="47">
        <f t="shared" si="9"/>
        <v>4.4697727994915795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1004494</v>
      </c>
      <c r="E47" s="32">
        <f t="shared" si="11"/>
        <v>793832</v>
      </c>
      <c r="F47" s="32">
        <f t="shared" si="11"/>
        <v>0</v>
      </c>
      <c r="G47" s="32">
        <f t="shared" si="11"/>
        <v>98638</v>
      </c>
      <c r="H47" s="32">
        <f t="shared" si="11"/>
        <v>0</v>
      </c>
      <c r="I47" s="32">
        <f t="shared" si="11"/>
        <v>192542</v>
      </c>
      <c r="J47" s="32">
        <f t="shared" si="11"/>
        <v>660410</v>
      </c>
      <c r="K47" s="32">
        <f t="shared" si="11"/>
        <v>25807468</v>
      </c>
      <c r="L47" s="32">
        <f t="shared" si="11"/>
        <v>0</v>
      </c>
      <c r="M47" s="32">
        <f t="shared" si="11"/>
        <v>0</v>
      </c>
      <c r="N47" s="32">
        <f>SUM(D47:M47)</f>
        <v>28557384</v>
      </c>
      <c r="O47" s="45">
        <f t="shared" si="9"/>
        <v>567.15490943755958</v>
      </c>
      <c r="P47" s="10"/>
    </row>
    <row r="48" spans="1:16">
      <c r="A48" s="12"/>
      <c r="B48" s="25">
        <v>361.1</v>
      </c>
      <c r="C48" s="20" t="s">
        <v>58</v>
      </c>
      <c r="D48" s="46">
        <v>173665</v>
      </c>
      <c r="E48" s="46">
        <v>7103</v>
      </c>
      <c r="F48" s="46">
        <v>0</v>
      </c>
      <c r="G48" s="46">
        <v>87779</v>
      </c>
      <c r="H48" s="46">
        <v>0</v>
      </c>
      <c r="I48" s="46">
        <v>99487</v>
      </c>
      <c r="J48" s="46">
        <v>164269</v>
      </c>
      <c r="K48" s="46">
        <v>588069</v>
      </c>
      <c r="L48" s="46">
        <v>0</v>
      </c>
      <c r="M48" s="46">
        <v>0</v>
      </c>
      <c r="N48" s="46">
        <f>SUM(D48:M48)</f>
        <v>1120372</v>
      </c>
      <c r="O48" s="47">
        <f t="shared" si="9"/>
        <v>22.250794407372101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4532656</v>
      </c>
      <c r="L49" s="46">
        <v>0</v>
      </c>
      <c r="M49" s="46">
        <v>0</v>
      </c>
      <c r="N49" s="46">
        <f t="shared" ref="N49:N56" si="12">SUM(D49:M49)</f>
        <v>4532656</v>
      </c>
      <c r="O49" s="47">
        <f t="shared" si="9"/>
        <v>90.019383539879243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908852</v>
      </c>
      <c r="L50" s="46">
        <v>0</v>
      </c>
      <c r="M50" s="46">
        <v>0</v>
      </c>
      <c r="N50" s="46">
        <f t="shared" si="12"/>
        <v>908852</v>
      </c>
      <c r="O50" s="47">
        <f t="shared" si="9"/>
        <v>18.049968223705115</v>
      </c>
      <c r="P50" s="9"/>
    </row>
    <row r="51" spans="1:119">
      <c r="A51" s="12"/>
      <c r="B51" s="25">
        <v>361.4</v>
      </c>
      <c r="C51" s="20" t="s">
        <v>99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11459730</v>
      </c>
      <c r="L51" s="46">
        <v>0</v>
      </c>
      <c r="M51" s="46">
        <v>0</v>
      </c>
      <c r="N51" s="46">
        <f t="shared" si="12"/>
        <v>11459730</v>
      </c>
      <c r="O51" s="47">
        <f t="shared" si="9"/>
        <v>227.59234985700667</v>
      </c>
      <c r="P51" s="9"/>
    </row>
    <row r="52" spans="1:119">
      <c r="A52" s="12"/>
      <c r="B52" s="25">
        <v>362</v>
      </c>
      <c r="C52" s="20" t="s">
        <v>62</v>
      </c>
      <c r="D52" s="46">
        <v>216852</v>
      </c>
      <c r="E52" s="46">
        <v>27981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244833</v>
      </c>
      <c r="O52" s="47">
        <f t="shared" si="9"/>
        <v>4.8624285033365107</v>
      </c>
      <c r="P52" s="9"/>
    </row>
    <row r="53" spans="1:119">
      <c r="A53" s="12"/>
      <c r="B53" s="25">
        <v>364</v>
      </c>
      <c r="C53" s="20" t="s">
        <v>100</v>
      </c>
      <c r="D53" s="46">
        <v>2506</v>
      </c>
      <c r="E53" s="46">
        <v>0</v>
      </c>
      <c r="F53" s="46">
        <v>0</v>
      </c>
      <c r="G53" s="46">
        <v>0</v>
      </c>
      <c r="H53" s="46">
        <v>0</v>
      </c>
      <c r="I53" s="46">
        <v>3972</v>
      </c>
      <c r="J53" s="46">
        <v>25187</v>
      </c>
      <c r="K53" s="46">
        <v>0</v>
      </c>
      <c r="L53" s="46">
        <v>0</v>
      </c>
      <c r="M53" s="46">
        <v>0</v>
      </c>
      <c r="N53" s="46">
        <f t="shared" si="12"/>
        <v>31665</v>
      </c>
      <c r="O53" s="47">
        <f t="shared" si="9"/>
        <v>0.62887273593898951</v>
      </c>
      <c r="P53" s="9"/>
    </row>
    <row r="54" spans="1:119">
      <c r="A54" s="12"/>
      <c r="B54" s="25">
        <v>366</v>
      </c>
      <c r="C54" s="20" t="s">
        <v>64</v>
      </c>
      <c r="D54" s="46">
        <v>9808</v>
      </c>
      <c r="E54" s="46">
        <v>757496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767304</v>
      </c>
      <c r="O54" s="47">
        <f t="shared" si="9"/>
        <v>15.238798856053384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8318161</v>
      </c>
      <c r="L55" s="46">
        <v>0</v>
      </c>
      <c r="M55" s="46">
        <v>0</v>
      </c>
      <c r="N55" s="46">
        <f t="shared" si="12"/>
        <v>8318161</v>
      </c>
      <c r="O55" s="47">
        <f t="shared" si="9"/>
        <v>165.20021051795359</v>
      </c>
      <c r="P55" s="9"/>
    </row>
    <row r="56" spans="1:119">
      <c r="A56" s="12"/>
      <c r="B56" s="25">
        <v>369.9</v>
      </c>
      <c r="C56" s="20" t="s">
        <v>66</v>
      </c>
      <c r="D56" s="46">
        <v>601663</v>
      </c>
      <c r="E56" s="46">
        <v>1252</v>
      </c>
      <c r="F56" s="46">
        <v>0</v>
      </c>
      <c r="G56" s="46">
        <v>10859</v>
      </c>
      <c r="H56" s="46">
        <v>0</v>
      </c>
      <c r="I56" s="46">
        <v>89083</v>
      </c>
      <c r="J56" s="46">
        <v>470954</v>
      </c>
      <c r="K56" s="46">
        <v>0</v>
      </c>
      <c r="L56" s="46">
        <v>0</v>
      </c>
      <c r="M56" s="46">
        <v>0</v>
      </c>
      <c r="N56" s="46">
        <f t="shared" si="12"/>
        <v>1173811</v>
      </c>
      <c r="O56" s="47">
        <f t="shared" si="9"/>
        <v>23.312102796313951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SUM(D58:D59)</f>
        <v>1565558</v>
      </c>
      <c r="E57" s="32">
        <f t="shared" si="13"/>
        <v>772523</v>
      </c>
      <c r="F57" s="32">
        <f t="shared" si="13"/>
        <v>9351651</v>
      </c>
      <c r="G57" s="32">
        <f t="shared" si="13"/>
        <v>580742</v>
      </c>
      <c r="H57" s="32">
        <f t="shared" si="13"/>
        <v>0</v>
      </c>
      <c r="I57" s="32">
        <f t="shared" si="13"/>
        <v>0</v>
      </c>
      <c r="J57" s="32">
        <f t="shared" si="13"/>
        <v>437464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12707938</v>
      </c>
      <c r="O57" s="45">
        <f t="shared" si="9"/>
        <v>252.38199078487449</v>
      </c>
      <c r="P57" s="9"/>
    </row>
    <row r="58" spans="1:119">
      <c r="A58" s="12"/>
      <c r="B58" s="25">
        <v>381</v>
      </c>
      <c r="C58" s="20" t="s">
        <v>67</v>
      </c>
      <c r="D58" s="46">
        <v>1507928</v>
      </c>
      <c r="E58" s="46">
        <v>772523</v>
      </c>
      <c r="F58" s="46">
        <v>1132281</v>
      </c>
      <c r="G58" s="46">
        <v>580742</v>
      </c>
      <c r="H58" s="46">
        <v>0</v>
      </c>
      <c r="I58" s="46">
        <v>0</v>
      </c>
      <c r="J58" s="46">
        <v>437464</v>
      </c>
      <c r="K58" s="46">
        <v>0</v>
      </c>
      <c r="L58" s="46">
        <v>0</v>
      </c>
      <c r="M58" s="46">
        <v>0</v>
      </c>
      <c r="N58" s="46">
        <f>SUM(D58:M58)</f>
        <v>4430938</v>
      </c>
      <c r="O58" s="47">
        <f t="shared" si="9"/>
        <v>87.999245312996507</v>
      </c>
      <c r="P58" s="9"/>
    </row>
    <row r="59" spans="1:119" ht="15.75" thickBot="1">
      <c r="A59" s="12"/>
      <c r="B59" s="25">
        <v>384</v>
      </c>
      <c r="C59" s="20" t="s">
        <v>68</v>
      </c>
      <c r="D59" s="46">
        <v>57630</v>
      </c>
      <c r="E59" s="46">
        <v>0</v>
      </c>
      <c r="F59" s="46">
        <v>8219370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8277000</v>
      </c>
      <c r="O59" s="47">
        <f t="shared" si="9"/>
        <v>164.38274547187797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4">SUM(D5,D14,D20,D32,D45,D47,D57)</f>
        <v>51399568</v>
      </c>
      <c r="E60" s="15">
        <f t="shared" si="14"/>
        <v>1585209</v>
      </c>
      <c r="F60" s="15">
        <f t="shared" si="14"/>
        <v>9351651</v>
      </c>
      <c r="G60" s="15">
        <f t="shared" si="14"/>
        <v>4608889</v>
      </c>
      <c r="H60" s="15">
        <f t="shared" si="14"/>
        <v>0</v>
      </c>
      <c r="I60" s="15">
        <f t="shared" si="14"/>
        <v>27762728</v>
      </c>
      <c r="J60" s="15">
        <f t="shared" si="14"/>
        <v>6653967</v>
      </c>
      <c r="K60" s="15">
        <f t="shared" si="14"/>
        <v>25807468</v>
      </c>
      <c r="L60" s="15">
        <f t="shared" si="14"/>
        <v>0</v>
      </c>
      <c r="M60" s="15">
        <f t="shared" si="14"/>
        <v>0</v>
      </c>
      <c r="N60" s="15">
        <f>SUM(D60:M60)</f>
        <v>127169480</v>
      </c>
      <c r="O60" s="38">
        <f t="shared" si="9"/>
        <v>2525.6093104544011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109</v>
      </c>
      <c r="M62" s="48"/>
      <c r="N62" s="48"/>
      <c r="O62" s="43">
        <v>50352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2023-05-23T15:44:26Z</cp:lastPrinted>
  <dcterms:created xsi:type="dcterms:W3CDTF">2000-08-31T21:26:31Z</dcterms:created>
  <dcterms:modified xsi:type="dcterms:W3CDTF">2023-05-23T15:44:32Z</dcterms:modified>
</cp:coreProperties>
</file>