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'2008'!$A$1:$O$48</definedName>
    <definedName name="_xlnm.Print_Area" localSheetId="13">'2009'!$A$1:$O$48</definedName>
    <definedName name="_xlnm.Print_Area" localSheetId="12">'2010'!$A$1:$O$48</definedName>
    <definedName name="_xlnm.Print_Area" localSheetId="11">'2011'!$A$1:$O$47</definedName>
    <definedName name="_xlnm.Print_Area" localSheetId="10">'2012'!$A$1:$O$47</definedName>
    <definedName name="_xlnm.Print_Area" localSheetId="9">'2013'!$A$1:$O$47</definedName>
    <definedName name="_xlnm.Print_Area" localSheetId="8">'2014'!$A$1:$O$47</definedName>
    <definedName name="_xlnm.Print_Area" localSheetId="7">'2015'!$A$1:$O$47</definedName>
    <definedName name="_xlnm.Print_Area" localSheetId="6">'2016'!$A$1:$O$48</definedName>
    <definedName name="_xlnm.Print_Area" localSheetId="5">'2017'!$A$1:$O$47</definedName>
    <definedName name="_xlnm.Print_Area" localSheetId="4">'2018'!$A$1:$O$48</definedName>
    <definedName name="_xlnm.Print_Area" localSheetId="3">'2019'!$A$1:$O$47</definedName>
    <definedName name="_xlnm.Print_Area" localSheetId="2">'2020'!$A$1:$O$38</definedName>
    <definedName name="_xlnm.Print_Area" localSheetId="1">'2021'!$A$1:$P$39</definedName>
    <definedName name="_xlnm.Print_Area" localSheetId="0">'2022'!$A$1:$P$44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39" i="47" l="1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8" i="47" l="1"/>
  <c r="P38" i="47" s="1"/>
  <c r="O34" i="47"/>
  <c r="P34" i="47" s="1"/>
  <c r="O32" i="47"/>
  <c r="P32" i="47" s="1"/>
  <c r="O25" i="47"/>
  <c r="P25" i="47" s="1"/>
  <c r="L40" i="47"/>
  <c r="O17" i="47"/>
  <c r="P17" i="47" s="1"/>
  <c r="M40" i="47"/>
  <c r="D40" i="47"/>
  <c r="H40" i="47"/>
  <c r="O14" i="47"/>
  <c r="P14" i="47" s="1"/>
  <c r="F40" i="47"/>
  <c r="I40" i="47"/>
  <c r="J40" i="47"/>
  <c r="N40" i="47"/>
  <c r="G40" i="47"/>
  <c r="K40" i="47"/>
  <c r="E40" i="47"/>
  <c r="O5" i="47"/>
  <c r="P5" i="47" s="1"/>
  <c r="O34" i="46"/>
  <c r="P34" i="46"/>
  <c r="N33" i="46"/>
  <c r="M33" i="46"/>
  <c r="L33" i="46"/>
  <c r="K33" i="46"/>
  <c r="J33" i="46"/>
  <c r="I33" i="46"/>
  <c r="H33" i="46"/>
  <c r="G33" i="46"/>
  <c r="F33" i="46"/>
  <c r="O33" i="46" s="1"/>
  <c r="P33" i="46" s="1"/>
  <c r="E33" i="46"/>
  <c r="D33" i="46"/>
  <c r="O32" i="46"/>
  <c r="P32" i="46"/>
  <c r="O31" i="46"/>
  <c r="P31" i="46" s="1"/>
  <c r="O30" i="46"/>
  <c r="P30" i="46"/>
  <c r="O29" i="46"/>
  <c r="P29" i="46"/>
  <c r="N28" i="46"/>
  <c r="M28" i="46"/>
  <c r="O28" i="46" s="1"/>
  <c r="P28" i="46" s="1"/>
  <c r="L28" i="46"/>
  <c r="K28" i="46"/>
  <c r="J28" i="46"/>
  <c r="I28" i="46"/>
  <c r="H28" i="46"/>
  <c r="G28" i="46"/>
  <c r="F28" i="46"/>
  <c r="E28" i="46"/>
  <c r="D28" i="46"/>
  <c r="O27" i="46"/>
  <c r="P27" i="46" s="1"/>
  <c r="N26" i="46"/>
  <c r="O26" i="46" s="1"/>
  <c r="P26" i="46" s="1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/>
  <c r="O23" i="46"/>
  <c r="P23" i="46"/>
  <c r="O22" i="46"/>
  <c r="P22" i="46" s="1"/>
  <c r="O21" i="46"/>
  <c r="P21" i="46"/>
  <c r="O20" i="46"/>
  <c r="P20" i="46"/>
  <c r="O19" i="46"/>
  <c r="P19" i="46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/>
  <c r="N15" i="46"/>
  <c r="M15" i="46"/>
  <c r="L15" i="46"/>
  <c r="K15" i="46"/>
  <c r="J15" i="46"/>
  <c r="I15" i="46"/>
  <c r="H15" i="46"/>
  <c r="G15" i="46"/>
  <c r="F15" i="46"/>
  <c r="O15" i="46" s="1"/>
  <c r="P15" i="46" s="1"/>
  <c r="E15" i="46"/>
  <c r="D15" i="46"/>
  <c r="O14" i="46"/>
  <c r="P14" i="46"/>
  <c r="N13" i="46"/>
  <c r="M13" i="46"/>
  <c r="L13" i="46"/>
  <c r="K13" i="46"/>
  <c r="J13" i="46"/>
  <c r="I13" i="46"/>
  <c r="H13" i="46"/>
  <c r="G13" i="46"/>
  <c r="O13" i="46" s="1"/>
  <c r="P13" i="46" s="1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H35" i="46" s="1"/>
  <c r="G5" i="46"/>
  <c r="F5" i="46"/>
  <c r="E5" i="46"/>
  <c r="D5" i="46"/>
  <c r="L34" i="45"/>
  <c r="N33" i="45"/>
  <c r="O33" i="45"/>
  <c r="M32" i="45"/>
  <c r="L32" i="45"/>
  <c r="K32" i="45"/>
  <c r="J32" i="45"/>
  <c r="I32" i="45"/>
  <c r="H32" i="45"/>
  <c r="G32" i="45"/>
  <c r="F32" i="45"/>
  <c r="N32" i="45" s="1"/>
  <c r="O32" i="45" s="1"/>
  <c r="E32" i="45"/>
  <c r="D32" i="45"/>
  <c r="N31" i="45"/>
  <c r="O31" i="45"/>
  <c r="N30" i="45"/>
  <c r="O30" i="45" s="1"/>
  <c r="N29" i="45"/>
  <c r="O29" i="45"/>
  <c r="N28" i="45"/>
  <c r="O28" i="45"/>
  <c r="M27" i="45"/>
  <c r="L27" i="45"/>
  <c r="N27" i="45" s="1"/>
  <c r="O27" i="45" s="1"/>
  <c r="K27" i="45"/>
  <c r="J27" i="45"/>
  <c r="I27" i="45"/>
  <c r="H27" i="45"/>
  <c r="G27" i="45"/>
  <c r="F27" i="45"/>
  <c r="E27" i="45"/>
  <c r="D27" i="45"/>
  <c r="N26" i="45"/>
  <c r="O26" i="45"/>
  <c r="N25" i="45"/>
  <c r="O25" i="45"/>
  <c r="N24" i="45"/>
  <c r="O24" i="45"/>
  <c r="N23" i="45"/>
  <c r="O23" i="45"/>
  <c r="N22" i="45"/>
  <c r="O22" i="45" s="1"/>
  <c r="N21" i="45"/>
  <c r="O21" i="45"/>
  <c r="N20" i="45"/>
  <c r="O20" i="45"/>
  <c r="M19" i="45"/>
  <c r="L19" i="45"/>
  <c r="N19" i="45" s="1"/>
  <c r="O19" i="45" s="1"/>
  <c r="K19" i="45"/>
  <c r="J19" i="45"/>
  <c r="I19" i="45"/>
  <c r="I34" i="45" s="1"/>
  <c r="H19" i="45"/>
  <c r="G19" i="45"/>
  <c r="F19" i="45"/>
  <c r="E19" i="45"/>
  <c r="D19" i="45"/>
  <c r="N18" i="45"/>
  <c r="O18" i="45"/>
  <c r="N17" i="45"/>
  <c r="O17" i="45"/>
  <c r="M16" i="45"/>
  <c r="L16" i="45"/>
  <c r="K16" i="45"/>
  <c r="K34" i="45" s="1"/>
  <c r="J16" i="45"/>
  <c r="J34" i="45" s="1"/>
  <c r="I16" i="45"/>
  <c r="H16" i="45"/>
  <c r="G16" i="45"/>
  <c r="F16" i="45"/>
  <c r="E16" i="45"/>
  <c r="D16" i="45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/>
  <c r="N10" i="45"/>
  <c r="O10" i="45" s="1"/>
  <c r="N9" i="45"/>
  <c r="O9" i="45"/>
  <c r="N8" i="45"/>
  <c r="O8" i="45"/>
  <c r="N7" i="45"/>
  <c r="O7" i="45"/>
  <c r="N6" i="45"/>
  <c r="O6" i="45"/>
  <c r="M5" i="45"/>
  <c r="M34" i="45" s="1"/>
  <c r="L5" i="45"/>
  <c r="K5" i="45"/>
  <c r="J5" i="45"/>
  <c r="I5" i="45"/>
  <c r="H5" i="45"/>
  <c r="H34" i="45" s="1"/>
  <c r="G5" i="45"/>
  <c r="G34" i="45" s="1"/>
  <c r="F5" i="45"/>
  <c r="F34" i="45" s="1"/>
  <c r="E5" i="45"/>
  <c r="E34" i="45" s="1"/>
  <c r="D5" i="45"/>
  <c r="D34" i="45" s="1"/>
  <c r="N34" i="45" s="1"/>
  <c r="O34" i="45" s="1"/>
  <c r="N42" i="44"/>
  <c r="O42" i="44"/>
  <c r="M41" i="44"/>
  <c r="L41" i="44"/>
  <c r="K41" i="44"/>
  <c r="J41" i="44"/>
  <c r="I41" i="44"/>
  <c r="H41" i="44"/>
  <c r="G41" i="44"/>
  <c r="F41" i="44"/>
  <c r="E41" i="44"/>
  <c r="D41" i="44"/>
  <c r="N41" i="44" s="1"/>
  <c r="O41" i="44" s="1"/>
  <c r="N40" i="44"/>
  <c r="O40" i="44"/>
  <c r="N39" i="44"/>
  <c r="O39" i="44"/>
  <c r="N38" i="44"/>
  <c r="O38" i="44" s="1"/>
  <c r="N37" i="44"/>
  <c r="O37" i="44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/>
  <c r="N28" i="44"/>
  <c r="O28" i="44" s="1"/>
  <c r="N27" i="44"/>
  <c r="O27" i="44"/>
  <c r="N26" i="44"/>
  <c r="O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/>
  <c r="N20" i="44"/>
  <c r="O20" i="44" s="1"/>
  <c r="N19" i="44"/>
  <c r="O19" i="44"/>
  <c r="N18" i="44"/>
  <c r="O18" i="44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/>
  <c r="N10" i="44"/>
  <c r="O10" i="44" s="1"/>
  <c r="N9" i="44"/>
  <c r="O9" i="44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D43" i="44" s="1"/>
  <c r="N43" i="43"/>
  <c r="O43" i="43" s="1"/>
  <c r="N42" i="43"/>
  <c r="O42" i="43"/>
  <c r="M41" i="43"/>
  <c r="L41" i="43"/>
  <c r="K41" i="43"/>
  <c r="J41" i="43"/>
  <c r="I41" i="43"/>
  <c r="H41" i="43"/>
  <c r="G41" i="43"/>
  <c r="F41" i="43"/>
  <c r="N41" i="43" s="1"/>
  <c r="O41" i="43" s="1"/>
  <c r="E41" i="43"/>
  <c r="D41" i="43"/>
  <c r="N40" i="43"/>
  <c r="O40" i="43"/>
  <c r="N39" i="43"/>
  <c r="O39" i="43" s="1"/>
  <c r="N38" i="43"/>
  <c r="O38" i="43" s="1"/>
  <c r="N37" i="43"/>
  <c r="O37" i="43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N29" i="43"/>
  <c r="O29" i="43" s="1"/>
  <c r="N28" i="43"/>
  <c r="O28" i="43" s="1"/>
  <c r="N27" i="43"/>
  <c r="O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/>
  <c r="N21" i="43"/>
  <c r="O21" i="43" s="1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N5" i="43" s="1"/>
  <c r="O5" i="43" s="1"/>
  <c r="E5" i="43"/>
  <c r="D5" i="43"/>
  <c r="N42" i="42"/>
  <c r="O42" i="42"/>
  <c r="M41" i="42"/>
  <c r="L41" i="42"/>
  <c r="K41" i="42"/>
  <c r="J41" i="42"/>
  <c r="I41" i="42"/>
  <c r="H41" i="42"/>
  <c r="G41" i="42"/>
  <c r="F41" i="42"/>
  <c r="N41" i="42" s="1"/>
  <c r="O41" i="42" s="1"/>
  <c r="E41" i="42"/>
  <c r="D41" i="42"/>
  <c r="N40" i="42"/>
  <c r="O40" i="42"/>
  <c r="N39" i="42"/>
  <c r="O39" i="42" s="1"/>
  <c r="N38" i="42"/>
  <c r="O38" i="42" s="1"/>
  <c r="N37" i="42"/>
  <c r="O37" i="42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N5" i="42" s="1"/>
  <c r="O5" i="42" s="1"/>
  <c r="E5" i="42"/>
  <c r="D5" i="42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N34" i="41" s="1"/>
  <c r="O34" i="41" s="1"/>
  <c r="E34" i="41"/>
  <c r="D34" i="41"/>
  <c r="N33" i="41"/>
  <c r="O33" i="41"/>
  <c r="M32" i="41"/>
  <c r="L32" i="41"/>
  <c r="K32" i="41"/>
  <c r="J32" i="41"/>
  <c r="I32" i="41"/>
  <c r="H32" i="41"/>
  <c r="G32" i="41"/>
  <c r="F32" i="41"/>
  <c r="N32" i="41" s="1"/>
  <c r="O32" i="41" s="1"/>
  <c r="E32" i="41"/>
  <c r="D32" i="41"/>
  <c r="N31" i="41"/>
  <c r="O31" i="4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F44" i="41" s="1"/>
  <c r="E24" i="41"/>
  <c r="D24" i="41"/>
  <c r="N23" i="41"/>
  <c r="O23" i="4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H44" i="41" s="1"/>
  <c r="G5" i="41"/>
  <c r="F5" i="41"/>
  <c r="E5" i="41"/>
  <c r="D5" i="41"/>
  <c r="N42" i="40"/>
  <c r="O42" i="40" s="1"/>
  <c r="M41" i="40"/>
  <c r="L41" i="40"/>
  <c r="K41" i="40"/>
  <c r="J41" i="40"/>
  <c r="I41" i="40"/>
  <c r="H41" i="40"/>
  <c r="N41" i="40" s="1"/>
  <c r="O41" i="40" s="1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N34" i="40" s="1"/>
  <c r="O34" i="40" s="1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N32" i="40" s="1"/>
  <c r="O32" i="40" s="1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N24" i="40" s="1"/>
  <c r="O24" i="40" s="1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42" i="39"/>
  <c r="O42" i="39" s="1"/>
  <c r="M41" i="39"/>
  <c r="L41" i="39"/>
  <c r="K41" i="39"/>
  <c r="J41" i="39"/>
  <c r="I41" i="39"/>
  <c r="H41" i="39"/>
  <c r="N41" i="39" s="1"/>
  <c r="O41" i="39" s="1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N34" i="39" s="1"/>
  <c r="O34" i="39" s="1"/>
  <c r="E34" i="39"/>
  <c r="D34" i="39"/>
  <c r="N33" i="39"/>
  <c r="O33" i="39" s="1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N24" i="39" s="1"/>
  <c r="O24" i="39" s="1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D43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N13" i="39" s="1"/>
  <c r="O13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N5" i="39" s="1"/>
  <c r="O5" i="39" s="1"/>
  <c r="G5" i="39"/>
  <c r="F5" i="39"/>
  <c r="E5" i="39"/>
  <c r="D5" i="39"/>
  <c r="N43" i="38"/>
  <c r="O43" i="38" s="1"/>
  <c r="N42" i="38"/>
  <c r="O42" i="38" s="1"/>
  <c r="M41" i="38"/>
  <c r="L41" i="38"/>
  <c r="K41" i="38"/>
  <c r="J41" i="38"/>
  <c r="N41" i="38" s="1"/>
  <c r="O41" i="38" s="1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N34" i="38" s="1"/>
  <c r="O34" i="38" s="1"/>
  <c r="G34" i="38"/>
  <c r="F34" i="38"/>
  <c r="E34" i="38"/>
  <c r="D34" i="38"/>
  <c r="N33" i="38"/>
  <c r="O33" i="38" s="1"/>
  <c r="M32" i="38"/>
  <c r="L32" i="38"/>
  <c r="K32" i="38"/>
  <c r="J32" i="38"/>
  <c r="I32" i="38"/>
  <c r="H32" i="38"/>
  <c r="N32" i="38" s="1"/>
  <c r="O32" i="38" s="1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H44" i="38" s="1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N17" i="38" s="1"/>
  <c r="O17" i="38" s="1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N5" i="38" s="1"/>
  <c r="O5" i="38" s="1"/>
  <c r="I5" i="38"/>
  <c r="H5" i="38"/>
  <c r="G5" i="38"/>
  <c r="F5" i="38"/>
  <c r="E5" i="38"/>
  <c r="D5" i="38"/>
  <c r="N42" i="37"/>
  <c r="O42" i="37" s="1"/>
  <c r="N41" i="37"/>
  <c r="O41" i="37" s="1"/>
  <c r="M40" i="37"/>
  <c r="L40" i="37"/>
  <c r="N40" i="37" s="1"/>
  <c r="O40" i="37" s="1"/>
  <c r="K40" i="37"/>
  <c r="J40" i="37"/>
  <c r="I40" i="37"/>
  <c r="H40" i="37"/>
  <c r="G40" i="37"/>
  <c r="F40" i="37"/>
  <c r="E40" i="37"/>
  <c r="D40" i="37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N33" i="37" s="1"/>
  <c r="O33" i="37" s="1"/>
  <c r="J33" i="37"/>
  <c r="I33" i="37"/>
  <c r="H33" i="37"/>
  <c r="G33" i="37"/>
  <c r="F33" i="37"/>
  <c r="E33" i="37"/>
  <c r="D33" i="37"/>
  <c r="N32" i="37"/>
  <c r="O32" i="37"/>
  <c r="M31" i="37"/>
  <c r="L31" i="37"/>
  <c r="K31" i="37"/>
  <c r="N31" i="37" s="1"/>
  <c r="O31" i="37" s="1"/>
  <c r="J31" i="37"/>
  <c r="I31" i="37"/>
  <c r="H31" i="37"/>
  <c r="G31" i="37"/>
  <c r="F31" i="37"/>
  <c r="E31" i="37"/>
  <c r="D31" i="37"/>
  <c r="N30" i="37"/>
  <c r="O30" i="37"/>
  <c r="N29" i="37"/>
  <c r="O29" i="37"/>
  <c r="N28" i="37"/>
  <c r="O28" i="37" s="1"/>
  <c r="N27" i="37"/>
  <c r="O27" i="37"/>
  <c r="N26" i="37"/>
  <c r="O26" i="37"/>
  <c r="N25" i="37"/>
  <c r="O25" i="37" s="1"/>
  <c r="N24" i="37"/>
  <c r="O24" i="37"/>
  <c r="M23" i="37"/>
  <c r="L23" i="37"/>
  <c r="K23" i="37"/>
  <c r="N23" i="37" s="1"/>
  <c r="O23" i="37" s="1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M43" i="37" s="1"/>
  <c r="L5" i="37"/>
  <c r="L43" i="37" s="1"/>
  <c r="K5" i="37"/>
  <c r="J5" i="37"/>
  <c r="J43" i="37" s="1"/>
  <c r="I5" i="37"/>
  <c r="H5" i="37"/>
  <c r="G5" i="37"/>
  <c r="F5" i="37"/>
  <c r="E5" i="37"/>
  <c r="D5" i="37"/>
  <c r="D43" i="37"/>
  <c r="N42" i="36"/>
  <c r="O42" i="36" s="1"/>
  <c r="N41" i="36"/>
  <c r="O41" i="36" s="1"/>
  <c r="M40" i="36"/>
  <c r="L40" i="36"/>
  <c r="K40" i="36"/>
  <c r="J40" i="36"/>
  <c r="I40" i="36"/>
  <c r="H40" i="36"/>
  <c r="G40" i="36"/>
  <c r="N40" i="36"/>
  <c r="O40" i="36" s="1"/>
  <c r="F40" i="36"/>
  <c r="E40" i="36"/>
  <c r="D40" i="36"/>
  <c r="N39" i="36"/>
  <c r="O39" i="36" s="1"/>
  <c r="N38" i="36"/>
  <c r="O38" i="36"/>
  <c r="N37" i="36"/>
  <c r="O37" i="36" s="1"/>
  <c r="N36" i="36"/>
  <c r="O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N33" i="36" s="1"/>
  <c r="O33" i="36" s="1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N31" i="36" s="1"/>
  <c r="O31" i="36" s="1"/>
  <c r="E31" i="36"/>
  <c r="D31" i="36"/>
  <c r="N30" i="36"/>
  <c r="O30" i="36" s="1"/>
  <c r="N29" i="36"/>
  <c r="O29" i="36" s="1"/>
  <c r="N28" i="36"/>
  <c r="O28" i="36"/>
  <c r="N27" i="36"/>
  <c r="O27" i="36" s="1"/>
  <c r="N26" i="36"/>
  <c r="O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F43" i="36" s="1"/>
  <c r="N43" i="36" s="1"/>
  <c r="O43" i="36" s="1"/>
  <c r="E16" i="36"/>
  <c r="D16" i="36"/>
  <c r="N16" i="36" s="1"/>
  <c r="O16" i="36" s="1"/>
  <c r="N15" i="36"/>
  <c r="O15" i="36" s="1"/>
  <c r="N14" i="36"/>
  <c r="O14" i="36" s="1"/>
  <c r="M13" i="36"/>
  <c r="L13" i="36"/>
  <c r="K13" i="36"/>
  <c r="J13" i="36"/>
  <c r="I13" i="36"/>
  <c r="H13" i="36"/>
  <c r="N13" i="36" s="1"/>
  <c r="O13" i="36" s="1"/>
  <c r="G13" i="36"/>
  <c r="F13" i="36"/>
  <c r="E13" i="36"/>
  <c r="D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43" i="36" s="1"/>
  <c r="G5" i="36"/>
  <c r="F5" i="36"/>
  <c r="E5" i="36"/>
  <c r="D5" i="36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/>
  <c r="M33" i="35"/>
  <c r="L33" i="35"/>
  <c r="K33" i="35"/>
  <c r="J33" i="35"/>
  <c r="N33" i="35" s="1"/>
  <c r="O33" i="35" s="1"/>
  <c r="I33" i="35"/>
  <c r="H33" i="35"/>
  <c r="G33" i="35"/>
  <c r="F33" i="35"/>
  <c r="E33" i="35"/>
  <c r="D33" i="35"/>
  <c r="N32" i="35"/>
  <c r="O32" i="35"/>
  <c r="M31" i="35"/>
  <c r="L31" i="35"/>
  <c r="K31" i="35"/>
  <c r="J31" i="35"/>
  <c r="J43" i="35" s="1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M23" i="35"/>
  <c r="L23" i="35"/>
  <c r="L43" i="35" s="1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N16" i="35" s="1"/>
  <c r="O16" i="35" s="1"/>
  <c r="J16" i="35"/>
  <c r="I16" i="35"/>
  <c r="H16" i="35"/>
  <c r="G16" i="35"/>
  <c r="F16" i="35"/>
  <c r="E16" i="35"/>
  <c r="D16" i="35"/>
  <c r="N15" i="35"/>
  <c r="O15" i="35" s="1"/>
  <c r="N14" i="35"/>
  <c r="O14" i="35"/>
  <c r="M13" i="35"/>
  <c r="N13" i="35" s="1"/>
  <c r="O13" i="35" s="1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/>
  <c r="N8" i="35"/>
  <c r="O8" i="35"/>
  <c r="N7" i="35"/>
  <c r="O7" i="35"/>
  <c r="N6" i="35"/>
  <c r="O6" i="35"/>
  <c r="M5" i="35"/>
  <c r="M43" i="35" s="1"/>
  <c r="L5" i="35"/>
  <c r="K5" i="35"/>
  <c r="J5" i="35"/>
  <c r="I5" i="35"/>
  <c r="I43" i="35" s="1"/>
  <c r="H5" i="35"/>
  <c r="H43" i="35"/>
  <c r="G5" i="35"/>
  <c r="F5" i="35"/>
  <c r="F43" i="35" s="1"/>
  <c r="E5" i="35"/>
  <c r="D5" i="35"/>
  <c r="N5" i="35" s="1"/>
  <c r="O5" i="35" s="1"/>
  <c r="N43" i="34"/>
  <c r="O43" i="34" s="1"/>
  <c r="N42" i="34"/>
  <c r="O42" i="34" s="1"/>
  <c r="M41" i="34"/>
  <c r="L41" i="34"/>
  <c r="K41" i="34"/>
  <c r="J41" i="34"/>
  <c r="I41" i="34"/>
  <c r="H41" i="34"/>
  <c r="N41" i="34" s="1"/>
  <c r="O41" i="34" s="1"/>
  <c r="G41" i="34"/>
  <c r="F41" i="34"/>
  <c r="E41" i="34"/>
  <c r="D41" i="34"/>
  <c r="N40" i="34"/>
  <c r="O40" i="34"/>
  <c r="N39" i="34"/>
  <c r="O39" i="34"/>
  <c r="N38" i="34"/>
  <c r="O38" i="34" s="1"/>
  <c r="N37" i="34"/>
  <c r="O37" i="34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N34" i="34" s="1"/>
  <c r="O34" i="34" s="1"/>
  <c r="E34" i="34"/>
  <c r="D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/>
  <c r="N30" i="34"/>
  <c r="O30" i="34"/>
  <c r="N29" i="34"/>
  <c r="O29" i="34" s="1"/>
  <c r="N28" i="34"/>
  <c r="O28" i="34"/>
  <c r="N27" i="34"/>
  <c r="O27" i="34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/>
  <c r="N22" i="34"/>
  <c r="O22" i="34" s="1"/>
  <c r="N21" i="34"/>
  <c r="O21" i="34"/>
  <c r="N20" i="34"/>
  <c r="O20" i="34"/>
  <c r="N19" i="34"/>
  <c r="O19" i="34" s="1"/>
  <c r="N18" i="34"/>
  <c r="O18" i="34"/>
  <c r="M17" i="34"/>
  <c r="L17" i="34"/>
  <c r="K17" i="34"/>
  <c r="J17" i="34"/>
  <c r="I17" i="34"/>
  <c r="H17" i="34"/>
  <c r="N17" i="34" s="1"/>
  <c r="O17" i="34" s="1"/>
  <c r="G17" i="34"/>
  <c r="F17" i="34"/>
  <c r="E17" i="34"/>
  <c r="D17" i="34"/>
  <c r="N16" i="34"/>
  <c r="O16" i="34" s="1"/>
  <c r="N15" i="34"/>
  <c r="O15" i="34" s="1"/>
  <c r="N14" i="34"/>
  <c r="O14" i="34"/>
  <c r="M13" i="34"/>
  <c r="M44" i="34" s="1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N10" i="34"/>
  <c r="O10" i="34" s="1"/>
  <c r="N9" i="34"/>
  <c r="O9" i="34"/>
  <c r="N8" i="34"/>
  <c r="O8" i="34"/>
  <c r="N7" i="34"/>
  <c r="O7" i="34" s="1"/>
  <c r="N6" i="34"/>
  <c r="O6" i="34"/>
  <c r="M5" i="34"/>
  <c r="L5" i="34"/>
  <c r="L44" i="34" s="1"/>
  <c r="K5" i="34"/>
  <c r="K44" i="34"/>
  <c r="J5" i="34"/>
  <c r="J44" i="34" s="1"/>
  <c r="I5" i="34"/>
  <c r="I44" i="34" s="1"/>
  <c r="H5" i="34"/>
  <c r="G5" i="34"/>
  <c r="F5" i="34"/>
  <c r="N5" i="34" s="1"/>
  <c r="O5" i="34" s="1"/>
  <c r="E5" i="34"/>
  <c r="E44" i="34"/>
  <c r="D5" i="34"/>
  <c r="D44" i="34" s="1"/>
  <c r="N43" i="33"/>
  <c r="O43" i="33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/>
  <c r="N31" i="33"/>
  <c r="O31" i="33" s="1"/>
  <c r="N18" i="33"/>
  <c r="O18" i="33" s="1"/>
  <c r="N19" i="33"/>
  <c r="O19" i="33"/>
  <c r="N20" i="33"/>
  <c r="O20" i="33" s="1"/>
  <c r="N21" i="33"/>
  <c r="O21" i="33" s="1"/>
  <c r="N22" i="33"/>
  <c r="O22" i="33"/>
  <c r="N23" i="33"/>
  <c r="O23" i="33" s="1"/>
  <c r="E24" i="33"/>
  <c r="F24" i="33"/>
  <c r="G24" i="33"/>
  <c r="H24" i="33"/>
  <c r="I24" i="33"/>
  <c r="N24" i="33" s="1"/>
  <c r="O24" i="33" s="1"/>
  <c r="J24" i="33"/>
  <c r="K24" i="33"/>
  <c r="L24" i="33"/>
  <c r="M24" i="33"/>
  <c r="D24" i="33"/>
  <c r="E17" i="33"/>
  <c r="F17" i="33"/>
  <c r="G17" i="33"/>
  <c r="H17" i="33"/>
  <c r="N17" i="33"/>
  <c r="O17" i="33" s="1"/>
  <c r="I17" i="33"/>
  <c r="J17" i="33"/>
  <c r="K17" i="33"/>
  <c r="L17" i="33"/>
  <c r="M17" i="33"/>
  <c r="D17" i="33"/>
  <c r="E13" i="33"/>
  <c r="F13" i="33"/>
  <c r="G13" i="33"/>
  <c r="H13" i="33"/>
  <c r="I13" i="33"/>
  <c r="N13" i="33" s="1"/>
  <c r="O13" i="33" s="1"/>
  <c r="J13" i="33"/>
  <c r="K13" i="33"/>
  <c r="L13" i="33"/>
  <c r="M13" i="33"/>
  <c r="D13" i="33"/>
  <c r="E5" i="33"/>
  <c r="F5" i="33"/>
  <c r="G5" i="33"/>
  <c r="H5" i="33"/>
  <c r="I5" i="33"/>
  <c r="N5" i="33" s="1"/>
  <c r="O5" i="33" s="1"/>
  <c r="J5" i="33"/>
  <c r="K5" i="33"/>
  <c r="L5" i="33"/>
  <c r="M5" i="33"/>
  <c r="D5" i="33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N42" i="33"/>
  <c r="O42" i="33"/>
  <c r="N36" i="33"/>
  <c r="O36" i="33" s="1"/>
  <c r="N37" i="33"/>
  <c r="O37" i="33"/>
  <c r="N38" i="33"/>
  <c r="O38" i="33"/>
  <c r="N39" i="33"/>
  <c r="O39" i="33" s="1"/>
  <c r="N40" i="33"/>
  <c r="O40" i="33"/>
  <c r="N35" i="33"/>
  <c r="O35" i="33"/>
  <c r="E34" i="33"/>
  <c r="F34" i="33"/>
  <c r="G34" i="33"/>
  <c r="H34" i="33"/>
  <c r="H44" i="33" s="1"/>
  <c r="I34" i="33"/>
  <c r="J34" i="33"/>
  <c r="K34" i="33"/>
  <c r="L34" i="33"/>
  <c r="M34" i="33"/>
  <c r="D34" i="33"/>
  <c r="N34" i="33" s="1"/>
  <c r="O34" i="33" s="1"/>
  <c r="E32" i="33"/>
  <c r="E44" i="33"/>
  <c r="F32" i="33"/>
  <c r="G32" i="33"/>
  <c r="G44" i="33" s="1"/>
  <c r="H32" i="33"/>
  <c r="I32" i="33"/>
  <c r="J32" i="33"/>
  <c r="K32" i="33"/>
  <c r="L32" i="33"/>
  <c r="L44" i="33"/>
  <c r="M32" i="33"/>
  <c r="D32" i="33"/>
  <c r="N33" i="33"/>
  <c r="O33" i="33"/>
  <c r="N15" i="33"/>
  <c r="O15" i="33"/>
  <c r="N16" i="33"/>
  <c r="O16" i="33"/>
  <c r="N7" i="33"/>
  <c r="O7" i="33" s="1"/>
  <c r="N8" i="33"/>
  <c r="O8" i="33"/>
  <c r="N9" i="33"/>
  <c r="O9" i="33"/>
  <c r="N10" i="33"/>
  <c r="O10" i="33"/>
  <c r="N11" i="33"/>
  <c r="O11" i="33"/>
  <c r="N12" i="33"/>
  <c r="O12" i="33"/>
  <c r="N6" i="33"/>
  <c r="O6" i="33" s="1"/>
  <c r="N14" i="33"/>
  <c r="O14" i="33"/>
  <c r="G43" i="35"/>
  <c r="N23" i="35"/>
  <c r="O23" i="35" s="1"/>
  <c r="E43" i="35"/>
  <c r="K44" i="33"/>
  <c r="J44" i="33"/>
  <c r="J43" i="36"/>
  <c r="L43" i="36"/>
  <c r="E43" i="36"/>
  <c r="M43" i="36"/>
  <c r="D43" i="36"/>
  <c r="K43" i="36"/>
  <c r="I43" i="36"/>
  <c r="N5" i="36"/>
  <c r="O5" i="36" s="1"/>
  <c r="H43" i="37"/>
  <c r="E43" i="37"/>
  <c r="G43" i="37"/>
  <c r="N13" i="37"/>
  <c r="O13" i="37"/>
  <c r="N5" i="37"/>
  <c r="O5" i="37"/>
  <c r="I43" i="37"/>
  <c r="D44" i="33"/>
  <c r="G44" i="34"/>
  <c r="G44" i="38"/>
  <c r="M44" i="38"/>
  <c r="E44" i="38"/>
  <c r="K44" i="38"/>
  <c r="L44" i="38"/>
  <c r="I44" i="38"/>
  <c r="D44" i="38"/>
  <c r="M43" i="39"/>
  <c r="J43" i="39"/>
  <c r="K43" i="39"/>
  <c r="G43" i="39"/>
  <c r="L43" i="39"/>
  <c r="I43" i="39"/>
  <c r="E43" i="39"/>
  <c r="G43" i="36"/>
  <c r="F43" i="37"/>
  <c r="M44" i="33"/>
  <c r="F44" i="33"/>
  <c r="L43" i="40"/>
  <c r="G43" i="40"/>
  <c r="K43" i="40"/>
  <c r="J43" i="40"/>
  <c r="I43" i="40"/>
  <c r="M43" i="40"/>
  <c r="E43" i="40"/>
  <c r="E44" i="41"/>
  <c r="G44" i="41"/>
  <c r="N41" i="41"/>
  <c r="O41" i="41" s="1"/>
  <c r="M44" i="41"/>
  <c r="K44" i="41"/>
  <c r="L44" i="41"/>
  <c r="J44" i="41"/>
  <c r="I44" i="41"/>
  <c r="D44" i="41"/>
  <c r="J43" i="42"/>
  <c r="M43" i="42"/>
  <c r="N17" i="42"/>
  <c r="O17" i="42" s="1"/>
  <c r="G43" i="42"/>
  <c r="N13" i="42"/>
  <c r="O13" i="42" s="1"/>
  <c r="K43" i="42"/>
  <c r="L43" i="42"/>
  <c r="H43" i="42"/>
  <c r="I43" i="42"/>
  <c r="E43" i="42"/>
  <c r="J44" i="43"/>
  <c r="L44" i="43"/>
  <c r="M44" i="43"/>
  <c r="N32" i="43"/>
  <c r="O32" i="43" s="1"/>
  <c r="K44" i="43"/>
  <c r="H44" i="43"/>
  <c r="G44" i="43"/>
  <c r="E44" i="43"/>
  <c r="I44" i="43"/>
  <c r="D44" i="43"/>
  <c r="N17" i="43"/>
  <c r="O17" i="43" s="1"/>
  <c r="M43" i="44"/>
  <c r="N32" i="44"/>
  <c r="O32" i="44" s="1"/>
  <c r="N24" i="44"/>
  <c r="O24" i="44" s="1"/>
  <c r="H43" i="44"/>
  <c r="I43" i="44"/>
  <c r="J43" i="44"/>
  <c r="K43" i="44"/>
  <c r="F43" i="44"/>
  <c r="G43" i="44"/>
  <c r="N34" i="44"/>
  <c r="O34" i="44" s="1"/>
  <c r="E43" i="44"/>
  <c r="N16" i="45"/>
  <c r="O16" i="45"/>
  <c r="O18" i="46"/>
  <c r="P18" i="46"/>
  <c r="J35" i="46"/>
  <c r="K35" i="46"/>
  <c r="E35" i="46"/>
  <c r="D35" i="46"/>
  <c r="L35" i="46"/>
  <c r="I35" i="46"/>
  <c r="O5" i="46"/>
  <c r="P5" i="46" s="1"/>
  <c r="O40" i="47" l="1"/>
  <c r="P40" i="47" s="1"/>
  <c r="N44" i="41"/>
  <c r="O44" i="41" s="1"/>
  <c r="N5" i="41"/>
  <c r="O5" i="41" s="1"/>
  <c r="F43" i="40"/>
  <c r="H43" i="39"/>
  <c r="N43" i="39" s="1"/>
  <c r="O43" i="39" s="1"/>
  <c r="F44" i="38"/>
  <c r="N44" i="38" s="1"/>
  <c r="O44" i="38" s="1"/>
  <c r="K43" i="37"/>
  <c r="N43" i="37" s="1"/>
  <c r="O43" i="37" s="1"/>
  <c r="I44" i="33"/>
  <c r="N44" i="33" s="1"/>
  <c r="O44" i="33" s="1"/>
  <c r="D43" i="35"/>
  <c r="D43" i="40"/>
  <c r="N24" i="38"/>
  <c r="O24" i="38" s="1"/>
  <c r="N32" i="33"/>
  <c r="O32" i="33" s="1"/>
  <c r="K43" i="35"/>
  <c r="L43" i="44"/>
  <c r="N43" i="44" s="1"/>
  <c r="O43" i="44" s="1"/>
  <c r="N17" i="39"/>
  <c r="O17" i="39" s="1"/>
  <c r="F35" i="46"/>
  <c r="O35" i="46" s="1"/>
  <c r="P35" i="46" s="1"/>
  <c r="G35" i="46"/>
  <c r="N5" i="45"/>
  <c r="O5" i="45" s="1"/>
  <c r="N24" i="41"/>
  <c r="O24" i="41" s="1"/>
  <c r="H43" i="40"/>
  <c r="F43" i="39"/>
  <c r="N35" i="46"/>
  <c r="F44" i="43"/>
  <c r="N44" i="43" s="1"/>
  <c r="O44" i="43" s="1"/>
  <c r="F43" i="42"/>
  <c r="J44" i="38"/>
  <c r="N13" i="34"/>
  <c r="O13" i="34" s="1"/>
  <c r="M35" i="46"/>
  <c r="N5" i="44"/>
  <c r="O5" i="44" s="1"/>
  <c r="D43" i="42"/>
  <c r="N43" i="42" s="1"/>
  <c r="O43" i="42" s="1"/>
  <c r="H44" i="34"/>
  <c r="F44" i="34"/>
  <c r="N44" i="34" s="1"/>
  <c r="O44" i="34" s="1"/>
  <c r="N43" i="40" l="1"/>
  <c r="O43" i="40" s="1"/>
  <c r="N43" i="35"/>
  <c r="O43" i="35" s="1"/>
</calcChain>
</file>

<file path=xl/sharedStrings.xml><?xml version="1.0" encoding="utf-8"?>
<sst xmlns="http://schemas.openxmlformats.org/spreadsheetml/2006/main" count="872" uniqueCount="117">
  <si>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</si>
  <si>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</si>
  <si>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</si>
  <si>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</si>
  <si>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</si>
  <si>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</si>
  <si>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</si>
  <si>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</si>
  <si>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</si>
  <si>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</si>
  <si>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</si>
  <si>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</si>
  <si>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</si>
  <si>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</si>
  <si>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</si>
  <si>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</si>
  <si>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</si>
  <si>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</si>
  <si>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</si>
  <si>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</si>
  <si>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</si>
  <si>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</si>
  <si>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</si>
  <si>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</si>
  <si>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</si>
  <si>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</si>
  <si>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</si>
  <si>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</si>
  <si>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</si>
  <si>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</si>
  <si>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</si>
  <si>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</si>
  <si>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</si>
  <si>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</si>
  <si>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</si>
  <si>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</si>
  <si>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</si>
  <si>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</si>
  <si>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</si>
  <si>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</si>
  <si>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</si>
  <si>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</si>
  <si>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</si>
  <si>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</si>
  <si>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Dividends</t>
  </si>
  <si>
    <t>Interest and Other Earnings - Net Increase (Decrease) in Fair Value of Investments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</si>
  <si>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</si>
  <si>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</si>
  <si>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</si>
  <si>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</si>
  <si>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Proprietary Non-Operating Sources - Capital Contributions from State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</si>
  <si>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</si>
  <si>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</si>
  <si>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</si>
  <si>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</si>
  <si>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</si>
  <si>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</si>
  <si>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</si>
  <si>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Perry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</si>
  <si>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</si>
  <si>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</si>
  <si>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</si>
  <si>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</si>
  <si>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</si>
  <si>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</si>
  <si>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</si>
  <si>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</si>
  <si>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</si>
  <si>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</si>
  <si>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</si>
  <si>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</si>
  <si>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</si>
  <si>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</si>
  <si>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</si>
  <si>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Sale of Surplus Materials and Scrap</t>
  </si>
  <si>
    <t>Proprietary Non-Operating - Capital Contributions from State Government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</si>
  <si>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</si>
  <si>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</si>
  <si>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</si>
  <si>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</si>
  <si>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</si>
  <si>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</si>
  <si>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</si>
  <si>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</si>
  <si>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</si>
  <si>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</si>
  <si>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</si>
  <si>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</si>
  <si>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</si>
  <si>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</si>
  <si>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</si>
  <si>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</si>
  <si>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</si>
  <si>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</si>
  <si>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</si>
  <si>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</si>
  <si>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</si>
  <si>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</si>
  <si>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</si>
  <si>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</si>
  <si>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</si>
  <si>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</si>
  <si>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</si>
  <si>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</si>
  <si>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</si>
  <si>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</si>
  <si>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</si>
  <si>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Local Communications Services Taxes</t>
  </si>
  <si>
    <t>Other General Taxes</t>
  </si>
  <si>
    <t>Building Permits (Buildling Permit Fees)</t>
  </si>
  <si>
    <t>Franchise Fee - Solid Waste</t>
  </si>
  <si>
    <t>Federal Grant - American Rescue Plan Act Funds</t>
  </si>
  <si>
    <t>State Shared Revenues - General Government - Other General Government</t>
  </si>
  <si>
    <t>State Shared Revenues - Public Safety - Enhanced 911 Fee</t>
  </si>
  <si>
    <t>Culture / Recreation - Libraries</t>
  </si>
  <si>
    <t>Court-Ordered Judgments and Fines - As Decided by County Court Criminal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</si>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</sst>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96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97</v>
      </c>
      <c r="N4" s="35" t="s">
        <v>9</v>
      </c>
      <c r="O4" s="35" t="s">
        <v>98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99</v>
      </c>
      <c r="B5" s="26"/>
      <c r="C5" s="26"/>
      <c r="D5" s="27">
        <f>SUM(D6:D13)</f>
        <v>2236380</v>
      </c>
      <c r="E5" s="27">
        <f>SUM(E6:E13)</f>
        <v>1339890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26480</v>
      </c>
      <c r="O5" s="28">
        <f>SUM(D5:N5)</f>
        <v>3602750</v>
      </c>
      <c r="P5" s="33">
        <f>(O5/P$42)</f>
        <v>513.72451162127481</v>
      </c>
      <c r="Q5" s="6"/>
    </row>
    <row r="6" spans="1:134">
      <c r="A6" s="12"/>
      <c r="B6" s="25">
        <v>311</v>
      </c>
      <c r="C6" s="20" t="s">
        <v>2</v>
      </c>
      <c r="D6" s="46">
        <v>1862154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26480</v>
      </c>
      <c r="O6" s="46">
        <f>SUM(D6:N6)</f>
        <v>1888634</v>
      </c>
      <c r="P6" s="47">
        <f>(O6/P$42)</f>
        <v>269.30471980607444</v>
      </c>
      <c r="Q6" s="9"/>
    </row>
    <row r="7" spans="1:134">
      <c r="A7" s="12"/>
      <c r="B7" s="25">
        <v>312.41000000000003</v>
      </c>
      <c r="C7" s="20" t="s">
        <v>100</v>
      </c>
      <c r="D7" s="46">
        <v>107631</v>
      </c>
      <c r="E7" s="46">
        <v>322570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430201</v>
      </c>
      <c r="P7" s="47">
        <f>(O7/P$42)</f>
        <v>61.343362327106803</v>
      </c>
      <c r="Q7" s="9"/>
    </row>
    <row r="8" spans="1:134">
      <c r="A8" s="12"/>
      <c r="B8" s="25">
        <v>314.10000000000002</v>
      </c>
      <c r="C8" s="20" t="s">
        <v>11</v>
      </c>
      <c r="D8" s="46">
        <v>0</v>
      </c>
      <c r="E8" s="46">
        <v>716489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716489</v>
      </c>
      <c r="P8" s="47">
        <f>(O8/P$42)</f>
        <v>102.16583487808356</v>
      </c>
      <c r="Q8" s="9"/>
    </row>
    <row r="9" spans="1:134">
      <c r="A9" s="12"/>
      <c r="B9" s="25">
        <v>314.3</v>
      </c>
      <c r="C9" s="20" t="s">
        <v>12</v>
      </c>
      <c r="D9" s="46">
        <v>0</v>
      </c>
      <c r="E9" s="46">
        <v>154246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154246</v>
      </c>
      <c r="P9" s="47">
        <f>(O9/P$42)</f>
        <v>21.99429630685869</v>
      </c>
      <c r="Q9" s="9"/>
    </row>
    <row r="10" spans="1:134">
      <c r="A10" s="12"/>
      <c r="B10" s="25">
        <v>314.39999999999998</v>
      </c>
      <c r="C10" s="20" t="s">
        <v>13</v>
      </c>
      <c r="D10" s="46">
        <v>0</v>
      </c>
      <c r="E10" s="46">
        <v>146585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146585</v>
      </c>
      <c r="P10" s="47">
        <f>(O10/P$42)</f>
        <v>20.901896477969487</v>
      </c>
      <c r="Q10" s="9"/>
    </row>
    <row r="11" spans="1:134">
      <c r="A11" s="12"/>
      <c r="B11" s="25">
        <v>315.2</v>
      </c>
      <c r="C11" s="20" t="s">
        <v>107</v>
      </c>
      <c r="D11" s="46">
        <v>228290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228290</v>
      </c>
      <c r="P11" s="47">
        <f>(O11/P$42)</f>
        <v>32.552402680735774</v>
      </c>
      <c r="Q11" s="9"/>
    </row>
    <row r="12" spans="1:134">
      <c r="A12" s="12"/>
      <c r="B12" s="25">
        <v>316</v>
      </c>
      <c r="C12" s="20" t="s">
        <v>68</v>
      </c>
      <c r="D12" s="46">
        <v>36952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36952</v>
      </c>
      <c r="P12" s="47">
        <f>(O12/P$42)</f>
        <v>5.2690717239412521</v>
      </c>
      <c r="Q12" s="9"/>
    </row>
    <row r="13" spans="1:134">
      <c r="A13" s="12"/>
      <c r="B13" s="25">
        <v>319.89999999999998</v>
      </c>
      <c r="C13" s="20" t="s">
        <v>108</v>
      </c>
      <c r="D13" s="46">
        <v>1353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1353</v>
      </c>
      <c r="P13" s="47">
        <f>(O13/P$42)</f>
        <v>0.19292742050477685</v>
      </c>
      <c r="Q13" s="9"/>
    </row>
    <row r="14" spans="1:134" ht="15.75">
      <c r="A14" s="29" t="s">
        <v>16</v>
      </c>
      <c r="B14" s="30"/>
      <c r="C14" s="31"/>
      <c r="D14" s="32">
        <f>SUM(D15:D16)</f>
        <v>659857</v>
      </c>
      <c r="E14" s="32">
        <f>SUM(E15:E16)</f>
        <v>0</v>
      </c>
      <c r="F14" s="32">
        <f>SUM(F15:F16)</f>
        <v>0</v>
      </c>
      <c r="G14" s="32">
        <f>SUM(G15:G16)</f>
        <v>0</v>
      </c>
      <c r="H14" s="32">
        <f>SUM(H15:H16)</f>
        <v>0</v>
      </c>
      <c r="I14" s="32">
        <f>SUM(I15:I16)</f>
        <v>0</v>
      </c>
      <c r="J14" s="32">
        <f>SUM(J15:J16)</f>
        <v>0</v>
      </c>
      <c r="K14" s="32">
        <f>SUM(K15:K16)</f>
        <v>0</v>
      </c>
      <c r="L14" s="32">
        <f>SUM(L15:L16)</f>
        <v>0</v>
      </c>
      <c r="M14" s="32">
        <f>SUM(M15:M16)</f>
        <v>0</v>
      </c>
      <c r="N14" s="32">
        <f>SUM(N15:N16)</f>
        <v>0</v>
      </c>
      <c r="O14" s="44">
        <f>SUM(D14:N14)</f>
        <v>659857</v>
      </c>
      <c r="P14" s="45">
        <f>(O14/P$42)</f>
        <v>94.090546128618286</v>
      </c>
      <c r="Q14" s="10"/>
    </row>
    <row r="15" spans="1:134">
      <c r="A15" s="12"/>
      <c r="B15" s="25">
        <v>322</v>
      </c>
      <c r="C15" s="20" t="s">
        <v>109</v>
      </c>
      <c r="D15" s="46">
        <v>36024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36024</v>
      </c>
      <c r="P15" s="47">
        <f>(O15/P$42)</f>
        <v>5.1367460430628835</v>
      </c>
      <c r="Q15" s="9"/>
    </row>
    <row r="16" spans="1:134">
      <c r="A16" s="12"/>
      <c r="B16" s="25">
        <v>323.7</v>
      </c>
      <c r="C16" s="20" t="s">
        <v>110</v>
      </c>
      <c r="D16" s="46">
        <v>623833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1">SUM(D16:N16)</f>
        <v>623833</v>
      </c>
      <c r="P16" s="47">
        <f>(O16/P$42)</f>
        <v>88.9538000855554</v>
      </c>
      <c r="Q16" s="9"/>
    </row>
    <row r="17" spans="1:17" ht="15.75">
      <c r="A17" s="29" t="s">
        <v>102</v>
      </c>
      <c r="B17" s="30"/>
      <c r="C17" s="31"/>
      <c r="D17" s="32">
        <f>SUM(D18:D24)</f>
        <v>1159778</v>
      </c>
      <c r="E17" s="32">
        <f>SUM(E18:E24)</f>
        <v>0</v>
      </c>
      <c r="F17" s="32">
        <f>SUM(F18:F24)</f>
        <v>0</v>
      </c>
      <c r="G17" s="32">
        <f>SUM(G18:G24)</f>
        <v>0</v>
      </c>
      <c r="H17" s="32">
        <f>SUM(H18:H24)</f>
        <v>0</v>
      </c>
      <c r="I17" s="32">
        <f>SUM(I18:I24)</f>
        <v>317470</v>
      </c>
      <c r="J17" s="32">
        <f>SUM(J18:J24)</f>
        <v>0</v>
      </c>
      <c r="K17" s="32">
        <f>SUM(K18:K24)</f>
        <v>0</v>
      </c>
      <c r="L17" s="32">
        <f>SUM(L18:L24)</f>
        <v>0</v>
      </c>
      <c r="M17" s="32">
        <f>SUM(M18:M24)</f>
        <v>0</v>
      </c>
      <c r="N17" s="32">
        <f>SUM(N18:N24)</f>
        <v>0</v>
      </c>
      <c r="O17" s="44">
        <f>SUM(D17:N17)</f>
        <v>1477248</v>
      </c>
      <c r="P17" s="45">
        <f>(O17/P$42)</f>
        <v>210.64423214031086</v>
      </c>
      <c r="Q17" s="10"/>
    </row>
    <row r="18" spans="1:17">
      <c r="A18" s="12"/>
      <c r="B18" s="25">
        <v>331.51</v>
      </c>
      <c r="C18" s="20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317470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2">SUM(D18:N18)</f>
        <v>317470</v>
      </c>
      <c r="P18" s="47">
        <f>(O18/P$42)</f>
        <v>45.268786539284186</v>
      </c>
      <c r="Q18" s="9"/>
    </row>
    <row r="19" spans="1:17">
      <c r="A19" s="12"/>
      <c r="B19" s="25">
        <v>335.14</v>
      </c>
      <c r="C19" s="20" t="s">
        <v>70</v>
      </c>
      <c r="D19" s="46">
        <v>2007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2007</v>
      </c>
      <c r="P19" s="47">
        <f>(O19/P$42)</f>
        <v>0.28618280336517893</v>
      </c>
      <c r="Q19" s="9"/>
    </row>
    <row r="20" spans="1:17">
      <c r="A20" s="12"/>
      <c r="B20" s="25">
        <v>335.15</v>
      </c>
      <c r="C20" s="20" t="s">
        <v>71</v>
      </c>
      <c r="D20" s="46">
        <v>4231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4231</v>
      </c>
      <c r="P20" s="47">
        <f>(O20/P$42)</f>
        <v>0.60330814202195926</v>
      </c>
      <c r="Q20" s="9"/>
    </row>
    <row r="21" spans="1:17">
      <c r="A21" s="12"/>
      <c r="B21" s="25">
        <v>335.18</v>
      </c>
      <c r="C21" s="20" t="s">
        <v>103</v>
      </c>
      <c r="D21" s="46">
        <v>569560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569560</v>
      </c>
      <c r="P21" s="47">
        <f>(O21/P$42)</f>
        <v>81.214886639098822</v>
      </c>
      <c r="Q21" s="9"/>
    </row>
    <row r="22" spans="1:17">
      <c r="A22" s="12"/>
      <c r="B22" s="25">
        <v>335.19</v>
      </c>
      <c r="C22" s="20" t="s">
        <v>112</v>
      </c>
      <c r="D22" s="46">
        <v>455973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455973</v>
      </c>
      <c r="P22" s="47">
        <f>(O22/P$42)</f>
        <v>65.018251818052192</v>
      </c>
      <c r="Q22" s="9"/>
    </row>
    <row r="23" spans="1:17">
      <c r="A23" s="12"/>
      <c r="B23" s="25">
        <v>335.22</v>
      </c>
      <c r="C23" s="20" t="s">
        <v>113</v>
      </c>
      <c r="D23" s="46">
        <v>48987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48987</v>
      </c>
      <c r="P23" s="47">
        <f>(O23/P$42)</f>
        <v>6.9851703978325963</v>
      </c>
      <c r="Q23" s="9"/>
    </row>
    <row r="24" spans="1:17">
      <c r="A24" s="12"/>
      <c r="B24" s="25">
        <v>337.2</v>
      </c>
      <c r="C24" s="20" t="s">
        <v>25</v>
      </c>
      <c r="D24" s="46">
        <v>79020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3">SUM(D24:N24)</f>
        <v>79020</v>
      </c>
      <c r="P24" s="47">
        <f>(O24/P$42)</f>
        <v>11.267645800655925</v>
      </c>
      <c r="Q24" s="9"/>
    </row>
    <row r="25" spans="1:17" ht="15.75">
      <c r="A25" s="29" t="s">
        <v>30</v>
      </c>
      <c r="B25" s="30"/>
      <c r="C25" s="31"/>
      <c r="D25" s="32">
        <f>SUM(D26:D31)</f>
        <v>350923</v>
      </c>
      <c r="E25" s="32">
        <f>SUM(E26:E31)</f>
        <v>0</v>
      </c>
      <c r="F25" s="32">
        <f>SUM(F26:F31)</f>
        <v>0</v>
      </c>
      <c r="G25" s="32">
        <f>SUM(G26:G31)</f>
        <v>0</v>
      </c>
      <c r="H25" s="32">
        <f>SUM(H26:H31)</f>
        <v>0</v>
      </c>
      <c r="I25" s="32">
        <f>SUM(I26:I31)</f>
        <v>7981743</v>
      </c>
      <c r="J25" s="32">
        <f>SUM(J26:J31)</f>
        <v>0</v>
      </c>
      <c r="K25" s="32">
        <f>SUM(K26:K31)</f>
        <v>0</v>
      </c>
      <c r="L25" s="32">
        <f>SUM(L26:L31)</f>
        <v>0</v>
      </c>
      <c r="M25" s="32">
        <f>SUM(M26:M31)</f>
        <v>0</v>
      </c>
      <c r="N25" s="32">
        <f>SUM(N26:N31)</f>
        <v>0</v>
      </c>
      <c r="O25" s="32">
        <f>SUM(D25:N25)</f>
        <v>8332666</v>
      </c>
      <c r="P25" s="45">
        <f>(O25/P$42)</f>
        <v>1188.1742478254671</v>
      </c>
      <c r="Q25" s="10"/>
    </row>
    <row r="26" spans="1:17">
      <c r="A26" s="12"/>
      <c r="B26" s="25">
        <v>341.9</v>
      </c>
      <c r="C26" s="20" t="s">
        <v>73</v>
      </c>
      <c r="D26" s="46">
        <v>350923</v>
      </c>
      <c r="E26" s="46">
        <v>0</v>
      </c>
      <c r="F26" s="46">
        <v>0</v>
      </c>
      <c r="G26" s="46">
        <v>0</v>
      </c>
      <c r="H26" s="46">
        <v>0</v>
      </c>
      <c r="I26" s="46">
        <v>429111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4">SUM(D26:N26)</f>
        <v>780034</v>
      </c>
      <c r="P26" s="47">
        <f>(O26/P$42)</f>
        <v>111.22686439469557</v>
      </c>
      <c r="Q26" s="9"/>
    </row>
    <row r="27" spans="1:17">
      <c r="A27" s="12"/>
      <c r="B27" s="25">
        <v>343.2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2055384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2055384</v>
      </c>
      <c r="P27" s="47">
        <f>(O27/P$42)</f>
        <v>293.08199058890631</v>
      </c>
      <c r="Q27" s="9"/>
    </row>
    <row r="28" spans="1:17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2615249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2615249</v>
      </c>
      <c r="P28" s="47">
        <f>(O28/P$42)</f>
        <v>372.91444460288034</v>
      </c>
      <c r="Q28" s="9"/>
    </row>
    <row r="29" spans="1:17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840047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840047</v>
      </c>
      <c r="P29" s="47">
        <f>(O29/P$42)</f>
        <v>119.78425780692999</v>
      </c>
      <c r="Q29" s="9"/>
    </row>
    <row r="30" spans="1:17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2036398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2036398</v>
      </c>
      <c r="P30" s="47">
        <f>(O30/P$42)</f>
        <v>290.37473263938398</v>
      </c>
      <c r="Q30" s="9"/>
    </row>
    <row r="31" spans="1:17">
      <c r="A31" s="12"/>
      <c r="B31" s="25">
        <v>347.1</v>
      </c>
      <c r="C31" s="20" t="s">
        <v>114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5554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5554</v>
      </c>
      <c r="P31" s="47">
        <f>(O31/P$42)</f>
        <v>0.79195779267075428</v>
      </c>
      <c r="Q31" s="9"/>
    </row>
    <row r="32" spans="1:17" ht="15.75">
      <c r="A32" s="29" t="s">
        <v>31</v>
      </c>
      <c r="B32" s="30"/>
      <c r="C32" s="31"/>
      <c r="D32" s="32">
        <f>SUM(D33:D33)</f>
        <v>16757</v>
      </c>
      <c r="E32" s="32">
        <f>SUM(E33:E33)</f>
        <v>0</v>
      </c>
      <c r="F32" s="32">
        <f>SUM(F33:F33)</f>
        <v>0</v>
      </c>
      <c r="G32" s="32">
        <f>SUM(G33:G33)</f>
        <v>0</v>
      </c>
      <c r="H32" s="32">
        <f>SUM(H33:H33)</f>
        <v>0</v>
      </c>
      <c r="I32" s="32">
        <f>SUM(I33:I33)</f>
        <v>0</v>
      </c>
      <c r="J32" s="32">
        <f>SUM(J33:J33)</f>
        <v>0</v>
      </c>
      <c r="K32" s="32">
        <f>SUM(K33:K33)</f>
        <v>0</v>
      </c>
      <c r="L32" s="32">
        <f>SUM(L33:L33)</f>
        <v>0</v>
      </c>
      <c r="M32" s="32">
        <f>SUM(M33:M33)</f>
        <v>0</v>
      </c>
      <c r="N32" s="32">
        <f>SUM(N33:N33)</f>
        <v>0</v>
      </c>
      <c r="O32" s="32">
        <f>SUM(D32:N32)</f>
        <v>16757</v>
      </c>
      <c r="P32" s="45">
        <f>(O32/P$42)</f>
        <v>2.3894196492228716</v>
      </c>
      <c r="Q32" s="10"/>
    </row>
    <row r="33" spans="1:120">
      <c r="A33" s="13"/>
      <c r="B33" s="39">
        <v>351.1</v>
      </c>
      <c r="C33" s="21" t="s">
        <v>115</v>
      </c>
      <c r="D33" s="46">
        <v>16757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16757</v>
      </c>
      <c r="P33" s="47">
        <f>(O33/P$42)</f>
        <v>2.3894196492228716</v>
      </c>
      <c r="Q33" s="9"/>
    </row>
    <row r="34" spans="1:120" ht="15.75">
      <c r="A34" s="29" t="s">
        <v>3</v>
      </c>
      <c r="B34" s="30"/>
      <c r="C34" s="31"/>
      <c r="D34" s="32">
        <f>SUM(D35:D37)</f>
        <v>69170</v>
      </c>
      <c r="E34" s="32">
        <f>SUM(E35:E37)</f>
        <v>377</v>
      </c>
      <c r="F34" s="32">
        <f>SUM(F35:F37)</f>
        <v>0</v>
      </c>
      <c r="G34" s="32">
        <f>SUM(G35:G37)</f>
        <v>0</v>
      </c>
      <c r="H34" s="32">
        <f>SUM(H35:H37)</f>
        <v>0</v>
      </c>
      <c r="I34" s="32">
        <f>SUM(I35:I37)</f>
        <v>100891</v>
      </c>
      <c r="J34" s="32">
        <f>SUM(J35:J37)</f>
        <v>0</v>
      </c>
      <c r="K34" s="32">
        <f>SUM(K35:K37)</f>
        <v>1461287</v>
      </c>
      <c r="L34" s="32">
        <f>SUM(L35:L37)</f>
        <v>0</v>
      </c>
      <c r="M34" s="32">
        <f>SUM(M35:M37)</f>
        <v>0</v>
      </c>
      <c r="N34" s="32">
        <f>SUM(N35:N37)</f>
        <v>17325</v>
      </c>
      <c r="O34" s="32">
        <f>SUM(D34:N34)</f>
        <v>1649050</v>
      </c>
      <c r="P34" s="45">
        <f>(O34/P$42)</f>
        <v>235.14187936689007</v>
      </c>
      <c r="Q34" s="10"/>
    </row>
    <row r="35" spans="1:120">
      <c r="A35" s="12"/>
      <c r="B35" s="25">
        <v>361.1</v>
      </c>
      <c r="C35" s="20" t="s">
        <v>43</v>
      </c>
      <c r="D35" s="46">
        <v>2250</v>
      </c>
      <c r="E35" s="46">
        <v>377</v>
      </c>
      <c r="F35" s="46">
        <v>0</v>
      </c>
      <c r="G35" s="46">
        <v>0</v>
      </c>
      <c r="H35" s="46">
        <v>0</v>
      </c>
      <c r="I35" s="46">
        <v>2437</v>
      </c>
      <c r="J35" s="46">
        <v>0</v>
      </c>
      <c r="K35" s="46">
        <v>784649</v>
      </c>
      <c r="L35" s="46">
        <v>0</v>
      </c>
      <c r="M35" s="46">
        <v>0</v>
      </c>
      <c r="N35" s="46">
        <v>0</v>
      </c>
      <c r="O35" s="46">
        <f>SUM(D35:N35)</f>
        <v>789713</v>
      </c>
      <c r="P35" s="47">
        <f>(O35/P$42)</f>
        <v>112.60701554256381</v>
      </c>
      <c r="Q35" s="9"/>
    </row>
    <row r="36" spans="1:120">
      <c r="A36" s="12"/>
      <c r="B36" s="25">
        <v>368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676638</v>
      </c>
      <c r="L36" s="46">
        <v>0</v>
      </c>
      <c r="M36" s="46">
        <v>0</v>
      </c>
      <c r="N36" s="46">
        <v>0</v>
      </c>
      <c r="O36" s="46">
        <f t="shared" ref="O36:O39" si="5">SUM(D36:N36)</f>
        <v>676638</v>
      </c>
      <c r="P36" s="47">
        <f>(O36/P$42)</f>
        <v>96.483387993725941</v>
      </c>
      <c r="Q36" s="9"/>
    </row>
    <row r="37" spans="1:120">
      <c r="A37" s="12"/>
      <c r="B37" s="25">
        <v>369.9</v>
      </c>
      <c r="C37" s="20" t="s">
        <v>48</v>
      </c>
      <c r="D37" s="46">
        <v>66920</v>
      </c>
      <c r="E37" s="46">
        <v>0</v>
      </c>
      <c r="F37" s="46">
        <v>0</v>
      </c>
      <c r="G37" s="46">
        <v>0</v>
      </c>
      <c r="H37" s="46">
        <v>0</v>
      </c>
      <c r="I37" s="46">
        <v>98454</v>
      </c>
      <c r="J37" s="46">
        <v>0</v>
      </c>
      <c r="K37" s="46">
        <v>0</v>
      </c>
      <c r="L37" s="46">
        <v>0</v>
      </c>
      <c r="M37" s="46">
        <v>0</v>
      </c>
      <c r="N37" s="46">
        <v>17325</v>
      </c>
      <c r="O37" s="46">
        <f t="shared" si="5"/>
        <v>182699</v>
      </c>
      <c r="P37" s="47">
        <f>(O37/P$42)</f>
        <v>26.051475830600314</v>
      </c>
      <c r="Q37" s="9"/>
    </row>
    <row r="38" spans="1:120" ht="15.75">
      <c r="A38" s="29" t="s">
        <v>32</v>
      </c>
      <c r="B38" s="30"/>
      <c r="C38" s="31"/>
      <c r="D38" s="32">
        <f>SUM(D39:D39)</f>
        <v>2544834</v>
      </c>
      <c r="E38" s="32">
        <f>SUM(E39:E39)</f>
        <v>0</v>
      </c>
      <c r="F38" s="32">
        <f>SUM(F39:F39)</f>
        <v>0</v>
      </c>
      <c r="G38" s="32">
        <f>SUM(G39:G39)</f>
        <v>0</v>
      </c>
      <c r="H38" s="32">
        <f>SUM(H39:H39)</f>
        <v>0</v>
      </c>
      <c r="I38" s="32">
        <f>SUM(I39:I39)</f>
        <v>620878</v>
      </c>
      <c r="J38" s="32">
        <f>SUM(J39:J39)</f>
        <v>0</v>
      </c>
      <c r="K38" s="32">
        <f>SUM(K39:K39)</f>
        <v>0</v>
      </c>
      <c r="L38" s="32">
        <f>SUM(L39:L39)</f>
        <v>0</v>
      </c>
      <c r="M38" s="32">
        <f>SUM(M39:M39)</f>
        <v>0</v>
      </c>
      <c r="N38" s="32">
        <f>SUM(N39:N39)</f>
        <v>0</v>
      </c>
      <c r="O38" s="32">
        <f t="shared" si="5"/>
        <v>3165712</v>
      </c>
      <c r="P38" s="45">
        <f>(O38/P$42)</f>
        <v>451.40624554398971</v>
      </c>
      <c r="Q38" s="9"/>
    </row>
    <row r="39" spans="1:120" ht="15.75" thickBot="1">
      <c r="A39" s="12"/>
      <c r="B39" s="25">
        <v>381</v>
      </c>
      <c r="C39" s="20" t="s">
        <v>49</v>
      </c>
      <c r="D39" s="46">
        <v>2544834</v>
      </c>
      <c r="E39" s="46">
        <v>0</v>
      </c>
      <c r="F39" s="46">
        <v>0</v>
      </c>
      <c r="G39" s="46">
        <v>0</v>
      </c>
      <c r="H39" s="46">
        <v>0</v>
      </c>
      <c r="I39" s="46">
        <v>620878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5"/>
        <v>3165712</v>
      </c>
      <c r="P39" s="47">
        <f>(O39/P$42)</f>
        <v>451.40624554398971</v>
      </c>
      <c r="Q39" s="9"/>
    </row>
    <row r="40" spans="1:120" ht="16.5" thickBot="1">
      <c r="A40" s="14" t="s">
        <v>40</v>
      </c>
      <c r="B40" s="23"/>
      <c r="C40" s="22"/>
      <c r="D40" s="15">
        <f>SUM(D5,D14,D17,D25,D32,D34,D38)</f>
        <v>7037699</v>
      </c>
      <c r="E40" s="15">
        <f>SUM(E5,E14,E17,E25,E32,E34,E38)</f>
        <v>1340267</v>
      </c>
      <c r="F40" s="15">
        <f>SUM(F5,F14,F17,F25,F32,F34,F38)</f>
        <v>0</v>
      </c>
      <c r="G40" s="15">
        <f>SUM(G5,G14,G17,G25,G32,G34,G38)</f>
        <v>0</v>
      </c>
      <c r="H40" s="15">
        <f>SUM(H5,H14,H17,H25,H32,H34,H38)</f>
        <v>0</v>
      </c>
      <c r="I40" s="15">
        <f>SUM(I5,I14,I17,I25,I32,I34,I38)</f>
        <v>9020982</v>
      </c>
      <c r="J40" s="15">
        <f>SUM(J5,J14,J17,J25,J32,J34,J38)</f>
        <v>0</v>
      </c>
      <c r="K40" s="15">
        <f>SUM(K5,K14,K17,K25,K32,K34,K38)</f>
        <v>1461287</v>
      </c>
      <c r="L40" s="15">
        <f>SUM(L5,L14,L17,L25,L32,L34,L38)</f>
        <v>0</v>
      </c>
      <c r="M40" s="15">
        <f>SUM(M5,M14,M17,M25,M32,M34,M38)</f>
        <v>0</v>
      </c>
      <c r="N40" s="15">
        <f>SUM(N5,N14,N17,N25,N32,N34,N38)</f>
        <v>43805</v>
      </c>
      <c r="O40" s="15">
        <f>SUM(D40:N40)</f>
        <v>18904040</v>
      </c>
      <c r="P40" s="38">
        <f>(O40/P$42)</f>
        <v>2695.5710822757737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116</v>
      </c>
      <c r="N42" s="48"/>
      <c r="O42" s="48"/>
      <c r="P42" s="43">
        <v>7013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61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1394083</v>
      </c>
      <c r="E5" s="27">
        <f t="shared" si="0"/>
        <v>1010657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34413</v>
      </c>
      <c r="N5" s="28">
        <f>SUM(D5:M5)</f>
        <v>2439153</v>
      </c>
      <c r="O5" s="33">
        <f t="shared" ref="O5:O43" si="1">(N5/O$45)</f>
        <v>346.91409472336795</v>
      </c>
      <c r="P5" s="6"/>
    </row>
    <row r="6" spans="1:133">
      <c r="A6" s="12"/>
      <c r="B6" s="25">
        <v>311</v>
      </c>
      <c r="C6" s="20" t="s">
        <v>2</v>
      </c>
      <c r="D6" s="46">
        <v>971296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34413</v>
      </c>
      <c r="N6" s="46">
        <f>SUM(D6:M6)</f>
        <v>1005709</v>
      </c>
      <c r="O6" s="47">
        <f t="shared" si="1"/>
        <v>143.03925472905703</v>
      </c>
      <c r="P6" s="9"/>
    </row>
    <row r="7" spans="1:133">
      <c r="A7" s="12"/>
      <c r="B7" s="25">
        <v>312.41000000000003</v>
      </c>
      <c r="C7" s="20" t="s">
        <v>10</v>
      </c>
      <c r="D7" s="46">
        <v>71391</v>
      </c>
      <c r="E7" s="46">
        <v>280127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351518</v>
      </c>
      <c r="O7" s="47">
        <f t="shared" si="1"/>
        <v>49.995448727065849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579497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579497</v>
      </c>
      <c r="O8" s="47">
        <f t="shared" si="1"/>
        <v>82.420281610012808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67795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67795</v>
      </c>
      <c r="O9" s="47">
        <f t="shared" si="1"/>
        <v>9.6422983928317443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83238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83238</v>
      </c>
      <c r="O10" s="47">
        <f t="shared" si="1"/>
        <v>11.838714265396103</v>
      </c>
      <c r="P10" s="9"/>
    </row>
    <row r="11" spans="1:133">
      <c r="A11" s="12"/>
      <c r="B11" s="25">
        <v>315</v>
      </c>
      <c r="C11" s="20" t="s">
        <v>67</v>
      </c>
      <c r="D11" s="46">
        <v>298384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298384</v>
      </c>
      <c r="O11" s="47">
        <f t="shared" si="1"/>
        <v>42.438344474470206</v>
      </c>
      <c r="P11" s="9"/>
    </row>
    <row r="12" spans="1:133">
      <c r="A12" s="12"/>
      <c r="B12" s="25">
        <v>316</v>
      </c>
      <c r="C12" s="20" t="s">
        <v>68</v>
      </c>
      <c r="D12" s="46">
        <v>53012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53012</v>
      </c>
      <c r="O12" s="47">
        <f t="shared" si="1"/>
        <v>7.5397525245342054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594244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594244</v>
      </c>
      <c r="O13" s="45">
        <f t="shared" si="1"/>
        <v>84.517707296259417</v>
      </c>
      <c r="P13" s="10"/>
    </row>
    <row r="14" spans="1:133">
      <c r="A14" s="12"/>
      <c r="B14" s="25">
        <v>322</v>
      </c>
      <c r="C14" s="20" t="s">
        <v>0</v>
      </c>
      <c r="D14" s="46">
        <v>38551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38551</v>
      </c>
      <c r="O14" s="47">
        <f t="shared" si="1"/>
        <v>5.4830038401365382</v>
      </c>
      <c r="P14" s="9"/>
    </row>
    <row r="15" spans="1:133">
      <c r="A15" s="12"/>
      <c r="B15" s="25">
        <v>323.10000000000002</v>
      </c>
      <c r="C15" s="20" t="s">
        <v>17</v>
      </c>
      <c r="D15" s="46">
        <v>555693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555693</v>
      </c>
      <c r="O15" s="47">
        <f t="shared" si="1"/>
        <v>79.034703456122884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824523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824523</v>
      </c>
      <c r="O16" s="45">
        <f t="shared" si="1"/>
        <v>117.26966292134831</v>
      </c>
      <c r="P16" s="10"/>
    </row>
    <row r="17" spans="1:16">
      <c r="A17" s="12"/>
      <c r="B17" s="25">
        <v>335.12</v>
      </c>
      <c r="C17" s="20" t="s">
        <v>69</v>
      </c>
      <c r="D17" s="46">
        <v>283259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283259</v>
      </c>
      <c r="O17" s="47">
        <f t="shared" si="1"/>
        <v>40.287156876688947</v>
      </c>
      <c r="P17" s="9"/>
    </row>
    <row r="18" spans="1:16">
      <c r="A18" s="12"/>
      <c r="B18" s="25">
        <v>335.14</v>
      </c>
      <c r="C18" s="20" t="s">
        <v>70</v>
      </c>
      <c r="D18" s="46">
        <v>2071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2071</v>
      </c>
      <c r="O18" s="47">
        <f t="shared" si="1"/>
        <v>0.29455269520694072</v>
      </c>
      <c r="P18" s="9"/>
    </row>
    <row r="19" spans="1:16">
      <c r="A19" s="12"/>
      <c r="B19" s="25">
        <v>335.15</v>
      </c>
      <c r="C19" s="20" t="s">
        <v>71</v>
      </c>
      <c r="D19" s="46">
        <v>2324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2324</v>
      </c>
      <c r="O19" s="47">
        <f t="shared" si="1"/>
        <v>0.33053619684255442</v>
      </c>
      <c r="P19" s="9"/>
    </row>
    <row r="20" spans="1:16">
      <c r="A20" s="12"/>
      <c r="B20" s="25">
        <v>335.18</v>
      </c>
      <c r="C20" s="20" t="s">
        <v>72</v>
      </c>
      <c r="D20" s="46">
        <v>361054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361054</v>
      </c>
      <c r="O20" s="47">
        <f t="shared" si="1"/>
        <v>51.351728061442188</v>
      </c>
      <c r="P20" s="9"/>
    </row>
    <row r="21" spans="1:16">
      <c r="A21" s="12"/>
      <c r="B21" s="25">
        <v>335.9</v>
      </c>
      <c r="C21" s="20" t="s">
        <v>24</v>
      </c>
      <c r="D21" s="46">
        <v>86632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86632</v>
      </c>
      <c r="O21" s="47">
        <f t="shared" si="1"/>
        <v>12.321433650974257</v>
      </c>
      <c r="P21" s="9"/>
    </row>
    <row r="22" spans="1:16">
      <c r="A22" s="12"/>
      <c r="B22" s="25">
        <v>337.2</v>
      </c>
      <c r="C22" s="20" t="s">
        <v>25</v>
      </c>
      <c r="D22" s="46">
        <v>89183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89183</v>
      </c>
      <c r="O22" s="47">
        <f t="shared" si="1"/>
        <v>12.684255440193429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SUM(D24:D30)</f>
        <v>1892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4420943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4422835</v>
      </c>
      <c r="O23" s="45">
        <f t="shared" si="1"/>
        <v>629.04778836580851</v>
      </c>
      <c r="P23" s="10"/>
    </row>
    <row r="24" spans="1:16">
      <c r="A24" s="12"/>
      <c r="B24" s="25">
        <v>341.9</v>
      </c>
      <c r="C24" s="20" t="s">
        <v>73</v>
      </c>
      <c r="D24" s="46">
        <v>1892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1892</v>
      </c>
      <c r="O24" s="47">
        <f t="shared" si="1"/>
        <v>0.269094012231546</v>
      </c>
      <c r="P24" s="9"/>
    </row>
    <row r="25" spans="1:16">
      <c r="A25" s="12"/>
      <c r="B25" s="25">
        <v>343.2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1103411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1103411</v>
      </c>
      <c r="O25" s="47">
        <f t="shared" si="1"/>
        <v>156.93514436068838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1418953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1418953</v>
      </c>
      <c r="O26" s="47">
        <f t="shared" si="1"/>
        <v>201.81382449153747</v>
      </c>
      <c r="P26" s="9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685143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685143</v>
      </c>
      <c r="O27" s="47">
        <f t="shared" si="1"/>
        <v>97.446024747546574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828363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828363</v>
      </c>
      <c r="O28" s="47">
        <f t="shared" si="1"/>
        <v>117.81581567344617</v>
      </c>
      <c r="P28" s="9"/>
    </row>
    <row r="29" spans="1:16">
      <c r="A29" s="12"/>
      <c r="B29" s="25">
        <v>343.9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356557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356557</v>
      </c>
      <c r="O29" s="47">
        <f t="shared" si="1"/>
        <v>50.712131986915089</v>
      </c>
      <c r="P29" s="9"/>
    </row>
    <row r="30" spans="1:16">
      <c r="A30" s="12"/>
      <c r="B30" s="25">
        <v>347.2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28516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28516</v>
      </c>
      <c r="O30" s="47">
        <f t="shared" si="1"/>
        <v>4.0557530934433226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SUM(D32:D32)</f>
        <v>72100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3" si="9">SUM(D31:M31)</f>
        <v>72100</v>
      </c>
      <c r="O31" s="45">
        <f t="shared" si="1"/>
        <v>10.254586829753947</v>
      </c>
      <c r="P31" s="10"/>
    </row>
    <row r="32" spans="1:16">
      <c r="A32" s="13"/>
      <c r="B32" s="39">
        <v>351.5</v>
      </c>
      <c r="C32" s="21" t="s">
        <v>42</v>
      </c>
      <c r="D32" s="46">
        <v>72100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72100</v>
      </c>
      <c r="O32" s="47">
        <f t="shared" si="1"/>
        <v>10.254586829753947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SUM(D34:D39)</f>
        <v>11555</v>
      </c>
      <c r="E33" s="32">
        <f t="shared" si="10"/>
        <v>5983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40513</v>
      </c>
      <c r="J33" s="32">
        <f t="shared" si="10"/>
        <v>0</v>
      </c>
      <c r="K33" s="32">
        <f t="shared" si="10"/>
        <v>1743095</v>
      </c>
      <c r="L33" s="32">
        <f t="shared" si="10"/>
        <v>0</v>
      </c>
      <c r="M33" s="32">
        <f t="shared" si="10"/>
        <v>8155</v>
      </c>
      <c r="N33" s="32">
        <f t="shared" si="9"/>
        <v>1809301</v>
      </c>
      <c r="O33" s="45">
        <f t="shared" si="1"/>
        <v>257.33195846963446</v>
      </c>
      <c r="P33" s="10"/>
    </row>
    <row r="34" spans="1:119">
      <c r="A34" s="12"/>
      <c r="B34" s="25">
        <v>361.1</v>
      </c>
      <c r="C34" s="20" t="s">
        <v>43</v>
      </c>
      <c r="D34" s="46">
        <v>3335</v>
      </c>
      <c r="E34" s="46">
        <v>4432</v>
      </c>
      <c r="F34" s="46">
        <v>0</v>
      </c>
      <c r="G34" s="46">
        <v>0</v>
      </c>
      <c r="H34" s="46">
        <v>0</v>
      </c>
      <c r="I34" s="46">
        <v>40513</v>
      </c>
      <c r="J34" s="46">
        <v>0</v>
      </c>
      <c r="K34" s="46">
        <v>0</v>
      </c>
      <c r="L34" s="46">
        <v>0</v>
      </c>
      <c r="M34" s="46">
        <v>405</v>
      </c>
      <c r="N34" s="46">
        <f t="shared" si="9"/>
        <v>48685</v>
      </c>
      <c r="O34" s="47">
        <f t="shared" si="1"/>
        <v>6.9243350874697764</v>
      </c>
      <c r="P34" s="9"/>
    </row>
    <row r="35" spans="1:119">
      <c r="A35" s="12"/>
      <c r="B35" s="25">
        <v>361.2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208425</v>
      </c>
      <c r="L35" s="46">
        <v>0</v>
      </c>
      <c r="M35" s="46">
        <v>0</v>
      </c>
      <c r="N35" s="46">
        <f t="shared" si="9"/>
        <v>208425</v>
      </c>
      <c r="O35" s="47">
        <f t="shared" si="1"/>
        <v>29.643720665623668</v>
      </c>
      <c r="P35" s="9"/>
    </row>
    <row r="36" spans="1:119">
      <c r="A36" s="12"/>
      <c r="B36" s="25">
        <v>361.3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857618</v>
      </c>
      <c r="L36" s="46">
        <v>0</v>
      </c>
      <c r="M36" s="46">
        <v>0</v>
      </c>
      <c r="N36" s="46">
        <f t="shared" si="9"/>
        <v>857618</v>
      </c>
      <c r="O36" s="47">
        <f t="shared" si="1"/>
        <v>121.97667472621249</v>
      </c>
      <c r="P36" s="9"/>
    </row>
    <row r="37" spans="1:119">
      <c r="A37" s="12"/>
      <c r="B37" s="25">
        <v>365</v>
      </c>
      <c r="C37" s="20" t="s">
        <v>74</v>
      </c>
      <c r="D37" s="46">
        <v>3561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3561</v>
      </c>
      <c r="O37" s="47">
        <f t="shared" si="1"/>
        <v>0.50647134120324278</v>
      </c>
      <c r="P37" s="9"/>
    </row>
    <row r="38" spans="1:119">
      <c r="A38" s="12"/>
      <c r="B38" s="25">
        <v>368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677052</v>
      </c>
      <c r="L38" s="46">
        <v>0</v>
      </c>
      <c r="M38" s="46">
        <v>0</v>
      </c>
      <c r="N38" s="46">
        <f t="shared" si="9"/>
        <v>677052</v>
      </c>
      <c r="O38" s="47">
        <f t="shared" si="1"/>
        <v>96.295263831602895</v>
      </c>
      <c r="P38" s="9"/>
    </row>
    <row r="39" spans="1:119">
      <c r="A39" s="12"/>
      <c r="B39" s="25">
        <v>369.9</v>
      </c>
      <c r="C39" s="20" t="s">
        <v>48</v>
      </c>
      <c r="D39" s="46">
        <v>4659</v>
      </c>
      <c r="E39" s="46">
        <v>1551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7750</v>
      </c>
      <c r="N39" s="46">
        <f t="shared" si="9"/>
        <v>13960</v>
      </c>
      <c r="O39" s="47">
        <f t="shared" si="1"/>
        <v>1.9854928175224007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SUM(D41:D42)</f>
        <v>1656500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3790112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5446612</v>
      </c>
      <c r="O40" s="45">
        <f t="shared" si="1"/>
        <v>774.65680557530936</v>
      </c>
      <c r="P40" s="9"/>
    </row>
    <row r="41" spans="1:119">
      <c r="A41" s="12"/>
      <c r="B41" s="25">
        <v>381</v>
      </c>
      <c r="C41" s="20" t="s">
        <v>49</v>
      </c>
      <c r="D41" s="46">
        <v>1656500</v>
      </c>
      <c r="E41" s="46">
        <v>0</v>
      </c>
      <c r="F41" s="46">
        <v>0</v>
      </c>
      <c r="G41" s="46">
        <v>0</v>
      </c>
      <c r="H41" s="46">
        <v>0</v>
      </c>
      <c r="I41" s="46">
        <v>601491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2257991</v>
      </c>
      <c r="O41" s="47">
        <f t="shared" si="1"/>
        <v>321.14791637035984</v>
      </c>
      <c r="P41" s="9"/>
    </row>
    <row r="42" spans="1:119" ht="15.75" thickBot="1">
      <c r="A42" s="12"/>
      <c r="B42" s="25">
        <v>389.6</v>
      </c>
      <c r="C42" s="20" t="s">
        <v>75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3188621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3188621</v>
      </c>
      <c r="O42" s="47">
        <f t="shared" si="1"/>
        <v>453.50888920494953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SUM(D5,D13,D16,D23,D31,D33,D40)</f>
        <v>4554897</v>
      </c>
      <c r="E43" s="15">
        <f t="shared" si="12"/>
        <v>1016640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8251568</v>
      </c>
      <c r="J43" s="15">
        <f t="shared" si="12"/>
        <v>0</v>
      </c>
      <c r="K43" s="15">
        <f t="shared" si="12"/>
        <v>1743095</v>
      </c>
      <c r="L43" s="15">
        <f t="shared" si="12"/>
        <v>0</v>
      </c>
      <c r="M43" s="15">
        <f t="shared" si="12"/>
        <v>42568</v>
      </c>
      <c r="N43" s="15">
        <f t="shared" si="9"/>
        <v>15608768</v>
      </c>
      <c r="O43" s="38">
        <f t="shared" si="1"/>
        <v>2219.992604181482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76</v>
      </c>
      <c r="M45" s="48"/>
      <c r="N45" s="48"/>
      <c r="O45" s="43">
        <v>7031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1421256</v>
      </c>
      <c r="E5" s="27">
        <f t="shared" si="0"/>
        <v>993595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34106</v>
      </c>
      <c r="N5" s="28">
        <f>SUM(D5:M5)</f>
        <v>2448957</v>
      </c>
      <c r="O5" s="33">
        <f t="shared" ref="O5:O43" si="1">(N5/O$45)</f>
        <v>348.01151058689783</v>
      </c>
      <c r="P5" s="6"/>
    </row>
    <row r="6" spans="1:133">
      <c r="A6" s="12"/>
      <c r="B6" s="25">
        <v>311</v>
      </c>
      <c r="C6" s="20" t="s">
        <v>2</v>
      </c>
      <c r="D6" s="46">
        <v>984471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34106</v>
      </c>
      <c r="N6" s="46">
        <f>SUM(D6:M6)</f>
        <v>1018577</v>
      </c>
      <c r="O6" s="47">
        <f t="shared" si="1"/>
        <v>144.74591445218132</v>
      </c>
      <c r="P6" s="9"/>
    </row>
    <row r="7" spans="1:133">
      <c r="A7" s="12"/>
      <c r="B7" s="25">
        <v>312.41000000000003</v>
      </c>
      <c r="C7" s="20" t="s">
        <v>10</v>
      </c>
      <c r="D7" s="46">
        <v>68648</v>
      </c>
      <c r="E7" s="46">
        <v>280862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349510</v>
      </c>
      <c r="O7" s="47">
        <f t="shared" si="1"/>
        <v>49.66747193406281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481003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481003</v>
      </c>
      <c r="O8" s="47">
        <f t="shared" si="1"/>
        <v>68.35341764956658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100476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100476</v>
      </c>
      <c r="O9" s="47">
        <f t="shared" si="1"/>
        <v>14.278243569702999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131254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131254</v>
      </c>
      <c r="O10" s="47">
        <f t="shared" si="1"/>
        <v>18.651982378854626</v>
      </c>
      <c r="P10" s="9"/>
    </row>
    <row r="11" spans="1:133">
      <c r="A11" s="12"/>
      <c r="B11" s="25">
        <v>315</v>
      </c>
      <c r="C11" s="20" t="s">
        <v>14</v>
      </c>
      <c r="D11" s="46">
        <v>316470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316470</v>
      </c>
      <c r="O11" s="47">
        <f t="shared" si="1"/>
        <v>44.972289327838567</v>
      </c>
      <c r="P11" s="9"/>
    </row>
    <row r="12" spans="1:133">
      <c r="A12" s="12"/>
      <c r="B12" s="25">
        <v>316</v>
      </c>
      <c r="C12" s="20" t="s">
        <v>15</v>
      </c>
      <c r="D12" s="46">
        <v>51667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51667</v>
      </c>
      <c r="O12" s="47">
        <f t="shared" si="1"/>
        <v>7.3421912746909195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607552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607552</v>
      </c>
      <c r="O13" s="45">
        <f t="shared" si="1"/>
        <v>86.336791246269712</v>
      </c>
      <c r="P13" s="10"/>
    </row>
    <row r="14" spans="1:133">
      <c r="A14" s="12"/>
      <c r="B14" s="25">
        <v>322</v>
      </c>
      <c r="C14" s="20" t="s">
        <v>0</v>
      </c>
      <c r="D14" s="46">
        <v>31970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31970</v>
      </c>
      <c r="O14" s="47">
        <f t="shared" si="1"/>
        <v>4.5431291743640756</v>
      </c>
      <c r="P14" s="9"/>
    </row>
    <row r="15" spans="1:133">
      <c r="A15" s="12"/>
      <c r="B15" s="25">
        <v>323.10000000000002</v>
      </c>
      <c r="C15" s="20" t="s">
        <v>17</v>
      </c>
      <c r="D15" s="46">
        <v>575582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575582</v>
      </c>
      <c r="O15" s="47">
        <f t="shared" si="1"/>
        <v>81.793662071905644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798054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798054</v>
      </c>
      <c r="O16" s="45">
        <f t="shared" si="1"/>
        <v>113.4082705698451</v>
      </c>
      <c r="P16" s="10"/>
    </row>
    <row r="17" spans="1:16">
      <c r="A17" s="12"/>
      <c r="B17" s="25">
        <v>335.12</v>
      </c>
      <c r="C17" s="20" t="s">
        <v>20</v>
      </c>
      <c r="D17" s="46">
        <v>264599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264599</v>
      </c>
      <c r="O17" s="47">
        <f t="shared" si="1"/>
        <v>37.601108426886455</v>
      </c>
      <c r="P17" s="9"/>
    </row>
    <row r="18" spans="1:16">
      <c r="A18" s="12"/>
      <c r="B18" s="25">
        <v>335.14</v>
      </c>
      <c r="C18" s="20" t="s">
        <v>21</v>
      </c>
      <c r="D18" s="46">
        <v>1646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1646</v>
      </c>
      <c r="O18" s="47">
        <f t="shared" si="1"/>
        <v>0.23390649424470655</v>
      </c>
      <c r="P18" s="9"/>
    </row>
    <row r="19" spans="1:16">
      <c r="A19" s="12"/>
      <c r="B19" s="25">
        <v>335.15</v>
      </c>
      <c r="C19" s="20" t="s">
        <v>22</v>
      </c>
      <c r="D19" s="46">
        <v>194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</v>
      </c>
      <c r="O19" s="47">
        <f t="shared" si="1"/>
        <v>2.756856615034816E-2</v>
      </c>
      <c r="P19" s="9"/>
    </row>
    <row r="20" spans="1:16">
      <c r="A20" s="12"/>
      <c r="B20" s="25">
        <v>335.18</v>
      </c>
      <c r="C20" s="20" t="s">
        <v>23</v>
      </c>
      <c r="D20" s="46">
        <v>349884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349884</v>
      </c>
      <c r="O20" s="47">
        <f t="shared" si="1"/>
        <v>49.720619582208329</v>
      </c>
      <c r="P20" s="9"/>
    </row>
    <row r="21" spans="1:16">
      <c r="A21" s="12"/>
      <c r="B21" s="25">
        <v>335.9</v>
      </c>
      <c r="C21" s="20" t="s">
        <v>24</v>
      </c>
      <c r="D21" s="46">
        <v>98162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98162</v>
      </c>
      <c r="O21" s="47">
        <f t="shared" si="1"/>
        <v>13.949410260054</v>
      </c>
      <c r="P21" s="9"/>
    </row>
    <row r="22" spans="1:16">
      <c r="A22" s="12"/>
      <c r="B22" s="25">
        <v>337.2</v>
      </c>
      <c r="C22" s="20" t="s">
        <v>25</v>
      </c>
      <c r="D22" s="46">
        <v>83569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83569</v>
      </c>
      <c r="O22" s="47">
        <f t="shared" si="1"/>
        <v>11.875657240301265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SUM(D24:D30)</f>
        <v>1633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4656917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4658550</v>
      </c>
      <c r="O23" s="45">
        <f t="shared" si="1"/>
        <v>662.00795793662076</v>
      </c>
      <c r="P23" s="10"/>
    </row>
    <row r="24" spans="1:16">
      <c r="A24" s="12"/>
      <c r="B24" s="25">
        <v>341.9</v>
      </c>
      <c r="C24" s="20" t="s">
        <v>33</v>
      </c>
      <c r="D24" s="46">
        <v>1633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1633</v>
      </c>
      <c r="O24" s="47">
        <f t="shared" si="1"/>
        <v>0.23205911610061106</v>
      </c>
      <c r="P24" s="9"/>
    </row>
    <row r="25" spans="1:16">
      <c r="A25" s="12"/>
      <c r="B25" s="25">
        <v>343.2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1235461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1235461</v>
      </c>
      <c r="O25" s="47">
        <f t="shared" si="1"/>
        <v>175.5664345601819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1572337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1572337</v>
      </c>
      <c r="O26" s="47">
        <f t="shared" si="1"/>
        <v>223.43853915020605</v>
      </c>
      <c r="P26" s="9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655962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655962</v>
      </c>
      <c r="O27" s="47">
        <f t="shared" si="1"/>
        <v>93.216143242859175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856017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856017</v>
      </c>
      <c r="O28" s="47">
        <f t="shared" si="1"/>
        <v>121.64516129032258</v>
      </c>
      <c r="P28" s="9"/>
    </row>
    <row r="29" spans="1:16">
      <c r="A29" s="12"/>
      <c r="B29" s="25">
        <v>343.9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334135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334135</v>
      </c>
      <c r="O29" s="47">
        <f t="shared" si="1"/>
        <v>47.482592013642176</v>
      </c>
      <c r="P29" s="9"/>
    </row>
    <row r="30" spans="1:16">
      <c r="A30" s="12"/>
      <c r="B30" s="25">
        <v>347.2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3005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3005</v>
      </c>
      <c r="O30" s="47">
        <f t="shared" si="1"/>
        <v>0.42702856330822792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SUM(D32:D32)</f>
        <v>72100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3" si="9">SUM(D31:M31)</f>
        <v>72100</v>
      </c>
      <c r="O31" s="45">
        <f t="shared" si="1"/>
        <v>10.245843399175785</v>
      </c>
      <c r="P31" s="10"/>
    </row>
    <row r="32" spans="1:16">
      <c r="A32" s="13"/>
      <c r="B32" s="39">
        <v>351.5</v>
      </c>
      <c r="C32" s="21" t="s">
        <v>42</v>
      </c>
      <c r="D32" s="46">
        <v>72100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72100</v>
      </c>
      <c r="O32" s="47">
        <f t="shared" si="1"/>
        <v>10.245843399175785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SUM(D34:D39)</f>
        <v>82336</v>
      </c>
      <c r="E33" s="32">
        <f t="shared" si="10"/>
        <v>7943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58199</v>
      </c>
      <c r="J33" s="32">
        <f t="shared" si="10"/>
        <v>0</v>
      </c>
      <c r="K33" s="32">
        <f t="shared" si="10"/>
        <v>1879849</v>
      </c>
      <c r="L33" s="32">
        <f t="shared" si="10"/>
        <v>0</v>
      </c>
      <c r="M33" s="32">
        <f t="shared" si="10"/>
        <v>1454</v>
      </c>
      <c r="N33" s="32">
        <f t="shared" si="9"/>
        <v>2029781</v>
      </c>
      <c r="O33" s="45">
        <f t="shared" si="1"/>
        <v>288.44408128463834</v>
      </c>
      <c r="P33" s="10"/>
    </row>
    <row r="34" spans="1:119">
      <c r="A34" s="12"/>
      <c r="B34" s="25">
        <v>361.1</v>
      </c>
      <c r="C34" s="20" t="s">
        <v>43</v>
      </c>
      <c r="D34" s="46">
        <v>3993</v>
      </c>
      <c r="E34" s="46">
        <v>6290</v>
      </c>
      <c r="F34" s="46">
        <v>0</v>
      </c>
      <c r="G34" s="46">
        <v>0</v>
      </c>
      <c r="H34" s="46">
        <v>0</v>
      </c>
      <c r="I34" s="46">
        <v>58199</v>
      </c>
      <c r="J34" s="46">
        <v>0</v>
      </c>
      <c r="K34" s="46">
        <v>0</v>
      </c>
      <c r="L34" s="46">
        <v>0</v>
      </c>
      <c r="M34" s="46">
        <v>789</v>
      </c>
      <c r="N34" s="46">
        <f t="shared" si="9"/>
        <v>69271</v>
      </c>
      <c r="O34" s="47">
        <f t="shared" si="1"/>
        <v>9.8438254938183878</v>
      </c>
      <c r="P34" s="9"/>
    </row>
    <row r="35" spans="1:119">
      <c r="A35" s="12"/>
      <c r="B35" s="25">
        <v>361.2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228849</v>
      </c>
      <c r="L35" s="46">
        <v>0</v>
      </c>
      <c r="M35" s="46">
        <v>0</v>
      </c>
      <c r="N35" s="46">
        <f t="shared" si="9"/>
        <v>228849</v>
      </c>
      <c r="O35" s="47">
        <f t="shared" si="1"/>
        <v>32.520818530623842</v>
      </c>
      <c r="P35" s="9"/>
    </row>
    <row r="36" spans="1:119">
      <c r="A36" s="12"/>
      <c r="B36" s="25">
        <v>361.3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1138659</v>
      </c>
      <c r="L36" s="46">
        <v>0</v>
      </c>
      <c r="M36" s="46">
        <v>0</v>
      </c>
      <c r="N36" s="46">
        <f t="shared" si="9"/>
        <v>1138659</v>
      </c>
      <c r="O36" s="47">
        <f t="shared" si="1"/>
        <v>161.8102884752025</v>
      </c>
      <c r="P36" s="9"/>
    </row>
    <row r="37" spans="1:119">
      <c r="A37" s="12"/>
      <c r="B37" s="25">
        <v>365</v>
      </c>
      <c r="C37" s="20" t="s">
        <v>46</v>
      </c>
      <c r="D37" s="46">
        <v>1961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1961</v>
      </c>
      <c r="O37" s="47">
        <f t="shared" si="1"/>
        <v>0.27866988773625123</v>
      </c>
      <c r="P37" s="9"/>
    </row>
    <row r="38" spans="1:119">
      <c r="A38" s="12"/>
      <c r="B38" s="25">
        <v>368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512341</v>
      </c>
      <c r="L38" s="46">
        <v>0</v>
      </c>
      <c r="M38" s="46">
        <v>0</v>
      </c>
      <c r="N38" s="46">
        <f t="shared" si="9"/>
        <v>512341</v>
      </c>
      <c r="O38" s="47">
        <f t="shared" si="1"/>
        <v>72.806735824925397</v>
      </c>
      <c r="P38" s="9"/>
    </row>
    <row r="39" spans="1:119">
      <c r="A39" s="12"/>
      <c r="B39" s="25">
        <v>369.9</v>
      </c>
      <c r="C39" s="20" t="s">
        <v>48</v>
      </c>
      <c r="D39" s="46">
        <v>76382</v>
      </c>
      <c r="E39" s="46">
        <v>1653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665</v>
      </c>
      <c r="N39" s="46">
        <f t="shared" si="9"/>
        <v>78700</v>
      </c>
      <c r="O39" s="47">
        <f t="shared" si="1"/>
        <v>11.183743072331959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SUM(D41:D42)</f>
        <v>1616727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2674716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4291443</v>
      </c>
      <c r="O40" s="45">
        <f t="shared" si="1"/>
        <v>609.83984652550805</v>
      </c>
      <c r="P40" s="9"/>
    </row>
    <row r="41" spans="1:119">
      <c r="A41" s="12"/>
      <c r="B41" s="25">
        <v>381</v>
      </c>
      <c r="C41" s="20" t="s">
        <v>49</v>
      </c>
      <c r="D41" s="46">
        <v>1616727</v>
      </c>
      <c r="E41" s="46">
        <v>0</v>
      </c>
      <c r="F41" s="46">
        <v>0</v>
      </c>
      <c r="G41" s="46">
        <v>0</v>
      </c>
      <c r="H41" s="46">
        <v>0</v>
      </c>
      <c r="I41" s="46">
        <v>449037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2065764</v>
      </c>
      <c r="O41" s="47">
        <f t="shared" si="1"/>
        <v>293.55748188148357</v>
      </c>
      <c r="P41" s="9"/>
    </row>
    <row r="42" spans="1:119" ht="15.75" thickBot="1">
      <c r="A42" s="12"/>
      <c r="B42" s="25">
        <v>389.6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2225679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2225679</v>
      </c>
      <c r="O42" s="47">
        <f t="shared" si="1"/>
        <v>316.28236464402443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SUM(D5,D13,D16,D23,D31,D33,D40)</f>
        <v>4599658</v>
      </c>
      <c r="E43" s="15">
        <f t="shared" si="12"/>
        <v>1001538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7389832</v>
      </c>
      <c r="J43" s="15">
        <f t="shared" si="12"/>
        <v>0</v>
      </c>
      <c r="K43" s="15">
        <f t="shared" si="12"/>
        <v>1879849</v>
      </c>
      <c r="L43" s="15">
        <f t="shared" si="12"/>
        <v>0</v>
      </c>
      <c r="M43" s="15">
        <f t="shared" si="12"/>
        <v>35560</v>
      </c>
      <c r="N43" s="15">
        <f t="shared" si="9"/>
        <v>14906437</v>
      </c>
      <c r="O43" s="38">
        <f t="shared" si="1"/>
        <v>2118.2943015489554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65</v>
      </c>
      <c r="M45" s="48"/>
      <c r="N45" s="48"/>
      <c r="O45" s="43">
        <v>7037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1564053</v>
      </c>
      <c r="E5" s="27">
        <f t="shared" si="0"/>
        <v>1111714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2675767</v>
      </c>
      <c r="O5" s="33">
        <f t="shared" ref="O5:O43" si="1">(N5/O$45)</f>
        <v>383.51254120682239</v>
      </c>
      <c r="P5" s="6"/>
    </row>
    <row r="6" spans="1:133">
      <c r="A6" s="12"/>
      <c r="B6" s="25">
        <v>311</v>
      </c>
      <c r="C6" s="20" t="s">
        <v>2</v>
      </c>
      <c r="D6" s="46">
        <v>1102830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1102830</v>
      </c>
      <c r="O6" s="47">
        <f t="shared" si="1"/>
        <v>158.0665042281783</v>
      </c>
      <c r="P6" s="9"/>
    </row>
    <row r="7" spans="1:133">
      <c r="A7" s="12"/>
      <c r="B7" s="25">
        <v>312.41000000000003</v>
      </c>
      <c r="C7" s="20" t="s">
        <v>10</v>
      </c>
      <c r="D7" s="46">
        <v>82424</v>
      </c>
      <c r="E7" s="46">
        <v>314222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396646</v>
      </c>
      <c r="O7" s="47">
        <f t="shared" si="1"/>
        <v>56.850508814676793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674045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674045</v>
      </c>
      <c r="O8" s="47">
        <f t="shared" si="1"/>
        <v>96.609574315608427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33819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33819</v>
      </c>
      <c r="O9" s="47">
        <f t="shared" si="1"/>
        <v>4.8472122688834745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89628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89628</v>
      </c>
      <c r="O10" s="47">
        <f t="shared" si="1"/>
        <v>12.846208972337681</v>
      </c>
      <c r="P10" s="9"/>
    </row>
    <row r="11" spans="1:133">
      <c r="A11" s="12"/>
      <c r="B11" s="25">
        <v>315</v>
      </c>
      <c r="C11" s="20" t="s">
        <v>14</v>
      </c>
      <c r="D11" s="46">
        <v>307937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307937</v>
      </c>
      <c r="O11" s="47">
        <f t="shared" si="1"/>
        <v>44.136018345993982</v>
      </c>
      <c r="P11" s="9"/>
    </row>
    <row r="12" spans="1:133">
      <c r="A12" s="12"/>
      <c r="B12" s="25">
        <v>316</v>
      </c>
      <c r="C12" s="20" t="s">
        <v>15</v>
      </c>
      <c r="D12" s="46">
        <v>70862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70862</v>
      </c>
      <c r="O12" s="47">
        <f t="shared" si="1"/>
        <v>10.156514261143759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667373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667373</v>
      </c>
      <c r="O13" s="45">
        <f t="shared" si="1"/>
        <v>95.65328937938942</v>
      </c>
      <c r="P13" s="10"/>
    </row>
    <row r="14" spans="1:133">
      <c r="A14" s="12"/>
      <c r="B14" s="25">
        <v>322</v>
      </c>
      <c r="C14" s="20" t="s">
        <v>0</v>
      </c>
      <c r="D14" s="46">
        <v>42866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42866</v>
      </c>
      <c r="O14" s="47">
        <f t="shared" si="1"/>
        <v>6.1439013902823563</v>
      </c>
      <c r="P14" s="9"/>
    </row>
    <row r="15" spans="1:133">
      <c r="A15" s="12"/>
      <c r="B15" s="25">
        <v>323.10000000000002</v>
      </c>
      <c r="C15" s="20" t="s">
        <v>17</v>
      </c>
      <c r="D15" s="46">
        <v>624507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624507</v>
      </c>
      <c r="O15" s="47">
        <f t="shared" si="1"/>
        <v>89.509387989107069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856070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856070</v>
      </c>
      <c r="O16" s="45">
        <f t="shared" si="1"/>
        <v>122.69886770818404</v>
      </c>
      <c r="P16" s="10"/>
    </row>
    <row r="17" spans="1:16">
      <c r="A17" s="12"/>
      <c r="B17" s="25">
        <v>335.12</v>
      </c>
      <c r="C17" s="20" t="s">
        <v>20</v>
      </c>
      <c r="D17" s="46">
        <v>73938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73938</v>
      </c>
      <c r="O17" s="47">
        <f t="shared" si="1"/>
        <v>10.597391428980938</v>
      </c>
      <c r="P17" s="9"/>
    </row>
    <row r="18" spans="1:16">
      <c r="A18" s="12"/>
      <c r="B18" s="25">
        <v>335.14</v>
      </c>
      <c r="C18" s="20" t="s">
        <v>21</v>
      </c>
      <c r="D18" s="46">
        <v>1654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1654</v>
      </c>
      <c r="O18" s="47">
        <f t="shared" si="1"/>
        <v>0.23706464096316468</v>
      </c>
      <c r="P18" s="9"/>
    </row>
    <row r="19" spans="1:16">
      <c r="A19" s="12"/>
      <c r="B19" s="25">
        <v>335.15</v>
      </c>
      <c r="C19" s="20" t="s">
        <v>22</v>
      </c>
      <c r="D19" s="46">
        <v>5707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5707</v>
      </c>
      <c r="O19" s="47">
        <f t="shared" si="1"/>
        <v>0.81797334097749752</v>
      </c>
      <c r="P19" s="9"/>
    </row>
    <row r="20" spans="1:16">
      <c r="A20" s="12"/>
      <c r="B20" s="25">
        <v>335.18</v>
      </c>
      <c r="C20" s="20" t="s">
        <v>23</v>
      </c>
      <c r="D20" s="46">
        <v>330913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330913</v>
      </c>
      <c r="O20" s="47">
        <f t="shared" si="1"/>
        <v>47.429124265443598</v>
      </c>
      <c r="P20" s="9"/>
    </row>
    <row r="21" spans="1:16">
      <c r="A21" s="12"/>
      <c r="B21" s="25">
        <v>335.9</v>
      </c>
      <c r="C21" s="20" t="s">
        <v>24</v>
      </c>
      <c r="D21" s="46">
        <v>320884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320884</v>
      </c>
      <c r="O21" s="47">
        <f t="shared" si="1"/>
        <v>45.991686971477712</v>
      </c>
      <c r="P21" s="9"/>
    </row>
    <row r="22" spans="1:16">
      <c r="A22" s="12"/>
      <c r="B22" s="25">
        <v>337.2</v>
      </c>
      <c r="C22" s="20" t="s">
        <v>25</v>
      </c>
      <c r="D22" s="46">
        <v>122974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122974</v>
      </c>
      <c r="O22" s="47">
        <f t="shared" si="1"/>
        <v>17.62562706034112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SUM(D24:D30)</f>
        <v>16476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4790562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4807038</v>
      </c>
      <c r="O23" s="45">
        <f t="shared" si="1"/>
        <v>688.98351727103341</v>
      </c>
      <c r="P23" s="10"/>
    </row>
    <row r="24" spans="1:16">
      <c r="A24" s="12"/>
      <c r="B24" s="25">
        <v>341.9</v>
      </c>
      <c r="C24" s="20" t="s">
        <v>33</v>
      </c>
      <c r="D24" s="46">
        <v>16476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16476</v>
      </c>
      <c r="O24" s="47">
        <f t="shared" si="1"/>
        <v>2.3614734126415367</v>
      </c>
      <c r="P24" s="9"/>
    </row>
    <row r="25" spans="1:16">
      <c r="A25" s="12"/>
      <c r="B25" s="25">
        <v>343.2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1435547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1435547</v>
      </c>
      <c r="O25" s="47">
        <f t="shared" si="1"/>
        <v>205.75419234628063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1390910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1390910</v>
      </c>
      <c r="O26" s="47">
        <f t="shared" si="1"/>
        <v>199.35645692991258</v>
      </c>
      <c r="P26" s="9"/>
    </row>
    <row r="27" spans="1:16">
      <c r="A27" s="12"/>
      <c r="B27" s="25">
        <v>343.4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558236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558236</v>
      </c>
      <c r="O27" s="47">
        <f t="shared" si="1"/>
        <v>80.01089293392576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879118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879118</v>
      </c>
      <c r="O28" s="47">
        <f t="shared" si="1"/>
        <v>126.00229324924753</v>
      </c>
      <c r="P28" s="9"/>
    </row>
    <row r="29" spans="1:16">
      <c r="A29" s="12"/>
      <c r="B29" s="25">
        <v>343.9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340891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340891</v>
      </c>
      <c r="O29" s="47">
        <f t="shared" si="1"/>
        <v>48.859251827432992</v>
      </c>
      <c r="P29" s="9"/>
    </row>
    <row r="30" spans="1:16">
      <c r="A30" s="12"/>
      <c r="B30" s="25">
        <v>347.2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185860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185860</v>
      </c>
      <c r="O30" s="47">
        <f t="shared" si="1"/>
        <v>26.638956571592374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SUM(D32:D32)</f>
        <v>95809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3" si="9">SUM(D31:M31)</f>
        <v>95809</v>
      </c>
      <c r="O31" s="45">
        <f t="shared" si="1"/>
        <v>13.732119822273184</v>
      </c>
      <c r="P31" s="10"/>
    </row>
    <row r="32" spans="1:16">
      <c r="A32" s="13"/>
      <c r="B32" s="39">
        <v>351.5</v>
      </c>
      <c r="C32" s="21" t="s">
        <v>42</v>
      </c>
      <c r="D32" s="46">
        <v>95809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95809</v>
      </c>
      <c r="O32" s="47">
        <f t="shared" si="1"/>
        <v>13.732119822273184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SUM(D34:D39)</f>
        <v>150091</v>
      </c>
      <c r="E33" s="32">
        <f t="shared" si="10"/>
        <v>7616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63573</v>
      </c>
      <c r="J33" s="32">
        <f t="shared" si="10"/>
        <v>0</v>
      </c>
      <c r="K33" s="32">
        <f t="shared" si="10"/>
        <v>490294</v>
      </c>
      <c r="L33" s="32">
        <f t="shared" si="10"/>
        <v>0</v>
      </c>
      <c r="M33" s="32">
        <f t="shared" si="10"/>
        <v>0</v>
      </c>
      <c r="N33" s="32">
        <f t="shared" si="9"/>
        <v>711574</v>
      </c>
      <c r="O33" s="45">
        <f t="shared" si="1"/>
        <v>101.98853375376237</v>
      </c>
      <c r="P33" s="10"/>
    </row>
    <row r="34" spans="1:119">
      <c r="A34" s="12"/>
      <c r="B34" s="25">
        <v>361.1</v>
      </c>
      <c r="C34" s="20" t="s">
        <v>43</v>
      </c>
      <c r="D34" s="46">
        <v>6319</v>
      </c>
      <c r="E34" s="46">
        <v>5867</v>
      </c>
      <c r="F34" s="46">
        <v>0</v>
      </c>
      <c r="G34" s="46">
        <v>0</v>
      </c>
      <c r="H34" s="46">
        <v>0</v>
      </c>
      <c r="I34" s="46">
        <v>63573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75759</v>
      </c>
      <c r="O34" s="47">
        <f t="shared" si="1"/>
        <v>10.858391858965172</v>
      </c>
      <c r="P34" s="9"/>
    </row>
    <row r="35" spans="1:119">
      <c r="A35" s="12"/>
      <c r="B35" s="25">
        <v>361.2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226992</v>
      </c>
      <c r="L35" s="46">
        <v>0</v>
      </c>
      <c r="M35" s="46">
        <v>0</v>
      </c>
      <c r="N35" s="46">
        <f t="shared" si="9"/>
        <v>226992</v>
      </c>
      <c r="O35" s="47">
        <f t="shared" si="1"/>
        <v>32.534327074673932</v>
      </c>
      <c r="P35" s="9"/>
    </row>
    <row r="36" spans="1:119">
      <c r="A36" s="12"/>
      <c r="B36" s="25">
        <v>361.3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-211580</v>
      </c>
      <c r="L36" s="46">
        <v>0</v>
      </c>
      <c r="M36" s="46">
        <v>0</v>
      </c>
      <c r="N36" s="46">
        <f t="shared" si="9"/>
        <v>-211580</v>
      </c>
      <c r="O36" s="47">
        <f t="shared" si="1"/>
        <v>-30.325354736992978</v>
      </c>
      <c r="P36" s="9"/>
    </row>
    <row r="37" spans="1:119">
      <c r="A37" s="12"/>
      <c r="B37" s="25">
        <v>365</v>
      </c>
      <c r="C37" s="20" t="s">
        <v>46</v>
      </c>
      <c r="D37" s="46">
        <v>17502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17502</v>
      </c>
      <c r="O37" s="47">
        <f t="shared" si="1"/>
        <v>2.5085280206392433</v>
      </c>
      <c r="P37" s="9"/>
    </row>
    <row r="38" spans="1:119">
      <c r="A38" s="12"/>
      <c r="B38" s="25">
        <v>368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474882</v>
      </c>
      <c r="L38" s="46">
        <v>0</v>
      </c>
      <c r="M38" s="46">
        <v>0</v>
      </c>
      <c r="N38" s="46">
        <f t="shared" si="9"/>
        <v>474882</v>
      </c>
      <c r="O38" s="47">
        <f t="shared" si="1"/>
        <v>68.063924322774838</v>
      </c>
      <c r="P38" s="9"/>
    </row>
    <row r="39" spans="1:119">
      <c r="A39" s="12"/>
      <c r="B39" s="25">
        <v>369.9</v>
      </c>
      <c r="C39" s="20" t="s">
        <v>48</v>
      </c>
      <c r="D39" s="46">
        <v>126270</v>
      </c>
      <c r="E39" s="46">
        <v>1749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128019</v>
      </c>
      <c r="O39" s="47">
        <f t="shared" si="1"/>
        <v>18.348717213702166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SUM(D41:D42)</f>
        <v>1587020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1375485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2962505</v>
      </c>
      <c r="O40" s="45">
        <f t="shared" si="1"/>
        <v>424.6101476279203</v>
      </c>
      <c r="P40" s="9"/>
    </row>
    <row r="41" spans="1:119">
      <c r="A41" s="12"/>
      <c r="B41" s="25">
        <v>381</v>
      </c>
      <c r="C41" s="20" t="s">
        <v>49</v>
      </c>
      <c r="D41" s="46">
        <v>1587020</v>
      </c>
      <c r="E41" s="46">
        <v>0</v>
      </c>
      <c r="F41" s="46">
        <v>0</v>
      </c>
      <c r="G41" s="46">
        <v>0</v>
      </c>
      <c r="H41" s="46">
        <v>0</v>
      </c>
      <c r="I41" s="46">
        <v>543423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2130443</v>
      </c>
      <c r="O41" s="47">
        <f t="shared" si="1"/>
        <v>305.35230041565143</v>
      </c>
      <c r="P41" s="9"/>
    </row>
    <row r="42" spans="1:119" ht="15.75" thickBot="1">
      <c r="A42" s="12"/>
      <c r="B42" s="25">
        <v>389.6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832062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832062</v>
      </c>
      <c r="O42" s="47">
        <f t="shared" si="1"/>
        <v>119.25784721226889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SUM(D5,D13,D16,D23,D31,D33,D40)</f>
        <v>4936892</v>
      </c>
      <c r="E43" s="15">
        <f t="shared" si="12"/>
        <v>1119330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6229620</v>
      </c>
      <c r="J43" s="15">
        <f t="shared" si="12"/>
        <v>0</v>
      </c>
      <c r="K43" s="15">
        <f t="shared" si="12"/>
        <v>490294</v>
      </c>
      <c r="L43" s="15">
        <f t="shared" si="12"/>
        <v>0</v>
      </c>
      <c r="M43" s="15">
        <f t="shared" si="12"/>
        <v>0</v>
      </c>
      <c r="N43" s="15">
        <f t="shared" si="9"/>
        <v>12776136</v>
      </c>
      <c r="O43" s="38">
        <f t="shared" si="1"/>
        <v>1831.179016769385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63</v>
      </c>
      <c r="M45" s="48"/>
      <c r="N45" s="48"/>
      <c r="O45" s="43">
        <v>6977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1544260</v>
      </c>
      <c r="E5" s="27">
        <f t="shared" si="0"/>
        <v>1240680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2784940</v>
      </c>
      <c r="O5" s="33">
        <f t="shared" ref="O5:O44" si="1">(N5/O$46)</f>
        <v>396.88470856491381</v>
      </c>
      <c r="P5" s="6"/>
    </row>
    <row r="6" spans="1:133">
      <c r="A6" s="12"/>
      <c r="B6" s="25">
        <v>311</v>
      </c>
      <c r="C6" s="20" t="s">
        <v>2</v>
      </c>
      <c r="D6" s="46">
        <v>1122652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1122652</v>
      </c>
      <c r="O6" s="47">
        <f t="shared" si="1"/>
        <v>159.99030924896678</v>
      </c>
      <c r="P6" s="9"/>
    </row>
    <row r="7" spans="1:133">
      <c r="A7" s="12"/>
      <c r="B7" s="25">
        <v>312.41000000000003</v>
      </c>
      <c r="C7" s="20" t="s">
        <v>10</v>
      </c>
      <c r="D7" s="46">
        <v>75322</v>
      </c>
      <c r="E7" s="46">
        <v>329313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404635</v>
      </c>
      <c r="O7" s="47">
        <f t="shared" si="1"/>
        <v>57.664956534131392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663647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663647</v>
      </c>
      <c r="O8" s="47">
        <f t="shared" si="1"/>
        <v>94.577027219609519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86894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86894</v>
      </c>
      <c r="O9" s="47">
        <f t="shared" si="1"/>
        <v>12.383354709990025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160826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160826</v>
      </c>
      <c r="O10" s="47">
        <f t="shared" si="1"/>
        <v>22.919481259797635</v>
      </c>
      <c r="P10" s="9"/>
    </row>
    <row r="11" spans="1:133">
      <c r="A11" s="12"/>
      <c r="B11" s="25">
        <v>315</v>
      </c>
      <c r="C11" s="20" t="s">
        <v>14</v>
      </c>
      <c r="D11" s="46">
        <v>295128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295128</v>
      </c>
      <c r="O11" s="47">
        <f t="shared" si="1"/>
        <v>42.058999572466867</v>
      </c>
      <c r="P11" s="9"/>
    </row>
    <row r="12" spans="1:133">
      <c r="A12" s="12"/>
      <c r="B12" s="25">
        <v>316</v>
      </c>
      <c r="C12" s="20" t="s">
        <v>15</v>
      </c>
      <c r="D12" s="46">
        <v>51158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51158</v>
      </c>
      <c r="O12" s="47">
        <f t="shared" si="1"/>
        <v>7.2905800199515465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710365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710365</v>
      </c>
      <c r="O13" s="45">
        <f t="shared" si="1"/>
        <v>101.23485820151062</v>
      </c>
      <c r="P13" s="10"/>
    </row>
    <row r="14" spans="1:133">
      <c r="A14" s="12"/>
      <c r="B14" s="25">
        <v>322</v>
      </c>
      <c r="C14" s="20" t="s">
        <v>0</v>
      </c>
      <c r="D14" s="46">
        <v>35741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35741</v>
      </c>
      <c r="O14" s="47">
        <f t="shared" si="1"/>
        <v>5.0934872452615076</v>
      </c>
      <c r="P14" s="9"/>
    </row>
    <row r="15" spans="1:133">
      <c r="A15" s="12"/>
      <c r="B15" s="25">
        <v>323.10000000000002</v>
      </c>
      <c r="C15" s="20" t="s">
        <v>17</v>
      </c>
      <c r="D15" s="46">
        <v>674009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674009</v>
      </c>
      <c r="O15" s="47">
        <f t="shared" si="1"/>
        <v>96.053726663816448</v>
      </c>
      <c r="P15" s="9"/>
    </row>
    <row r="16" spans="1:133">
      <c r="A16" s="12"/>
      <c r="B16" s="25">
        <v>329</v>
      </c>
      <c r="C16" s="20" t="s">
        <v>18</v>
      </c>
      <c r="D16" s="46">
        <v>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615</v>
      </c>
      <c r="O16" s="47">
        <f t="shared" si="1"/>
        <v>8.7644292432663529E-2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852778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852778</v>
      </c>
      <c r="O17" s="45">
        <f t="shared" si="1"/>
        <v>121.53028359697876</v>
      </c>
      <c r="P17" s="10"/>
    </row>
    <row r="18" spans="1:16">
      <c r="A18" s="12"/>
      <c r="B18" s="25">
        <v>335.12</v>
      </c>
      <c r="C18" s="20" t="s">
        <v>20</v>
      </c>
      <c r="D18" s="46">
        <v>48545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48545</v>
      </c>
      <c r="O18" s="47">
        <f t="shared" si="1"/>
        <v>6.9181986603961807</v>
      </c>
      <c r="P18" s="9"/>
    </row>
    <row r="19" spans="1:16">
      <c r="A19" s="12"/>
      <c r="B19" s="25">
        <v>335.14</v>
      </c>
      <c r="C19" s="20" t="s">
        <v>21</v>
      </c>
      <c r="D19" s="46">
        <v>2371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2371</v>
      </c>
      <c r="O19" s="47">
        <f t="shared" si="1"/>
        <v>0.33789368676072395</v>
      </c>
      <c r="P19" s="9"/>
    </row>
    <row r="20" spans="1:16">
      <c r="A20" s="12"/>
      <c r="B20" s="25">
        <v>335.15</v>
      </c>
      <c r="C20" s="20" t="s">
        <v>22</v>
      </c>
      <c r="D20" s="46">
        <v>2158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2158</v>
      </c>
      <c r="O20" s="47">
        <f t="shared" si="1"/>
        <v>0.30753883425965511</v>
      </c>
      <c r="P20" s="9"/>
    </row>
    <row r="21" spans="1:16">
      <c r="A21" s="12"/>
      <c r="B21" s="25">
        <v>335.18</v>
      </c>
      <c r="C21" s="20" t="s">
        <v>23</v>
      </c>
      <c r="D21" s="46">
        <v>308687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308687</v>
      </c>
      <c r="O21" s="47">
        <f t="shared" si="1"/>
        <v>43.991306826279036</v>
      </c>
      <c r="P21" s="9"/>
    </row>
    <row r="22" spans="1:16">
      <c r="A22" s="12"/>
      <c r="B22" s="25">
        <v>335.9</v>
      </c>
      <c r="C22" s="20" t="s">
        <v>24</v>
      </c>
      <c r="D22" s="46">
        <v>324733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324733</v>
      </c>
      <c r="O22" s="47">
        <f t="shared" si="1"/>
        <v>46.278039048026223</v>
      </c>
      <c r="P22" s="9"/>
    </row>
    <row r="23" spans="1:16">
      <c r="A23" s="12"/>
      <c r="B23" s="25">
        <v>337.2</v>
      </c>
      <c r="C23" s="20" t="s">
        <v>25</v>
      </c>
      <c r="D23" s="46">
        <v>166284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166284</v>
      </c>
      <c r="O23" s="47">
        <f t="shared" si="1"/>
        <v>23.697306541256946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11785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5314228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5326013</v>
      </c>
      <c r="O24" s="45">
        <f t="shared" si="1"/>
        <v>759.01567621490665</v>
      </c>
      <c r="P24" s="10"/>
    </row>
    <row r="25" spans="1:16">
      <c r="A25" s="12"/>
      <c r="B25" s="25">
        <v>341.9</v>
      </c>
      <c r="C25" s="20" t="s">
        <v>33</v>
      </c>
      <c r="D25" s="46">
        <v>11785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11785</v>
      </c>
      <c r="O25" s="47">
        <f t="shared" si="1"/>
        <v>1.6794926606812028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1597855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1597855</v>
      </c>
      <c r="O26" s="47">
        <f t="shared" si="1"/>
        <v>227.71198517885136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1722383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1722383</v>
      </c>
      <c r="O27" s="47">
        <f t="shared" si="1"/>
        <v>245.45860054154198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613705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613705</v>
      </c>
      <c r="O28" s="47">
        <f t="shared" si="1"/>
        <v>87.459740629898818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1000929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1000929</v>
      </c>
      <c r="O29" s="47">
        <f t="shared" si="1"/>
        <v>142.64343736639589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279478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279478</v>
      </c>
      <c r="O30" s="47">
        <f t="shared" si="1"/>
        <v>39.828701724383642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99878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99878</v>
      </c>
      <c r="O31" s="47">
        <f t="shared" si="1"/>
        <v>14.233718113153769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71519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71519</v>
      </c>
      <c r="O32" s="45">
        <f t="shared" si="1"/>
        <v>10.192247399173436</v>
      </c>
      <c r="P32" s="10"/>
    </row>
    <row r="33" spans="1:119">
      <c r="A33" s="13"/>
      <c r="B33" s="39">
        <v>351.5</v>
      </c>
      <c r="C33" s="21" t="s">
        <v>42</v>
      </c>
      <c r="D33" s="46">
        <v>71519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71519</v>
      </c>
      <c r="O33" s="47">
        <f t="shared" si="1"/>
        <v>10.192247399173436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54890</v>
      </c>
      <c r="E34" s="32">
        <f t="shared" si="10"/>
        <v>8631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133372</v>
      </c>
      <c r="J34" s="32">
        <f t="shared" si="10"/>
        <v>0</v>
      </c>
      <c r="K34" s="32">
        <f t="shared" si="10"/>
        <v>1025324</v>
      </c>
      <c r="L34" s="32">
        <f t="shared" si="10"/>
        <v>0</v>
      </c>
      <c r="M34" s="32">
        <f t="shared" si="10"/>
        <v>0</v>
      </c>
      <c r="N34" s="32">
        <f t="shared" si="9"/>
        <v>1222217</v>
      </c>
      <c r="O34" s="45">
        <f t="shared" si="1"/>
        <v>174.17942140515891</v>
      </c>
      <c r="P34" s="10"/>
    </row>
    <row r="35" spans="1:119">
      <c r="A35" s="12"/>
      <c r="B35" s="25">
        <v>361.1</v>
      </c>
      <c r="C35" s="20" t="s">
        <v>43</v>
      </c>
      <c r="D35" s="46">
        <v>4611</v>
      </c>
      <c r="E35" s="46">
        <v>8631</v>
      </c>
      <c r="F35" s="46">
        <v>0</v>
      </c>
      <c r="G35" s="46">
        <v>0</v>
      </c>
      <c r="H35" s="46">
        <v>0</v>
      </c>
      <c r="I35" s="46">
        <v>133372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146614</v>
      </c>
      <c r="O35" s="47">
        <f t="shared" si="1"/>
        <v>20.894114293857776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202807</v>
      </c>
      <c r="L36" s="46">
        <v>0</v>
      </c>
      <c r="M36" s="46">
        <v>0</v>
      </c>
      <c r="N36" s="46">
        <f t="shared" si="9"/>
        <v>202807</v>
      </c>
      <c r="O36" s="47">
        <f t="shared" si="1"/>
        <v>28.902237423400315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402948</v>
      </c>
      <c r="L37" s="46">
        <v>0</v>
      </c>
      <c r="M37" s="46">
        <v>0</v>
      </c>
      <c r="N37" s="46">
        <f t="shared" si="9"/>
        <v>402948</v>
      </c>
      <c r="O37" s="47">
        <f t="shared" si="1"/>
        <v>57.424540401881146</v>
      </c>
      <c r="P37" s="9"/>
    </row>
    <row r="38" spans="1:119">
      <c r="A38" s="12"/>
      <c r="B38" s="25">
        <v>365</v>
      </c>
      <c r="C38" s="20" t="s">
        <v>46</v>
      </c>
      <c r="D38" s="46">
        <v>18226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18226</v>
      </c>
      <c r="O38" s="47">
        <f t="shared" si="1"/>
        <v>2.5974062989881714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419569</v>
      </c>
      <c r="L39" s="46">
        <v>0</v>
      </c>
      <c r="M39" s="46">
        <v>0</v>
      </c>
      <c r="N39" s="46">
        <f t="shared" si="9"/>
        <v>419569</v>
      </c>
      <c r="O39" s="47">
        <f t="shared" si="1"/>
        <v>59.793216474276754</v>
      </c>
      <c r="P39" s="9"/>
    </row>
    <row r="40" spans="1:119">
      <c r="A40" s="12"/>
      <c r="B40" s="25">
        <v>369.9</v>
      </c>
      <c r="C40" s="20" t="s">
        <v>48</v>
      </c>
      <c r="D40" s="46">
        <v>32053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32053</v>
      </c>
      <c r="O40" s="47">
        <f t="shared" si="1"/>
        <v>4.5679065127547389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SUM(D42:D43)</f>
        <v>1743683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827286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2570969</v>
      </c>
      <c r="O41" s="45">
        <f t="shared" si="1"/>
        <v>366.39147783953257</v>
      </c>
      <c r="P41" s="9"/>
    </row>
    <row r="42" spans="1:119">
      <c r="A42" s="12"/>
      <c r="B42" s="25">
        <v>381</v>
      </c>
      <c r="C42" s="20" t="s">
        <v>49</v>
      </c>
      <c r="D42" s="46">
        <v>1743683</v>
      </c>
      <c r="E42" s="46">
        <v>0</v>
      </c>
      <c r="F42" s="46">
        <v>0</v>
      </c>
      <c r="G42" s="46">
        <v>0</v>
      </c>
      <c r="H42" s="46">
        <v>0</v>
      </c>
      <c r="I42" s="46">
        <v>439498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2183181</v>
      </c>
      <c r="O42" s="47">
        <f t="shared" si="1"/>
        <v>311.12740487387771</v>
      </c>
      <c r="P42" s="9"/>
    </row>
    <row r="43" spans="1:119" ht="15.75" thickBot="1">
      <c r="A43" s="12"/>
      <c r="B43" s="25">
        <v>389.6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387788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387788</v>
      </c>
      <c r="O43" s="47">
        <f t="shared" si="1"/>
        <v>55.26407296565484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SUM(D5,D13,D17,D24,D32,D34,D41)</f>
        <v>4989280</v>
      </c>
      <c r="E44" s="15">
        <f t="shared" si="12"/>
        <v>1249311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6274886</v>
      </c>
      <c r="J44" s="15">
        <f t="shared" si="12"/>
        <v>0</v>
      </c>
      <c r="K44" s="15">
        <f t="shared" si="12"/>
        <v>1025324</v>
      </c>
      <c r="L44" s="15">
        <f t="shared" si="12"/>
        <v>0</v>
      </c>
      <c r="M44" s="15">
        <f t="shared" si="12"/>
        <v>0</v>
      </c>
      <c r="N44" s="15">
        <f t="shared" si="9"/>
        <v>13538801</v>
      </c>
      <c r="O44" s="38">
        <f t="shared" si="1"/>
        <v>1929.4286732221747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60</v>
      </c>
      <c r="M46" s="48"/>
      <c r="N46" s="48"/>
      <c r="O46" s="43">
        <v>7017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A48:O48"/>
    <mergeCell ref="L46:N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1595272</v>
      </c>
      <c r="E5" s="27">
        <f t="shared" si="0"/>
        <v>1075716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2670988</v>
      </c>
      <c r="O5" s="33">
        <f t="shared" ref="O5:O44" si="1">(N5/O$46)</f>
        <v>391.92780630961113</v>
      </c>
      <c r="P5" s="6"/>
    </row>
    <row r="6" spans="1:133">
      <c r="A6" s="12"/>
      <c r="B6" s="25">
        <v>311</v>
      </c>
      <c r="C6" s="20" t="s">
        <v>2</v>
      </c>
      <c r="D6" s="46">
        <v>1118966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1118966</v>
      </c>
      <c r="O6" s="47">
        <f t="shared" si="1"/>
        <v>164.1916360968452</v>
      </c>
      <c r="P6" s="9"/>
    </row>
    <row r="7" spans="1:133">
      <c r="A7" s="12"/>
      <c r="B7" s="25">
        <v>312.41000000000003</v>
      </c>
      <c r="C7" s="20" t="s">
        <v>10</v>
      </c>
      <c r="D7" s="46">
        <v>77458</v>
      </c>
      <c r="E7" s="46">
        <v>318345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395803</v>
      </c>
      <c r="O7" s="47">
        <f t="shared" si="1"/>
        <v>58.078209831254583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572683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572683</v>
      </c>
      <c r="O8" s="47">
        <f t="shared" si="1"/>
        <v>84.032721936903883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62739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62739</v>
      </c>
      <c r="O9" s="47">
        <f t="shared" si="1"/>
        <v>9.2060161408657368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121949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121949</v>
      </c>
      <c r="O10" s="47">
        <f t="shared" si="1"/>
        <v>17.894203961848863</v>
      </c>
      <c r="P10" s="9"/>
    </row>
    <row r="11" spans="1:133">
      <c r="A11" s="12"/>
      <c r="B11" s="25">
        <v>315</v>
      </c>
      <c r="C11" s="20" t="s">
        <v>14</v>
      </c>
      <c r="D11" s="46">
        <v>345872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345872</v>
      </c>
      <c r="O11" s="47">
        <f t="shared" si="1"/>
        <v>50.751577402787966</v>
      </c>
      <c r="P11" s="9"/>
    </row>
    <row r="12" spans="1:133">
      <c r="A12" s="12"/>
      <c r="B12" s="25">
        <v>316</v>
      </c>
      <c r="C12" s="20" t="s">
        <v>15</v>
      </c>
      <c r="D12" s="46">
        <v>52976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52976</v>
      </c>
      <c r="O12" s="47">
        <f t="shared" si="1"/>
        <v>7.7734409391049155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651759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651759</v>
      </c>
      <c r="O13" s="45">
        <f t="shared" si="1"/>
        <v>95.635950110051354</v>
      </c>
      <c r="P13" s="10"/>
    </row>
    <row r="14" spans="1:133">
      <c r="A14" s="12"/>
      <c r="B14" s="25">
        <v>322</v>
      </c>
      <c r="C14" s="20" t="s">
        <v>0</v>
      </c>
      <c r="D14" s="46">
        <v>34354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34354</v>
      </c>
      <c r="O14" s="47">
        <f t="shared" si="1"/>
        <v>5.0409391049156271</v>
      </c>
      <c r="P14" s="9"/>
    </row>
    <row r="15" spans="1:133">
      <c r="A15" s="12"/>
      <c r="B15" s="25">
        <v>323.10000000000002</v>
      </c>
      <c r="C15" s="20" t="s">
        <v>17</v>
      </c>
      <c r="D15" s="46">
        <v>615194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615194</v>
      </c>
      <c r="O15" s="47">
        <f t="shared" si="1"/>
        <v>90.270579603815108</v>
      </c>
      <c r="P15" s="9"/>
    </row>
    <row r="16" spans="1:133">
      <c r="A16" s="12"/>
      <c r="B16" s="25">
        <v>329</v>
      </c>
      <c r="C16" s="20" t="s">
        <v>18</v>
      </c>
      <c r="D16" s="46">
        <v>2211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2211</v>
      </c>
      <c r="O16" s="47">
        <f t="shared" si="1"/>
        <v>0.32443140132061626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732734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732734</v>
      </c>
      <c r="O17" s="45">
        <f t="shared" si="1"/>
        <v>107.51782831988261</v>
      </c>
      <c r="P17" s="10"/>
    </row>
    <row r="18" spans="1:16">
      <c r="A18" s="12"/>
      <c r="B18" s="25">
        <v>335.12</v>
      </c>
      <c r="C18" s="20" t="s">
        <v>20</v>
      </c>
      <c r="D18" s="46">
        <v>230833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230833</v>
      </c>
      <c r="O18" s="47">
        <f t="shared" si="1"/>
        <v>33.871313279530447</v>
      </c>
      <c r="P18" s="9"/>
    </row>
    <row r="19" spans="1:16">
      <c r="A19" s="12"/>
      <c r="B19" s="25">
        <v>335.14</v>
      </c>
      <c r="C19" s="20" t="s">
        <v>21</v>
      </c>
      <c r="D19" s="46">
        <v>2298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2298</v>
      </c>
      <c r="O19" s="47">
        <f t="shared" si="1"/>
        <v>0.33719735876742479</v>
      </c>
      <c r="P19" s="9"/>
    </row>
    <row r="20" spans="1:16">
      <c r="A20" s="12"/>
      <c r="B20" s="25">
        <v>335.15</v>
      </c>
      <c r="C20" s="20" t="s">
        <v>22</v>
      </c>
      <c r="D20" s="46">
        <v>2430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2430</v>
      </c>
      <c r="O20" s="47">
        <f t="shared" si="1"/>
        <v>0.35656639765223769</v>
      </c>
      <c r="P20" s="9"/>
    </row>
    <row r="21" spans="1:16">
      <c r="A21" s="12"/>
      <c r="B21" s="25">
        <v>335.18</v>
      </c>
      <c r="C21" s="20" t="s">
        <v>23</v>
      </c>
      <c r="D21" s="46">
        <v>285430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285430</v>
      </c>
      <c r="O21" s="47">
        <f t="shared" si="1"/>
        <v>41.882611885546588</v>
      </c>
      <c r="P21" s="9"/>
    </row>
    <row r="22" spans="1:16">
      <c r="A22" s="12"/>
      <c r="B22" s="25">
        <v>335.9</v>
      </c>
      <c r="C22" s="20" t="s">
        <v>24</v>
      </c>
      <c r="D22" s="46">
        <v>118447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118447</v>
      </c>
      <c r="O22" s="47">
        <f t="shared" si="1"/>
        <v>17.380337490829053</v>
      </c>
      <c r="P22" s="9"/>
    </row>
    <row r="23" spans="1:16">
      <c r="A23" s="12"/>
      <c r="B23" s="25">
        <v>337.2</v>
      </c>
      <c r="C23" s="20" t="s">
        <v>25</v>
      </c>
      <c r="D23" s="46">
        <v>93296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93296</v>
      </c>
      <c r="O23" s="47">
        <f t="shared" si="1"/>
        <v>13.689801907556859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2392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5096915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5099307</v>
      </c>
      <c r="O24" s="45">
        <f t="shared" si="1"/>
        <v>748.2475421863536</v>
      </c>
      <c r="P24" s="10"/>
    </row>
    <row r="25" spans="1:16">
      <c r="A25" s="12"/>
      <c r="B25" s="25">
        <v>341.9</v>
      </c>
      <c r="C25" s="20" t="s">
        <v>33</v>
      </c>
      <c r="D25" s="46">
        <v>2392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2392</v>
      </c>
      <c r="O25" s="47">
        <f t="shared" si="1"/>
        <v>0.35099046221570068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1706420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1706420</v>
      </c>
      <c r="O26" s="47">
        <f t="shared" si="1"/>
        <v>250.39178283198825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1506824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1506824</v>
      </c>
      <c r="O27" s="47">
        <f t="shared" si="1"/>
        <v>221.10403521643434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671497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671497</v>
      </c>
      <c r="O28" s="47">
        <f t="shared" si="1"/>
        <v>98.532208363903152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863840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863840</v>
      </c>
      <c r="O29" s="47">
        <f t="shared" si="1"/>
        <v>126.75568598679384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215739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215739</v>
      </c>
      <c r="O30" s="47">
        <f t="shared" si="1"/>
        <v>31.656493030080703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132595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132595</v>
      </c>
      <c r="O31" s="47">
        <f t="shared" si="1"/>
        <v>19.456346294937639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48262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48262</v>
      </c>
      <c r="O32" s="45">
        <f t="shared" si="1"/>
        <v>7.0817314746881879</v>
      </c>
      <c r="P32" s="10"/>
    </row>
    <row r="33" spans="1:119">
      <c r="A33" s="13"/>
      <c r="B33" s="39">
        <v>351.5</v>
      </c>
      <c r="C33" s="21" t="s">
        <v>42</v>
      </c>
      <c r="D33" s="46">
        <v>48262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48262</v>
      </c>
      <c r="O33" s="47">
        <f t="shared" si="1"/>
        <v>7.0817314746881879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29487</v>
      </c>
      <c r="E34" s="32">
        <f t="shared" si="10"/>
        <v>-6596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-73487</v>
      </c>
      <c r="J34" s="32">
        <f t="shared" si="10"/>
        <v>0</v>
      </c>
      <c r="K34" s="32">
        <f t="shared" si="10"/>
        <v>394584</v>
      </c>
      <c r="L34" s="32">
        <f t="shared" si="10"/>
        <v>0</v>
      </c>
      <c r="M34" s="32">
        <f t="shared" si="10"/>
        <v>0</v>
      </c>
      <c r="N34" s="32">
        <f t="shared" si="9"/>
        <v>343988</v>
      </c>
      <c r="O34" s="45">
        <f t="shared" si="1"/>
        <v>50.475128393250181</v>
      </c>
      <c r="P34" s="10"/>
    </row>
    <row r="35" spans="1:119">
      <c r="A35" s="12"/>
      <c r="B35" s="25">
        <v>361.1</v>
      </c>
      <c r="C35" s="20" t="s">
        <v>43</v>
      </c>
      <c r="D35" s="46">
        <v>1518</v>
      </c>
      <c r="E35" s="46">
        <v>-6596</v>
      </c>
      <c r="F35" s="46">
        <v>0</v>
      </c>
      <c r="G35" s="46">
        <v>0</v>
      </c>
      <c r="H35" s="46">
        <v>0</v>
      </c>
      <c r="I35" s="46">
        <v>-73487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-78565</v>
      </c>
      <c r="O35" s="47">
        <f t="shared" si="1"/>
        <v>-11.528246515040353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200711</v>
      </c>
      <c r="L36" s="46">
        <v>0</v>
      </c>
      <c r="M36" s="46">
        <v>0</v>
      </c>
      <c r="N36" s="46">
        <f t="shared" si="9"/>
        <v>200711</v>
      </c>
      <c r="O36" s="47">
        <f t="shared" si="1"/>
        <v>29.451357300073369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-137491</v>
      </c>
      <c r="L37" s="46">
        <v>0</v>
      </c>
      <c r="M37" s="46">
        <v>0</v>
      </c>
      <c r="N37" s="46">
        <f t="shared" si="9"/>
        <v>-137491</v>
      </c>
      <c r="O37" s="47">
        <f t="shared" si="1"/>
        <v>-20.174761555392518</v>
      </c>
      <c r="P37" s="9"/>
    </row>
    <row r="38" spans="1:119">
      <c r="A38" s="12"/>
      <c r="B38" s="25">
        <v>365</v>
      </c>
      <c r="C38" s="20" t="s">
        <v>46</v>
      </c>
      <c r="D38" s="46">
        <v>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85</v>
      </c>
      <c r="O38" s="47">
        <f t="shared" si="1"/>
        <v>1.2472487160674981E-2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331364</v>
      </c>
      <c r="L39" s="46">
        <v>0</v>
      </c>
      <c r="M39" s="46">
        <v>0</v>
      </c>
      <c r="N39" s="46">
        <f t="shared" si="9"/>
        <v>331364</v>
      </c>
      <c r="O39" s="47">
        <f t="shared" si="1"/>
        <v>48.622743947175351</v>
      </c>
      <c r="P39" s="9"/>
    </row>
    <row r="40" spans="1:119">
      <c r="A40" s="12"/>
      <c r="B40" s="25">
        <v>369.9</v>
      </c>
      <c r="C40" s="20" t="s">
        <v>48</v>
      </c>
      <c r="D40" s="46">
        <v>27884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27884</v>
      </c>
      <c r="O40" s="47">
        <f t="shared" si="1"/>
        <v>4.0915627292736607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SUM(D42:D43)</f>
        <v>1429974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798624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2228598</v>
      </c>
      <c r="O41" s="45">
        <f t="shared" si="1"/>
        <v>327.01364636830522</v>
      </c>
      <c r="P41" s="9"/>
    </row>
    <row r="42" spans="1:119">
      <c r="A42" s="12"/>
      <c r="B42" s="25">
        <v>381</v>
      </c>
      <c r="C42" s="20" t="s">
        <v>49</v>
      </c>
      <c r="D42" s="46">
        <v>1429974</v>
      </c>
      <c r="E42" s="46">
        <v>0</v>
      </c>
      <c r="F42" s="46">
        <v>0</v>
      </c>
      <c r="G42" s="46">
        <v>0</v>
      </c>
      <c r="H42" s="46">
        <v>0</v>
      </c>
      <c r="I42" s="46">
        <v>411829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1841803</v>
      </c>
      <c r="O42" s="47">
        <f t="shared" si="1"/>
        <v>270.25722670579603</v>
      </c>
      <c r="P42" s="9"/>
    </row>
    <row r="43" spans="1:119" ht="15.75" thickBot="1">
      <c r="A43" s="12"/>
      <c r="B43" s="25">
        <v>389.6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386795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386795</v>
      </c>
      <c r="O43" s="47">
        <f t="shared" si="1"/>
        <v>56.756419662509174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SUM(D5,D13,D17,D24,D32,D34,D41)</f>
        <v>4489880</v>
      </c>
      <c r="E44" s="15">
        <f t="shared" si="12"/>
        <v>1069120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5822052</v>
      </c>
      <c r="J44" s="15">
        <f t="shared" si="12"/>
        <v>0</v>
      </c>
      <c r="K44" s="15">
        <f t="shared" si="12"/>
        <v>394584</v>
      </c>
      <c r="L44" s="15">
        <f t="shared" si="12"/>
        <v>0</v>
      </c>
      <c r="M44" s="15">
        <f t="shared" si="12"/>
        <v>0</v>
      </c>
      <c r="N44" s="15">
        <f t="shared" si="9"/>
        <v>11775636</v>
      </c>
      <c r="O44" s="38">
        <f t="shared" si="1"/>
        <v>1727.8996331621424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57</v>
      </c>
      <c r="M46" s="48"/>
      <c r="N46" s="48"/>
      <c r="O46" s="43">
        <v>6815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A48:O48"/>
    <mergeCell ref="A47:O47"/>
    <mergeCell ref="L46:N4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1491727</v>
      </c>
      <c r="E5" s="27">
        <f t="shared" si="0"/>
        <v>1123680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2615407</v>
      </c>
      <c r="O5" s="33">
        <f t="shared" ref="O5:O44" si="1">(N5/O$46)</f>
        <v>382.81718384074941</v>
      </c>
      <c r="P5" s="6"/>
    </row>
    <row r="6" spans="1:133">
      <c r="A6" s="12"/>
      <c r="B6" s="25">
        <v>311</v>
      </c>
      <c r="C6" s="20" t="s">
        <v>2</v>
      </c>
      <c r="D6" s="46">
        <v>1083033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1083033</v>
      </c>
      <c r="O6" s="47">
        <f t="shared" si="1"/>
        <v>158.5235655737705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362176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362176</v>
      </c>
      <c r="O7" s="47">
        <f t="shared" si="1"/>
        <v>53.011709601873534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473336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473336</v>
      </c>
      <c r="O8" s="47">
        <f t="shared" si="1"/>
        <v>69.282201405152222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57533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57533</v>
      </c>
      <c r="O9" s="47">
        <f t="shared" si="1"/>
        <v>8.4211065573770494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230635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230635</v>
      </c>
      <c r="O10" s="47">
        <f t="shared" si="1"/>
        <v>33.758050351288055</v>
      </c>
      <c r="P10" s="9"/>
    </row>
    <row r="11" spans="1:133">
      <c r="A11" s="12"/>
      <c r="B11" s="25">
        <v>315</v>
      </c>
      <c r="C11" s="20" t="s">
        <v>14</v>
      </c>
      <c r="D11" s="46">
        <v>354941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354941</v>
      </c>
      <c r="O11" s="47">
        <f t="shared" si="1"/>
        <v>51.952722482435597</v>
      </c>
      <c r="P11" s="9"/>
    </row>
    <row r="12" spans="1:133">
      <c r="A12" s="12"/>
      <c r="B12" s="25">
        <v>316</v>
      </c>
      <c r="C12" s="20" t="s">
        <v>15</v>
      </c>
      <c r="D12" s="46">
        <v>53753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53753</v>
      </c>
      <c r="O12" s="47">
        <f t="shared" si="1"/>
        <v>7.8678278688524594</v>
      </c>
      <c r="P12" s="9"/>
    </row>
    <row r="13" spans="1:133" ht="15.75">
      <c r="A13" s="29" t="s">
        <v>78</v>
      </c>
      <c r="B13" s="30"/>
      <c r="C13" s="31"/>
      <c r="D13" s="32">
        <f t="shared" ref="D13:M13" si="3">SUM(D14:D16)</f>
        <v>693515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693515</v>
      </c>
      <c r="O13" s="45">
        <f t="shared" si="1"/>
        <v>101.50980679156909</v>
      </c>
      <c r="P13" s="10"/>
    </row>
    <row r="14" spans="1:133">
      <c r="A14" s="12"/>
      <c r="B14" s="25">
        <v>322</v>
      </c>
      <c r="C14" s="20" t="s">
        <v>0</v>
      </c>
      <c r="D14" s="46">
        <v>47803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47803</v>
      </c>
      <c r="O14" s="47">
        <f t="shared" si="1"/>
        <v>6.9969262295081966</v>
      </c>
      <c r="P14" s="9"/>
    </row>
    <row r="15" spans="1:133">
      <c r="A15" s="12"/>
      <c r="B15" s="25">
        <v>323.10000000000002</v>
      </c>
      <c r="C15" s="20" t="s">
        <v>17</v>
      </c>
      <c r="D15" s="46">
        <v>619089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619089</v>
      </c>
      <c r="O15" s="47">
        <f t="shared" si="1"/>
        <v>90.616071428571431</v>
      </c>
      <c r="P15" s="9"/>
    </row>
    <row r="16" spans="1:133">
      <c r="A16" s="12"/>
      <c r="B16" s="25">
        <v>329</v>
      </c>
      <c r="C16" s="20" t="s">
        <v>79</v>
      </c>
      <c r="D16" s="46">
        <v>26623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26623</v>
      </c>
      <c r="O16" s="47">
        <f t="shared" si="1"/>
        <v>3.8968091334894615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962798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962798</v>
      </c>
      <c r="O17" s="45">
        <f t="shared" si="1"/>
        <v>140.92476580796253</v>
      </c>
      <c r="P17" s="10"/>
    </row>
    <row r="18" spans="1:16">
      <c r="A18" s="12"/>
      <c r="B18" s="25">
        <v>335.12</v>
      </c>
      <c r="C18" s="20" t="s">
        <v>20</v>
      </c>
      <c r="D18" s="46">
        <v>424016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424016</v>
      </c>
      <c r="O18" s="47">
        <f t="shared" si="1"/>
        <v>62.063231850117099</v>
      </c>
      <c r="P18" s="9"/>
    </row>
    <row r="19" spans="1:16">
      <c r="A19" s="12"/>
      <c r="B19" s="25">
        <v>335.14</v>
      </c>
      <c r="C19" s="20" t="s">
        <v>21</v>
      </c>
      <c r="D19" s="46">
        <v>1551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1551</v>
      </c>
      <c r="O19" s="47">
        <f t="shared" si="1"/>
        <v>0.227019906323185</v>
      </c>
      <c r="P19" s="9"/>
    </row>
    <row r="20" spans="1:16">
      <c r="A20" s="12"/>
      <c r="B20" s="25">
        <v>335.15</v>
      </c>
      <c r="C20" s="20" t="s">
        <v>22</v>
      </c>
      <c r="D20" s="46">
        <v>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</v>
      </c>
      <c r="O20" s="47">
        <f t="shared" si="1"/>
        <v>7.8307962529274008E-2</v>
      </c>
      <c r="P20" s="9"/>
    </row>
    <row r="21" spans="1:16">
      <c r="A21" s="12"/>
      <c r="B21" s="25">
        <v>335.18</v>
      </c>
      <c r="C21" s="20" t="s">
        <v>23</v>
      </c>
      <c r="D21" s="46">
        <v>353120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353120</v>
      </c>
      <c r="O21" s="47">
        <f t="shared" si="1"/>
        <v>51.686182669789225</v>
      </c>
      <c r="P21" s="9"/>
    </row>
    <row r="22" spans="1:16">
      <c r="A22" s="12"/>
      <c r="B22" s="25">
        <v>335.9</v>
      </c>
      <c r="C22" s="20" t="s">
        <v>24</v>
      </c>
      <c r="D22" s="46">
        <v>3350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3350</v>
      </c>
      <c r="O22" s="47">
        <f t="shared" si="1"/>
        <v>0.49033957845433257</v>
      </c>
      <c r="P22" s="9"/>
    </row>
    <row r="23" spans="1:16">
      <c r="A23" s="12"/>
      <c r="B23" s="25">
        <v>337.2</v>
      </c>
      <c r="C23" s="20" t="s">
        <v>25</v>
      </c>
      <c r="D23" s="46">
        <v>180226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180226</v>
      </c>
      <c r="O23" s="47">
        <f t="shared" si="1"/>
        <v>26.379683840749415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214374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5368096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5582470</v>
      </c>
      <c r="O24" s="45">
        <f t="shared" si="1"/>
        <v>817.10626463700237</v>
      </c>
      <c r="P24" s="10"/>
    </row>
    <row r="25" spans="1:16">
      <c r="A25" s="12"/>
      <c r="B25" s="25">
        <v>341.9</v>
      </c>
      <c r="C25" s="20" t="s">
        <v>33</v>
      </c>
      <c r="D25" s="46">
        <v>214374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214374</v>
      </c>
      <c r="O25" s="47">
        <f t="shared" si="1"/>
        <v>31.377927400468383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1841566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1841566</v>
      </c>
      <c r="O26" s="47">
        <f t="shared" si="1"/>
        <v>269.55005854800936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1510030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1510030</v>
      </c>
      <c r="O27" s="47">
        <f t="shared" si="1"/>
        <v>221.02312646370024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642456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642456</v>
      </c>
      <c r="O28" s="47">
        <f t="shared" si="1"/>
        <v>94.036299765807968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746117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746117</v>
      </c>
      <c r="O29" s="47">
        <f t="shared" si="1"/>
        <v>109.20916276346604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380126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380126</v>
      </c>
      <c r="O30" s="47">
        <f t="shared" si="1"/>
        <v>55.639051522248245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247801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247801</v>
      </c>
      <c r="O31" s="47">
        <f t="shared" si="1"/>
        <v>36.27063817330211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64109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64109</v>
      </c>
      <c r="O32" s="45">
        <f t="shared" si="1"/>
        <v>9.3836358313817332</v>
      </c>
      <c r="P32" s="10"/>
    </row>
    <row r="33" spans="1:119">
      <c r="A33" s="13"/>
      <c r="B33" s="39">
        <v>351.5</v>
      </c>
      <c r="C33" s="21" t="s">
        <v>42</v>
      </c>
      <c r="D33" s="46">
        <v>64109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64109</v>
      </c>
      <c r="O33" s="47">
        <f t="shared" si="1"/>
        <v>9.3836358313817332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SUM(D35:D40)</f>
        <v>44892</v>
      </c>
      <c r="E34" s="32">
        <f t="shared" si="9"/>
        <v>39971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250018</v>
      </c>
      <c r="J34" s="32">
        <f t="shared" si="9"/>
        <v>0</v>
      </c>
      <c r="K34" s="32">
        <f t="shared" si="9"/>
        <v>-455036</v>
      </c>
      <c r="L34" s="32">
        <f t="shared" si="9"/>
        <v>0</v>
      </c>
      <c r="M34" s="32">
        <f t="shared" si="9"/>
        <v>0</v>
      </c>
      <c r="N34" s="32">
        <f t="shared" ref="N34:N44" si="10">SUM(D34:M34)</f>
        <v>-120155</v>
      </c>
      <c r="O34" s="45">
        <f t="shared" si="1"/>
        <v>-17.587090163934427</v>
      </c>
      <c r="P34" s="10"/>
    </row>
    <row r="35" spans="1:119">
      <c r="A35" s="12"/>
      <c r="B35" s="25">
        <v>361.1</v>
      </c>
      <c r="C35" s="20" t="s">
        <v>43</v>
      </c>
      <c r="D35" s="46">
        <v>35195</v>
      </c>
      <c r="E35" s="46">
        <v>39971</v>
      </c>
      <c r="F35" s="46">
        <v>0</v>
      </c>
      <c r="G35" s="46">
        <v>0</v>
      </c>
      <c r="H35" s="46">
        <v>0</v>
      </c>
      <c r="I35" s="46">
        <v>250018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325184</v>
      </c>
      <c r="O35" s="47">
        <f t="shared" si="1"/>
        <v>47.597189695550348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225999</v>
      </c>
      <c r="L36" s="46">
        <v>0</v>
      </c>
      <c r="M36" s="46">
        <v>0</v>
      </c>
      <c r="N36" s="46">
        <f t="shared" si="10"/>
        <v>225999</v>
      </c>
      <c r="O36" s="47">
        <f t="shared" si="1"/>
        <v>33.079478922716625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-1024797</v>
      </c>
      <c r="L37" s="46">
        <v>0</v>
      </c>
      <c r="M37" s="46">
        <v>0</v>
      </c>
      <c r="N37" s="46">
        <f t="shared" si="10"/>
        <v>-1024797</v>
      </c>
      <c r="O37" s="47">
        <f t="shared" si="1"/>
        <v>-149.99956088992974</v>
      </c>
      <c r="P37" s="9"/>
    </row>
    <row r="38" spans="1:119">
      <c r="A38" s="12"/>
      <c r="B38" s="25">
        <v>365</v>
      </c>
      <c r="C38" s="20" t="s">
        <v>46</v>
      </c>
      <c r="D38" s="46">
        <v>558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558</v>
      </c>
      <c r="O38" s="47">
        <f t="shared" si="1"/>
        <v>8.1674473067915684E-2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343762</v>
      </c>
      <c r="L39" s="46">
        <v>0</v>
      </c>
      <c r="M39" s="46">
        <v>0</v>
      </c>
      <c r="N39" s="46">
        <f t="shared" si="10"/>
        <v>343762</v>
      </c>
      <c r="O39" s="47">
        <f t="shared" si="1"/>
        <v>50.316451990632316</v>
      </c>
      <c r="P39" s="9"/>
    </row>
    <row r="40" spans="1:119">
      <c r="A40" s="12"/>
      <c r="B40" s="25">
        <v>369.9</v>
      </c>
      <c r="C40" s="20" t="s">
        <v>48</v>
      </c>
      <c r="D40" s="46">
        <v>9139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9139</v>
      </c>
      <c r="O40" s="47">
        <f t="shared" si="1"/>
        <v>1.337675644028103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SUM(D42:D43)</f>
        <v>1300000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1718237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3018237</v>
      </c>
      <c r="O41" s="45">
        <f t="shared" si="1"/>
        <v>441.77942037470729</v>
      </c>
      <c r="P41" s="9"/>
    </row>
    <row r="42" spans="1:119">
      <c r="A42" s="12"/>
      <c r="B42" s="25">
        <v>381</v>
      </c>
      <c r="C42" s="20" t="s">
        <v>49</v>
      </c>
      <c r="D42" s="46">
        <v>1300000</v>
      </c>
      <c r="E42" s="46">
        <v>0</v>
      </c>
      <c r="F42" s="46">
        <v>0</v>
      </c>
      <c r="G42" s="46">
        <v>0</v>
      </c>
      <c r="H42" s="46">
        <v>0</v>
      </c>
      <c r="I42" s="46">
        <v>382980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1682980</v>
      </c>
      <c r="O42" s="47">
        <f t="shared" si="1"/>
        <v>246.33782201405151</v>
      </c>
      <c r="P42" s="9"/>
    </row>
    <row r="43" spans="1:119" ht="15.75" thickBot="1">
      <c r="A43" s="12"/>
      <c r="B43" s="25">
        <v>389.6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1335257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1335257</v>
      </c>
      <c r="O43" s="47">
        <f t="shared" si="1"/>
        <v>195.44159836065575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SUM(D5,D13,D17,D24,D32,D34,D41)</f>
        <v>4771415</v>
      </c>
      <c r="E44" s="15">
        <f t="shared" si="12"/>
        <v>1163651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7336351</v>
      </c>
      <c r="J44" s="15">
        <f t="shared" si="12"/>
        <v>0</v>
      </c>
      <c r="K44" s="15">
        <f t="shared" si="12"/>
        <v>-455036</v>
      </c>
      <c r="L44" s="15">
        <f t="shared" si="12"/>
        <v>0</v>
      </c>
      <c r="M44" s="15">
        <f t="shared" si="12"/>
        <v>0</v>
      </c>
      <c r="N44" s="15">
        <f t="shared" si="10"/>
        <v>12816381</v>
      </c>
      <c r="O44" s="38">
        <f t="shared" si="1"/>
        <v>1875.9339871194379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80</v>
      </c>
      <c r="M46" s="48"/>
      <c r="N46" s="48"/>
      <c r="O46" s="43">
        <v>6832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96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97</v>
      </c>
      <c r="N4" s="35" t="s">
        <v>9</v>
      </c>
      <c r="O4" s="35" t="s">
        <v>98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99</v>
      </c>
      <c r="B5" s="26"/>
      <c r="C5" s="26"/>
      <c r="D5" s="27">
        <f t="shared" ref="D5:N5" si="0">SUM(D6:D12)</f>
        <v>1985446</v>
      </c>
      <c r="E5" s="27">
        <f t="shared" si="0"/>
        <v>1283868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28302</v>
      </c>
      <c r="O5" s="28">
        <f>SUM(D5:N5)</f>
        <v>3297616</v>
      </c>
      <c r="P5" s="33">
        <f t="shared" ref="P5:P35" si="1">(O5/P$37)</f>
        <v>477.22373371924749</v>
      </c>
      <c r="Q5" s="6"/>
    </row>
    <row r="6" spans="1:134">
      <c r="A6" s="12"/>
      <c r="B6" s="25">
        <v>311</v>
      </c>
      <c r="C6" s="20" t="s">
        <v>2</v>
      </c>
      <c r="D6" s="46">
        <v>1591122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28302</v>
      </c>
      <c r="O6" s="46">
        <f>SUM(D6:N6)</f>
        <v>1619424</v>
      </c>
      <c r="P6" s="47">
        <f t="shared" si="1"/>
        <v>234.35947901591896</v>
      </c>
      <c r="Q6" s="9"/>
    </row>
    <row r="7" spans="1:134">
      <c r="A7" s="12"/>
      <c r="B7" s="25">
        <v>312.41000000000003</v>
      </c>
      <c r="C7" s="20" t="s">
        <v>100</v>
      </c>
      <c r="D7" s="46">
        <v>77914</v>
      </c>
      <c r="E7" s="46">
        <v>326223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404137</v>
      </c>
      <c r="P7" s="47">
        <f t="shared" si="1"/>
        <v>58.485817655571637</v>
      </c>
      <c r="Q7" s="9"/>
    </row>
    <row r="8" spans="1:134">
      <c r="A8" s="12"/>
      <c r="B8" s="25">
        <v>314.10000000000002</v>
      </c>
      <c r="C8" s="20" t="s">
        <v>11</v>
      </c>
      <c r="D8" s="46">
        <v>0</v>
      </c>
      <c r="E8" s="46">
        <v>743019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743019</v>
      </c>
      <c r="P8" s="47">
        <f t="shared" si="1"/>
        <v>107.52807525325615</v>
      </c>
      <c r="Q8" s="9"/>
    </row>
    <row r="9" spans="1:134">
      <c r="A9" s="12"/>
      <c r="B9" s="25">
        <v>314.3</v>
      </c>
      <c r="C9" s="20" t="s">
        <v>12</v>
      </c>
      <c r="D9" s="46">
        <v>0</v>
      </c>
      <c r="E9" s="46">
        <v>118967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118967</v>
      </c>
      <c r="P9" s="47">
        <f t="shared" si="1"/>
        <v>17.216642547033285</v>
      </c>
      <c r="Q9" s="9"/>
    </row>
    <row r="10" spans="1:134">
      <c r="A10" s="12"/>
      <c r="B10" s="25">
        <v>314.39999999999998</v>
      </c>
      <c r="C10" s="20" t="s">
        <v>13</v>
      </c>
      <c r="D10" s="46">
        <v>0</v>
      </c>
      <c r="E10" s="46">
        <v>95659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95659</v>
      </c>
      <c r="P10" s="47">
        <f t="shared" si="1"/>
        <v>13.843560057887121</v>
      </c>
      <c r="Q10" s="9"/>
    </row>
    <row r="11" spans="1:134">
      <c r="A11" s="12"/>
      <c r="B11" s="25">
        <v>315.10000000000002</v>
      </c>
      <c r="C11" s="20" t="s">
        <v>101</v>
      </c>
      <c r="D11" s="46">
        <v>229325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229325</v>
      </c>
      <c r="P11" s="47">
        <f t="shared" si="1"/>
        <v>33.18740955137482</v>
      </c>
      <c r="Q11" s="9"/>
    </row>
    <row r="12" spans="1:134">
      <c r="A12" s="12"/>
      <c r="B12" s="25">
        <v>316</v>
      </c>
      <c r="C12" s="20" t="s">
        <v>68</v>
      </c>
      <c r="D12" s="46">
        <v>87085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87085</v>
      </c>
      <c r="P12" s="47">
        <f t="shared" si="1"/>
        <v>12.602749638205498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SUM(D14:D14)</f>
        <v>572420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8" si="4">SUM(D13:N13)</f>
        <v>572420</v>
      </c>
      <c r="P13" s="45">
        <f t="shared" si="1"/>
        <v>82.839363241678726</v>
      </c>
      <c r="Q13" s="10"/>
    </row>
    <row r="14" spans="1:134">
      <c r="A14" s="12"/>
      <c r="B14" s="25">
        <v>323.10000000000002</v>
      </c>
      <c r="C14" s="20" t="s">
        <v>17</v>
      </c>
      <c r="D14" s="46">
        <v>572420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572420</v>
      </c>
      <c r="P14" s="47">
        <f t="shared" si="1"/>
        <v>82.839363241678726</v>
      </c>
      <c r="Q14" s="9"/>
    </row>
    <row r="15" spans="1:134" ht="15.75">
      <c r="A15" s="29" t="s">
        <v>102</v>
      </c>
      <c r="B15" s="30"/>
      <c r="C15" s="31"/>
      <c r="D15" s="32">
        <f t="shared" ref="D15:N15" si="5">SUM(D16:D17)</f>
        <v>1325905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 t="shared" si="4"/>
        <v>1325905</v>
      </c>
      <c r="P15" s="45">
        <f t="shared" si="1"/>
        <v>191.8820549927641</v>
      </c>
      <c r="Q15" s="10"/>
    </row>
    <row r="16" spans="1:134">
      <c r="A16" s="12"/>
      <c r="B16" s="25">
        <v>335.18</v>
      </c>
      <c r="C16" s="20" t="s">
        <v>103</v>
      </c>
      <c r="D16" s="46">
        <v>497530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497530</v>
      </c>
      <c r="P16" s="47">
        <f t="shared" si="1"/>
        <v>72.001447178002891</v>
      </c>
      <c r="Q16" s="9"/>
    </row>
    <row r="17" spans="1:17">
      <c r="A17" s="12"/>
      <c r="B17" s="25">
        <v>335.9</v>
      </c>
      <c r="C17" s="20" t="s">
        <v>24</v>
      </c>
      <c r="D17" s="46">
        <v>828375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828375</v>
      </c>
      <c r="P17" s="47">
        <f t="shared" si="1"/>
        <v>119.88060781476122</v>
      </c>
      <c r="Q17" s="9"/>
    </row>
    <row r="18" spans="1:17" ht="15.75">
      <c r="A18" s="29" t="s">
        <v>30</v>
      </c>
      <c r="B18" s="30"/>
      <c r="C18" s="31"/>
      <c r="D18" s="32">
        <f t="shared" ref="D18:N18" si="6">SUM(D19:D25)</f>
        <v>827461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5794311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6"/>
        <v>0</v>
      </c>
      <c r="O18" s="32">
        <f t="shared" si="4"/>
        <v>6621772</v>
      </c>
      <c r="P18" s="45">
        <f t="shared" si="1"/>
        <v>958.28827785817657</v>
      </c>
      <c r="Q18" s="10"/>
    </row>
    <row r="19" spans="1:17">
      <c r="A19" s="12"/>
      <c r="B19" s="25">
        <v>341.9</v>
      </c>
      <c r="C19" s="20" t="s">
        <v>73</v>
      </c>
      <c r="D19" s="46">
        <v>827461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7">SUM(D19:N19)</f>
        <v>827461</v>
      </c>
      <c r="P19" s="47">
        <f t="shared" si="1"/>
        <v>119.74833574529667</v>
      </c>
      <c r="Q19" s="9"/>
    </row>
    <row r="20" spans="1:17">
      <c r="A20" s="12"/>
      <c r="B20" s="25">
        <v>343.2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1196939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1196939</v>
      </c>
      <c r="P20" s="47">
        <f t="shared" si="1"/>
        <v>173.21837916063677</v>
      </c>
      <c r="Q20" s="9"/>
    </row>
    <row r="21" spans="1:17">
      <c r="A21" s="12"/>
      <c r="B21" s="25">
        <v>343.3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2050761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2050761</v>
      </c>
      <c r="P21" s="47">
        <f t="shared" si="1"/>
        <v>296.78162083936326</v>
      </c>
      <c r="Q21" s="9"/>
    </row>
    <row r="22" spans="1:17">
      <c r="A22" s="12"/>
      <c r="B22" s="25">
        <v>343.4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748155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748155</v>
      </c>
      <c r="P22" s="47">
        <f t="shared" si="1"/>
        <v>108.27134587554269</v>
      </c>
      <c r="Q22" s="9"/>
    </row>
    <row r="23" spans="1:17">
      <c r="A23" s="12"/>
      <c r="B23" s="25">
        <v>343.5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1333375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1333375</v>
      </c>
      <c r="P23" s="47">
        <f t="shared" si="1"/>
        <v>192.96309696092621</v>
      </c>
      <c r="Q23" s="9"/>
    </row>
    <row r="24" spans="1:17">
      <c r="A24" s="12"/>
      <c r="B24" s="25">
        <v>343.9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396844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396844</v>
      </c>
      <c r="P24" s="47">
        <f t="shared" si="1"/>
        <v>57.43039073806078</v>
      </c>
      <c r="Q24" s="9"/>
    </row>
    <row r="25" spans="1:17">
      <c r="A25" s="12"/>
      <c r="B25" s="25">
        <v>347.2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68237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68237</v>
      </c>
      <c r="P25" s="47">
        <f t="shared" si="1"/>
        <v>9.8751085383502168</v>
      </c>
      <c r="Q25" s="9"/>
    </row>
    <row r="26" spans="1:17" ht="15.75">
      <c r="A26" s="29" t="s">
        <v>31</v>
      </c>
      <c r="B26" s="30"/>
      <c r="C26" s="31"/>
      <c r="D26" s="32">
        <f t="shared" ref="D26:N26" si="8">SUM(D27:D27)</f>
        <v>25443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 t="shared" ref="O26:O35" si="9">SUM(D26:N26)</f>
        <v>25443</v>
      </c>
      <c r="P26" s="45">
        <f t="shared" si="1"/>
        <v>3.68205499276411</v>
      </c>
      <c r="Q26" s="10"/>
    </row>
    <row r="27" spans="1:17">
      <c r="A27" s="13"/>
      <c r="B27" s="39">
        <v>351.9</v>
      </c>
      <c r="C27" s="21" t="s">
        <v>104</v>
      </c>
      <c r="D27" s="46">
        <v>25443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25443</v>
      </c>
      <c r="P27" s="47">
        <f t="shared" si="1"/>
        <v>3.68205499276411</v>
      </c>
      <c r="Q27" s="9"/>
    </row>
    <row r="28" spans="1:17" ht="15.75">
      <c r="A28" s="29" t="s">
        <v>3</v>
      </c>
      <c r="B28" s="30"/>
      <c r="C28" s="31"/>
      <c r="D28" s="32">
        <f t="shared" ref="D28:N28" si="10">SUM(D29:D32)</f>
        <v>68860</v>
      </c>
      <c r="E28" s="32">
        <f t="shared" si="10"/>
        <v>1204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1663</v>
      </c>
      <c r="J28" s="32">
        <f t="shared" si="10"/>
        <v>0</v>
      </c>
      <c r="K28" s="32">
        <f t="shared" si="10"/>
        <v>3479237</v>
      </c>
      <c r="L28" s="32">
        <f t="shared" si="10"/>
        <v>0</v>
      </c>
      <c r="M28" s="32">
        <f t="shared" si="10"/>
        <v>0</v>
      </c>
      <c r="N28" s="32">
        <f t="shared" si="10"/>
        <v>10836</v>
      </c>
      <c r="O28" s="32">
        <f t="shared" si="9"/>
        <v>3561800</v>
      </c>
      <c r="P28" s="45">
        <f t="shared" si="1"/>
        <v>515.45586107091174</v>
      </c>
      <c r="Q28" s="10"/>
    </row>
    <row r="29" spans="1:17">
      <c r="A29" s="12"/>
      <c r="B29" s="25">
        <v>361.1</v>
      </c>
      <c r="C29" s="20" t="s">
        <v>43</v>
      </c>
      <c r="D29" s="46">
        <v>402</v>
      </c>
      <c r="E29" s="46">
        <v>1204</v>
      </c>
      <c r="F29" s="46">
        <v>0</v>
      </c>
      <c r="G29" s="46">
        <v>0</v>
      </c>
      <c r="H29" s="46">
        <v>0</v>
      </c>
      <c r="I29" s="46">
        <v>1663</v>
      </c>
      <c r="J29" s="46">
        <v>0</v>
      </c>
      <c r="K29" s="46">
        <v>490132</v>
      </c>
      <c r="L29" s="46">
        <v>0</v>
      </c>
      <c r="M29" s="46">
        <v>0</v>
      </c>
      <c r="N29" s="46">
        <v>0</v>
      </c>
      <c r="O29" s="46">
        <f t="shared" si="9"/>
        <v>493401</v>
      </c>
      <c r="P29" s="47">
        <f t="shared" si="1"/>
        <v>71.403907380607819</v>
      </c>
      <c r="Q29" s="9"/>
    </row>
    <row r="30" spans="1:17">
      <c r="A30" s="12"/>
      <c r="B30" s="25">
        <v>361.3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2251909</v>
      </c>
      <c r="L30" s="46">
        <v>0</v>
      </c>
      <c r="M30" s="46">
        <v>0</v>
      </c>
      <c r="N30" s="46">
        <v>0</v>
      </c>
      <c r="O30" s="46">
        <f t="shared" si="9"/>
        <v>2251909</v>
      </c>
      <c r="P30" s="47">
        <f t="shared" si="1"/>
        <v>325.89131693198266</v>
      </c>
      <c r="Q30" s="9"/>
    </row>
    <row r="31" spans="1:17">
      <c r="A31" s="12"/>
      <c r="B31" s="25">
        <v>368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737196</v>
      </c>
      <c r="L31" s="46">
        <v>0</v>
      </c>
      <c r="M31" s="46">
        <v>0</v>
      </c>
      <c r="N31" s="46">
        <v>0</v>
      </c>
      <c r="O31" s="46">
        <f t="shared" si="9"/>
        <v>737196</v>
      </c>
      <c r="P31" s="47">
        <f t="shared" si="1"/>
        <v>106.68538350217077</v>
      </c>
      <c r="Q31" s="9"/>
    </row>
    <row r="32" spans="1:17">
      <c r="A32" s="12"/>
      <c r="B32" s="25">
        <v>369.9</v>
      </c>
      <c r="C32" s="20" t="s">
        <v>48</v>
      </c>
      <c r="D32" s="46">
        <v>68458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10836</v>
      </c>
      <c r="O32" s="46">
        <f t="shared" si="9"/>
        <v>79294</v>
      </c>
      <c r="P32" s="47">
        <f t="shared" si="1"/>
        <v>11.475253256150507</v>
      </c>
      <c r="Q32" s="9"/>
    </row>
    <row r="33" spans="1:120" ht="15.75">
      <c r="A33" s="29" t="s">
        <v>32</v>
      </c>
      <c r="B33" s="30"/>
      <c r="C33" s="31"/>
      <c r="D33" s="32">
        <f t="shared" ref="D33:N33" si="11">SUM(D34:D34)</f>
        <v>2127249</v>
      </c>
      <c r="E33" s="32">
        <f t="shared" si="11"/>
        <v>0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138923</v>
      </c>
      <c r="J33" s="32">
        <f t="shared" si="11"/>
        <v>0</v>
      </c>
      <c r="K33" s="32">
        <f t="shared" si="11"/>
        <v>0</v>
      </c>
      <c r="L33" s="32">
        <f t="shared" si="11"/>
        <v>0</v>
      </c>
      <c r="M33" s="32">
        <f t="shared" si="11"/>
        <v>0</v>
      </c>
      <c r="N33" s="32">
        <f t="shared" si="11"/>
        <v>0</v>
      </c>
      <c r="O33" s="32">
        <f t="shared" si="9"/>
        <v>2266172</v>
      </c>
      <c r="P33" s="45">
        <f t="shared" si="1"/>
        <v>327.95542691751086</v>
      </c>
      <c r="Q33" s="9"/>
    </row>
    <row r="34" spans="1:120" ht="15.75" thickBot="1">
      <c r="A34" s="12"/>
      <c r="B34" s="25">
        <v>381</v>
      </c>
      <c r="C34" s="20" t="s">
        <v>49</v>
      </c>
      <c r="D34" s="46">
        <v>2127249</v>
      </c>
      <c r="E34" s="46">
        <v>0</v>
      </c>
      <c r="F34" s="46">
        <v>0</v>
      </c>
      <c r="G34" s="46">
        <v>0</v>
      </c>
      <c r="H34" s="46">
        <v>0</v>
      </c>
      <c r="I34" s="46">
        <v>138923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2266172</v>
      </c>
      <c r="P34" s="47">
        <f t="shared" si="1"/>
        <v>327.95542691751086</v>
      </c>
      <c r="Q34" s="9"/>
    </row>
    <row r="35" spans="1:120" ht="16.5" thickBot="1">
      <c r="A35" s="14" t="s">
        <v>40</v>
      </c>
      <c r="B35" s="23"/>
      <c r="C35" s="22"/>
      <c r="D35" s="15">
        <f t="shared" ref="D35:N35" si="12">SUM(D5,D13,D15,D18,D26,D28,D33)</f>
        <v>6932784</v>
      </c>
      <c r="E35" s="15">
        <f t="shared" si="12"/>
        <v>1285072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5934897</v>
      </c>
      <c r="J35" s="15">
        <f t="shared" si="12"/>
        <v>0</v>
      </c>
      <c r="K35" s="15">
        <f t="shared" si="12"/>
        <v>3479237</v>
      </c>
      <c r="L35" s="15">
        <f t="shared" si="12"/>
        <v>0</v>
      </c>
      <c r="M35" s="15">
        <f t="shared" si="12"/>
        <v>0</v>
      </c>
      <c r="N35" s="15">
        <f t="shared" si="12"/>
        <v>39138</v>
      </c>
      <c r="O35" s="15">
        <f t="shared" si="9"/>
        <v>17671128</v>
      </c>
      <c r="P35" s="38">
        <f t="shared" si="1"/>
        <v>2557.3267727930534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8" t="s">
        <v>105</v>
      </c>
      <c r="N37" s="48"/>
      <c r="O37" s="48"/>
      <c r="P37" s="43">
        <v>6910</v>
      </c>
    </row>
    <row r="38" spans="1:1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20" ht="15.75" customHeight="1" thickBot="1">
      <c r="A39" s="52" t="s">
        <v>61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1823278</v>
      </c>
      <c r="E5" s="27">
        <f t="shared" si="0"/>
        <v>1268478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30438</v>
      </c>
      <c r="N5" s="28">
        <f>SUM(D5:M5)</f>
        <v>3122194</v>
      </c>
      <c r="O5" s="33">
        <f t="shared" ref="O5:O34" si="1">(N5/O$36)</f>
        <v>450.07842006631108</v>
      </c>
      <c r="P5" s="6"/>
    </row>
    <row r="6" spans="1:133">
      <c r="A6" s="12"/>
      <c r="B6" s="25">
        <v>311</v>
      </c>
      <c r="C6" s="20" t="s">
        <v>2</v>
      </c>
      <c r="D6" s="46">
        <v>1438665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30438</v>
      </c>
      <c r="N6" s="46">
        <f>SUM(D6:M6)</f>
        <v>1469103</v>
      </c>
      <c r="O6" s="47">
        <f t="shared" si="1"/>
        <v>211.77785786362981</v>
      </c>
      <c r="P6" s="9"/>
    </row>
    <row r="7" spans="1:133">
      <c r="A7" s="12"/>
      <c r="B7" s="25">
        <v>312.41000000000003</v>
      </c>
      <c r="C7" s="20" t="s">
        <v>10</v>
      </c>
      <c r="D7" s="46">
        <v>71590</v>
      </c>
      <c r="E7" s="46">
        <v>308430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380020</v>
      </c>
      <c r="O7" s="47">
        <f t="shared" si="1"/>
        <v>54.781605881504973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736250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736250</v>
      </c>
      <c r="O8" s="47">
        <f t="shared" si="1"/>
        <v>106.13377540723656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128540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128540</v>
      </c>
      <c r="O9" s="47">
        <f t="shared" si="1"/>
        <v>18.529623756667146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95258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95258</v>
      </c>
      <c r="O10" s="47">
        <f t="shared" si="1"/>
        <v>13.731872567392244</v>
      </c>
      <c r="P10" s="9"/>
    </row>
    <row r="11" spans="1:133">
      <c r="A11" s="12"/>
      <c r="B11" s="25">
        <v>315</v>
      </c>
      <c r="C11" s="20" t="s">
        <v>67</v>
      </c>
      <c r="D11" s="46">
        <v>231206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231206</v>
      </c>
      <c r="O11" s="47">
        <f t="shared" si="1"/>
        <v>33.329393109413289</v>
      </c>
      <c r="P11" s="9"/>
    </row>
    <row r="12" spans="1:133">
      <c r="A12" s="12"/>
      <c r="B12" s="25">
        <v>316</v>
      </c>
      <c r="C12" s="20" t="s">
        <v>68</v>
      </c>
      <c r="D12" s="46">
        <v>81817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81817</v>
      </c>
      <c r="O12" s="47">
        <f t="shared" si="1"/>
        <v>11.794291480467061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613306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613306</v>
      </c>
      <c r="O13" s="45">
        <f t="shared" si="1"/>
        <v>88.410840420931237</v>
      </c>
      <c r="P13" s="10"/>
    </row>
    <row r="14" spans="1:133">
      <c r="A14" s="12"/>
      <c r="B14" s="25">
        <v>323.10000000000002</v>
      </c>
      <c r="C14" s="20" t="s">
        <v>17</v>
      </c>
      <c r="D14" s="46">
        <v>585606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585606</v>
      </c>
      <c r="O14" s="47">
        <f t="shared" si="1"/>
        <v>84.417759838546928</v>
      </c>
      <c r="P14" s="9"/>
    </row>
    <row r="15" spans="1:133">
      <c r="A15" s="12"/>
      <c r="B15" s="25">
        <v>329</v>
      </c>
      <c r="C15" s="20" t="s">
        <v>18</v>
      </c>
      <c r="D15" s="46">
        <v>27700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27700</v>
      </c>
      <c r="O15" s="47">
        <f t="shared" si="1"/>
        <v>3.9930805823843158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SUM(D17:D18)</f>
        <v>902941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902941</v>
      </c>
      <c r="O16" s="45">
        <f t="shared" si="1"/>
        <v>130.16303877756957</v>
      </c>
      <c r="P16" s="10"/>
    </row>
    <row r="17" spans="1:16">
      <c r="A17" s="12"/>
      <c r="B17" s="25">
        <v>335.12</v>
      </c>
      <c r="C17" s="20" t="s">
        <v>69</v>
      </c>
      <c r="D17" s="46">
        <v>437690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437690</v>
      </c>
      <c r="O17" s="47">
        <f t="shared" si="1"/>
        <v>63.094997837681994</v>
      </c>
      <c r="P17" s="9"/>
    </row>
    <row r="18" spans="1:16">
      <c r="A18" s="12"/>
      <c r="B18" s="25">
        <v>335.18</v>
      </c>
      <c r="C18" s="20" t="s">
        <v>72</v>
      </c>
      <c r="D18" s="46">
        <v>465251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465251</v>
      </c>
      <c r="O18" s="47">
        <f t="shared" si="1"/>
        <v>67.068040939887553</v>
      </c>
      <c r="P18" s="9"/>
    </row>
    <row r="19" spans="1:16" ht="15.75">
      <c r="A19" s="29" t="s">
        <v>30</v>
      </c>
      <c r="B19" s="30"/>
      <c r="C19" s="31"/>
      <c r="D19" s="32">
        <f t="shared" ref="D19:M19" si="6">SUM(D20:D26)</f>
        <v>767180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5406607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4"/>
        <v>6173787</v>
      </c>
      <c r="O19" s="45">
        <f t="shared" si="1"/>
        <v>889.97938590168656</v>
      </c>
      <c r="P19" s="10"/>
    </row>
    <row r="20" spans="1:16">
      <c r="A20" s="12"/>
      <c r="B20" s="25">
        <v>341.9</v>
      </c>
      <c r="C20" s="20" t="s">
        <v>73</v>
      </c>
      <c r="D20" s="46">
        <v>767180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7">SUM(D20:M20)</f>
        <v>767180</v>
      </c>
      <c r="O20" s="47">
        <f t="shared" si="1"/>
        <v>110.59247513334294</v>
      </c>
      <c r="P20" s="9"/>
    </row>
    <row r="21" spans="1:16">
      <c r="A21" s="12"/>
      <c r="B21" s="25">
        <v>343.2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1153528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1153528</v>
      </c>
      <c r="O21" s="47">
        <f t="shared" si="1"/>
        <v>166.28629090384894</v>
      </c>
      <c r="P21" s="9"/>
    </row>
    <row r="22" spans="1:16">
      <c r="A22" s="12"/>
      <c r="B22" s="25">
        <v>343.3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2140556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2140556</v>
      </c>
      <c r="O22" s="47">
        <f t="shared" si="1"/>
        <v>308.57085195329392</v>
      </c>
      <c r="P22" s="9"/>
    </row>
    <row r="23" spans="1:16">
      <c r="A23" s="12"/>
      <c r="B23" s="25">
        <v>343.4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627467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627467</v>
      </c>
      <c r="O23" s="47">
        <f t="shared" si="1"/>
        <v>90.452212772091684</v>
      </c>
      <c r="P23" s="9"/>
    </row>
    <row r="24" spans="1:16">
      <c r="A24" s="12"/>
      <c r="B24" s="25">
        <v>343.5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1135724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1135724</v>
      </c>
      <c r="O24" s="47">
        <f t="shared" si="1"/>
        <v>163.7197635865648</v>
      </c>
      <c r="P24" s="9"/>
    </row>
    <row r="25" spans="1:16">
      <c r="A25" s="12"/>
      <c r="B25" s="25">
        <v>343.9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257197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257197</v>
      </c>
      <c r="O25" s="47">
        <f t="shared" si="1"/>
        <v>37.076113593772526</v>
      </c>
      <c r="P25" s="9"/>
    </row>
    <row r="26" spans="1:16">
      <c r="A26" s="12"/>
      <c r="B26" s="25">
        <v>347.2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92135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92135</v>
      </c>
      <c r="O26" s="47">
        <f t="shared" si="1"/>
        <v>13.281677958771803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SUM(D28:D31)</f>
        <v>3790</v>
      </c>
      <c r="E27" s="32">
        <f t="shared" si="8"/>
        <v>5231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458630</v>
      </c>
      <c r="J27" s="32">
        <f t="shared" si="8"/>
        <v>0</v>
      </c>
      <c r="K27" s="32">
        <f t="shared" si="8"/>
        <v>1883369</v>
      </c>
      <c r="L27" s="32">
        <f t="shared" si="8"/>
        <v>0</v>
      </c>
      <c r="M27" s="32">
        <f t="shared" si="8"/>
        <v>10417</v>
      </c>
      <c r="N27" s="32">
        <f t="shared" ref="N27:N34" si="9">SUM(D27:M27)</f>
        <v>2361437</v>
      </c>
      <c r="O27" s="45">
        <f t="shared" si="1"/>
        <v>340.41184950266688</v>
      </c>
      <c r="P27" s="10"/>
    </row>
    <row r="28" spans="1:16">
      <c r="A28" s="12"/>
      <c r="B28" s="25">
        <v>361.1</v>
      </c>
      <c r="C28" s="20" t="s">
        <v>43</v>
      </c>
      <c r="D28" s="46">
        <v>3790</v>
      </c>
      <c r="E28" s="46">
        <v>5231</v>
      </c>
      <c r="F28" s="46">
        <v>0</v>
      </c>
      <c r="G28" s="46">
        <v>0</v>
      </c>
      <c r="H28" s="46">
        <v>0</v>
      </c>
      <c r="I28" s="46">
        <v>8630</v>
      </c>
      <c r="J28" s="46">
        <v>0</v>
      </c>
      <c r="K28" s="46">
        <v>541746</v>
      </c>
      <c r="L28" s="46">
        <v>0</v>
      </c>
      <c r="M28" s="46">
        <v>0</v>
      </c>
      <c r="N28" s="46">
        <f t="shared" si="9"/>
        <v>559397</v>
      </c>
      <c r="O28" s="47">
        <f t="shared" si="1"/>
        <v>80.639613665849794</v>
      </c>
      <c r="P28" s="9"/>
    </row>
    <row r="29" spans="1:16">
      <c r="A29" s="12"/>
      <c r="B29" s="25">
        <v>361.3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727309</v>
      </c>
      <c r="L29" s="46">
        <v>0</v>
      </c>
      <c r="M29" s="46">
        <v>0</v>
      </c>
      <c r="N29" s="46">
        <f t="shared" si="9"/>
        <v>727309</v>
      </c>
      <c r="O29" s="47">
        <f t="shared" si="1"/>
        <v>104.84488972178175</v>
      </c>
      <c r="P29" s="9"/>
    </row>
    <row r="30" spans="1:16">
      <c r="A30" s="12"/>
      <c r="B30" s="25">
        <v>368</v>
      </c>
      <c r="C30" s="20" t="s">
        <v>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614314</v>
      </c>
      <c r="L30" s="46">
        <v>0</v>
      </c>
      <c r="M30" s="46">
        <v>0</v>
      </c>
      <c r="N30" s="46">
        <f t="shared" si="9"/>
        <v>614314</v>
      </c>
      <c r="O30" s="47">
        <f t="shared" si="1"/>
        <v>88.556148190860597</v>
      </c>
      <c r="P30" s="9"/>
    </row>
    <row r="31" spans="1:16">
      <c r="A31" s="12"/>
      <c r="B31" s="25">
        <v>369.9</v>
      </c>
      <c r="C31" s="20" t="s">
        <v>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450000</v>
      </c>
      <c r="J31" s="46">
        <v>0</v>
      </c>
      <c r="K31" s="46">
        <v>0</v>
      </c>
      <c r="L31" s="46">
        <v>0</v>
      </c>
      <c r="M31" s="46">
        <v>10417</v>
      </c>
      <c r="N31" s="46">
        <f t="shared" si="9"/>
        <v>460417</v>
      </c>
      <c r="O31" s="47">
        <f t="shared" si="1"/>
        <v>66.371197924174709</v>
      </c>
      <c r="P31" s="9"/>
    </row>
    <row r="32" spans="1:16" ht="15.75">
      <c r="A32" s="29" t="s">
        <v>32</v>
      </c>
      <c r="B32" s="30"/>
      <c r="C32" s="31"/>
      <c r="D32" s="32">
        <f t="shared" ref="D32:M32" si="10">SUM(D33:D33)</f>
        <v>115280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115280</v>
      </c>
      <c r="O32" s="45">
        <f t="shared" si="1"/>
        <v>16.618134640334439</v>
      </c>
      <c r="P32" s="9"/>
    </row>
    <row r="33" spans="1:119" ht="15.75" thickBot="1">
      <c r="A33" s="12"/>
      <c r="B33" s="25">
        <v>381</v>
      </c>
      <c r="C33" s="20" t="s">
        <v>49</v>
      </c>
      <c r="D33" s="46">
        <v>115280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115280</v>
      </c>
      <c r="O33" s="47">
        <f t="shared" si="1"/>
        <v>16.618134640334439</v>
      </c>
      <c r="P33" s="9"/>
    </row>
    <row r="34" spans="1:119" ht="16.5" thickBot="1">
      <c r="A34" s="14" t="s">
        <v>40</v>
      </c>
      <c r="B34" s="23"/>
      <c r="C34" s="22"/>
      <c r="D34" s="15">
        <f>SUM(D5,D13,D16,D19,D27,D32)</f>
        <v>4225775</v>
      </c>
      <c r="E34" s="15">
        <f t="shared" ref="E34:M34" si="11">SUM(E5,E13,E16,E19,E27,E32)</f>
        <v>1273709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5865237</v>
      </c>
      <c r="J34" s="15">
        <f t="shared" si="11"/>
        <v>0</v>
      </c>
      <c r="K34" s="15">
        <f t="shared" si="11"/>
        <v>1883369</v>
      </c>
      <c r="L34" s="15">
        <f t="shared" si="11"/>
        <v>0</v>
      </c>
      <c r="M34" s="15">
        <f t="shared" si="11"/>
        <v>40855</v>
      </c>
      <c r="N34" s="15">
        <f t="shared" si="9"/>
        <v>13288945</v>
      </c>
      <c r="O34" s="38">
        <f t="shared" si="1"/>
        <v>1915.6616693094998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94</v>
      </c>
      <c r="M36" s="48"/>
      <c r="N36" s="48"/>
      <c r="O36" s="43">
        <v>6937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61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1723688</v>
      </c>
      <c r="E5" s="27">
        <f t="shared" si="0"/>
        <v>1202373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34489</v>
      </c>
      <c r="N5" s="28">
        <f>SUM(D5:M5)</f>
        <v>2960550</v>
      </c>
      <c r="O5" s="33">
        <f t="shared" ref="O5:O43" si="1">(N5/O$45)</f>
        <v>421.07097141231691</v>
      </c>
      <c r="P5" s="6"/>
    </row>
    <row r="6" spans="1:133">
      <c r="A6" s="12"/>
      <c r="B6" s="25">
        <v>311</v>
      </c>
      <c r="C6" s="20" t="s">
        <v>2</v>
      </c>
      <c r="D6" s="46">
        <v>1342226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34489</v>
      </c>
      <c r="N6" s="46">
        <f>SUM(D6:M6)</f>
        <v>1376715</v>
      </c>
      <c r="O6" s="47">
        <f t="shared" si="1"/>
        <v>195.8064286730195</v>
      </c>
      <c r="P6" s="9"/>
    </row>
    <row r="7" spans="1:133">
      <c r="A7" s="12"/>
      <c r="B7" s="25">
        <v>312.41000000000003</v>
      </c>
      <c r="C7" s="20" t="s">
        <v>10</v>
      </c>
      <c r="D7" s="46">
        <v>109448</v>
      </c>
      <c r="E7" s="46">
        <v>326736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436184</v>
      </c>
      <c r="O7" s="47">
        <f t="shared" si="1"/>
        <v>62.037263547148342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661930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661930</v>
      </c>
      <c r="O8" s="47">
        <f t="shared" si="1"/>
        <v>94.144502915659217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107762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107762</v>
      </c>
      <c r="O9" s="47">
        <f t="shared" si="1"/>
        <v>15.326696060304366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105945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105945</v>
      </c>
      <c r="O10" s="47">
        <f t="shared" si="1"/>
        <v>15.068269094012232</v>
      </c>
      <c r="P10" s="9"/>
    </row>
    <row r="11" spans="1:133">
      <c r="A11" s="12"/>
      <c r="B11" s="25">
        <v>315</v>
      </c>
      <c r="C11" s="20" t="s">
        <v>67</v>
      </c>
      <c r="D11" s="46">
        <v>226966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226966</v>
      </c>
      <c r="O11" s="47">
        <f t="shared" si="1"/>
        <v>32.280756649125301</v>
      </c>
      <c r="P11" s="9"/>
    </row>
    <row r="12" spans="1:133">
      <c r="A12" s="12"/>
      <c r="B12" s="25">
        <v>316</v>
      </c>
      <c r="C12" s="20" t="s">
        <v>68</v>
      </c>
      <c r="D12" s="46">
        <v>45048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45048</v>
      </c>
      <c r="O12" s="47">
        <f t="shared" si="1"/>
        <v>6.4070544730479302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664548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664548</v>
      </c>
      <c r="O13" s="45">
        <f t="shared" si="1"/>
        <v>94.516853932584269</v>
      </c>
      <c r="P13" s="10"/>
    </row>
    <row r="14" spans="1:133">
      <c r="A14" s="12"/>
      <c r="B14" s="25">
        <v>322</v>
      </c>
      <c r="C14" s="20" t="s">
        <v>0</v>
      </c>
      <c r="D14" s="46">
        <v>30692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30692</v>
      </c>
      <c r="O14" s="47">
        <f t="shared" si="1"/>
        <v>4.3652396529654389</v>
      </c>
      <c r="P14" s="9"/>
    </row>
    <row r="15" spans="1:133">
      <c r="A15" s="12"/>
      <c r="B15" s="25">
        <v>323.10000000000002</v>
      </c>
      <c r="C15" s="20" t="s">
        <v>17</v>
      </c>
      <c r="D15" s="46">
        <v>632579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632579</v>
      </c>
      <c r="O15" s="47">
        <f t="shared" si="1"/>
        <v>89.969990044090451</v>
      </c>
      <c r="P15" s="9"/>
    </row>
    <row r="16" spans="1:133">
      <c r="A16" s="12"/>
      <c r="B16" s="25">
        <v>329</v>
      </c>
      <c r="C16" s="20" t="s">
        <v>18</v>
      </c>
      <c r="D16" s="46">
        <v>1277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1277</v>
      </c>
      <c r="O16" s="47">
        <f t="shared" si="1"/>
        <v>0.18162423552837434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853452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853452</v>
      </c>
      <c r="O17" s="45">
        <f t="shared" si="1"/>
        <v>121.384155881098</v>
      </c>
      <c r="P17" s="10"/>
    </row>
    <row r="18" spans="1:16">
      <c r="A18" s="12"/>
      <c r="B18" s="25">
        <v>335.12</v>
      </c>
      <c r="C18" s="20" t="s">
        <v>69</v>
      </c>
      <c r="D18" s="46">
        <v>202558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202558</v>
      </c>
      <c r="O18" s="47">
        <f t="shared" si="1"/>
        <v>28.809273218603327</v>
      </c>
      <c r="P18" s="9"/>
    </row>
    <row r="19" spans="1:16">
      <c r="A19" s="12"/>
      <c r="B19" s="25">
        <v>335.14</v>
      </c>
      <c r="C19" s="20" t="s">
        <v>70</v>
      </c>
      <c r="D19" s="46">
        <v>1852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1852</v>
      </c>
      <c r="O19" s="47">
        <f t="shared" si="1"/>
        <v>0.26340492106386004</v>
      </c>
      <c r="P19" s="9"/>
    </row>
    <row r="20" spans="1:16">
      <c r="A20" s="12"/>
      <c r="B20" s="25">
        <v>335.15</v>
      </c>
      <c r="C20" s="20" t="s">
        <v>71</v>
      </c>
      <c r="D20" s="46">
        <v>2684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2684</v>
      </c>
      <c r="O20" s="47">
        <f t="shared" si="1"/>
        <v>0.38173801735172808</v>
      </c>
      <c r="P20" s="9"/>
    </row>
    <row r="21" spans="1:16">
      <c r="A21" s="12"/>
      <c r="B21" s="25">
        <v>335.18</v>
      </c>
      <c r="C21" s="20" t="s">
        <v>72</v>
      </c>
      <c r="D21" s="46">
        <v>469420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469420</v>
      </c>
      <c r="O21" s="47">
        <f t="shared" si="1"/>
        <v>66.764329398378607</v>
      </c>
      <c r="P21" s="9"/>
    </row>
    <row r="22" spans="1:16">
      <c r="A22" s="12"/>
      <c r="B22" s="25">
        <v>335.9</v>
      </c>
      <c r="C22" s="20" t="s">
        <v>24</v>
      </c>
      <c r="D22" s="46">
        <v>108633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108633</v>
      </c>
      <c r="O22" s="47">
        <f t="shared" si="1"/>
        <v>15.450576020480728</v>
      </c>
      <c r="P22" s="9"/>
    </row>
    <row r="23" spans="1:16">
      <c r="A23" s="12"/>
      <c r="B23" s="25">
        <v>337.2</v>
      </c>
      <c r="C23" s="20" t="s">
        <v>25</v>
      </c>
      <c r="D23" s="46">
        <v>68305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68305</v>
      </c>
      <c r="O23" s="47">
        <f t="shared" si="1"/>
        <v>9.7148343052197408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865570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5464804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6330374</v>
      </c>
      <c r="O24" s="45">
        <f t="shared" si="1"/>
        <v>900.35187028872133</v>
      </c>
      <c r="P24" s="10"/>
    </row>
    <row r="25" spans="1:16">
      <c r="A25" s="12"/>
      <c r="B25" s="25">
        <v>341.9</v>
      </c>
      <c r="C25" s="20" t="s">
        <v>73</v>
      </c>
      <c r="D25" s="46">
        <v>865570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865570</v>
      </c>
      <c r="O25" s="47">
        <f t="shared" si="1"/>
        <v>123.10766605034846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1168517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1168517</v>
      </c>
      <c r="O26" s="47">
        <f t="shared" si="1"/>
        <v>166.19499359977243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2170781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2170781</v>
      </c>
      <c r="O27" s="47">
        <f t="shared" si="1"/>
        <v>308.74427535201249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609519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609519</v>
      </c>
      <c r="O28" s="47">
        <f t="shared" si="1"/>
        <v>86.690228985919504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1062923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1062923</v>
      </c>
      <c r="O29" s="47">
        <f t="shared" si="1"/>
        <v>151.17664628075664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362799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362799</v>
      </c>
      <c r="O30" s="47">
        <f t="shared" si="1"/>
        <v>51.599914663632482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90265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90265</v>
      </c>
      <c r="O31" s="47">
        <f t="shared" si="1"/>
        <v>12.838145356279334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17366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17366</v>
      </c>
      <c r="O32" s="45">
        <f t="shared" si="1"/>
        <v>2.4699189304508606</v>
      </c>
      <c r="P32" s="10"/>
    </row>
    <row r="33" spans="1:119">
      <c r="A33" s="13"/>
      <c r="B33" s="39">
        <v>351.5</v>
      </c>
      <c r="C33" s="21" t="s">
        <v>42</v>
      </c>
      <c r="D33" s="46">
        <v>17366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17366</v>
      </c>
      <c r="O33" s="47">
        <f t="shared" si="1"/>
        <v>2.4699189304508606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59353</v>
      </c>
      <c r="E34" s="32">
        <f t="shared" si="10"/>
        <v>25954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32839</v>
      </c>
      <c r="J34" s="32">
        <f t="shared" si="10"/>
        <v>0</v>
      </c>
      <c r="K34" s="32">
        <f t="shared" si="10"/>
        <v>1190088</v>
      </c>
      <c r="L34" s="32">
        <f t="shared" si="10"/>
        <v>0</v>
      </c>
      <c r="M34" s="32">
        <f t="shared" si="10"/>
        <v>9237</v>
      </c>
      <c r="N34" s="32">
        <f t="shared" si="9"/>
        <v>1317471</v>
      </c>
      <c r="O34" s="45">
        <f t="shared" si="1"/>
        <v>187.38031574455979</v>
      </c>
      <c r="P34" s="10"/>
    </row>
    <row r="35" spans="1:119">
      <c r="A35" s="12"/>
      <c r="B35" s="25">
        <v>361.1</v>
      </c>
      <c r="C35" s="20" t="s">
        <v>43</v>
      </c>
      <c r="D35" s="46">
        <v>11233</v>
      </c>
      <c r="E35" s="46">
        <v>23561</v>
      </c>
      <c r="F35" s="46">
        <v>0</v>
      </c>
      <c r="G35" s="46">
        <v>0</v>
      </c>
      <c r="H35" s="46">
        <v>0</v>
      </c>
      <c r="I35" s="46">
        <v>32839</v>
      </c>
      <c r="J35" s="46">
        <v>0</v>
      </c>
      <c r="K35" s="46">
        <v>0</v>
      </c>
      <c r="L35" s="46">
        <v>0</v>
      </c>
      <c r="M35" s="46">
        <v>490</v>
      </c>
      <c r="N35" s="46">
        <f t="shared" si="9"/>
        <v>68123</v>
      </c>
      <c r="O35" s="47">
        <f t="shared" si="1"/>
        <v>9.6889489404067692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534891</v>
      </c>
      <c r="L36" s="46">
        <v>0</v>
      </c>
      <c r="M36" s="46">
        <v>0</v>
      </c>
      <c r="N36" s="46">
        <f t="shared" si="9"/>
        <v>534891</v>
      </c>
      <c r="O36" s="47">
        <f t="shared" si="1"/>
        <v>76.076091594367796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29505</v>
      </c>
      <c r="L37" s="46">
        <v>0</v>
      </c>
      <c r="M37" s="46">
        <v>0</v>
      </c>
      <c r="N37" s="46">
        <f t="shared" si="9"/>
        <v>29505</v>
      </c>
      <c r="O37" s="47">
        <f t="shared" si="1"/>
        <v>4.1964158725643577</v>
      </c>
      <c r="P37" s="9"/>
    </row>
    <row r="38" spans="1:119">
      <c r="A38" s="12"/>
      <c r="B38" s="25">
        <v>365</v>
      </c>
      <c r="C38" s="20" t="s">
        <v>74</v>
      </c>
      <c r="D38" s="46">
        <v>593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593</v>
      </c>
      <c r="O38" s="47">
        <f t="shared" si="1"/>
        <v>8.4340776560944394E-2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625692</v>
      </c>
      <c r="L39" s="46">
        <v>0</v>
      </c>
      <c r="M39" s="46">
        <v>0</v>
      </c>
      <c r="N39" s="46">
        <f t="shared" si="9"/>
        <v>625692</v>
      </c>
      <c r="O39" s="47">
        <f t="shared" si="1"/>
        <v>88.990470772294131</v>
      </c>
      <c r="P39" s="9"/>
    </row>
    <row r="40" spans="1:119">
      <c r="A40" s="12"/>
      <c r="B40" s="25">
        <v>369.9</v>
      </c>
      <c r="C40" s="20" t="s">
        <v>48</v>
      </c>
      <c r="D40" s="46">
        <v>47527</v>
      </c>
      <c r="E40" s="46">
        <v>2393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8747</v>
      </c>
      <c r="N40" s="46">
        <f t="shared" si="9"/>
        <v>58667</v>
      </c>
      <c r="O40" s="47">
        <f t="shared" si="1"/>
        <v>8.344047788365808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1563023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428293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1991316</v>
      </c>
      <c r="O41" s="45">
        <f t="shared" si="1"/>
        <v>283.21945669179348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1563023</v>
      </c>
      <c r="E42" s="46">
        <v>0</v>
      </c>
      <c r="F42" s="46">
        <v>0</v>
      </c>
      <c r="G42" s="46">
        <v>0</v>
      </c>
      <c r="H42" s="46">
        <v>0</v>
      </c>
      <c r="I42" s="46">
        <v>428293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1991316</v>
      </c>
      <c r="O42" s="47">
        <f t="shared" si="1"/>
        <v>283.21945669179348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SUM(D5,D13,D17,D24,D32,D34,D41)</f>
        <v>5747000</v>
      </c>
      <c r="E43" s="15">
        <f t="shared" si="12"/>
        <v>1228327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5925936</v>
      </c>
      <c r="J43" s="15">
        <f t="shared" si="12"/>
        <v>0</v>
      </c>
      <c r="K43" s="15">
        <f t="shared" si="12"/>
        <v>1190088</v>
      </c>
      <c r="L43" s="15">
        <f t="shared" si="12"/>
        <v>0</v>
      </c>
      <c r="M43" s="15">
        <f t="shared" si="12"/>
        <v>43726</v>
      </c>
      <c r="N43" s="15">
        <f t="shared" si="9"/>
        <v>14135077</v>
      </c>
      <c r="O43" s="38">
        <f t="shared" si="1"/>
        <v>2010.3935428815246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92</v>
      </c>
      <c r="M45" s="48"/>
      <c r="N45" s="48"/>
      <c r="O45" s="43">
        <v>7031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1707477</v>
      </c>
      <c r="E5" s="27">
        <f t="shared" si="0"/>
        <v>1072101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33884</v>
      </c>
      <c r="N5" s="28">
        <f>SUM(D5:M5)</f>
        <v>2813462</v>
      </c>
      <c r="O5" s="33">
        <f t="shared" ref="O5:O44" si="1">(N5/O$46)</f>
        <v>400.49281138790036</v>
      </c>
      <c r="P5" s="6"/>
    </row>
    <row r="6" spans="1:133">
      <c r="A6" s="12"/>
      <c r="B6" s="25">
        <v>311</v>
      </c>
      <c r="C6" s="20" t="s">
        <v>2</v>
      </c>
      <c r="D6" s="46">
        <v>1327092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33884</v>
      </c>
      <c r="N6" s="46">
        <f>SUM(D6:M6)</f>
        <v>1360976</v>
      </c>
      <c r="O6" s="47">
        <f t="shared" si="1"/>
        <v>193.7332384341637</v>
      </c>
      <c r="P6" s="9"/>
    </row>
    <row r="7" spans="1:133">
      <c r="A7" s="12"/>
      <c r="B7" s="25">
        <v>312.41000000000003</v>
      </c>
      <c r="C7" s="20" t="s">
        <v>10</v>
      </c>
      <c r="D7" s="46">
        <v>69589</v>
      </c>
      <c r="E7" s="46">
        <v>324558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394147</v>
      </c>
      <c r="O7" s="47">
        <f t="shared" si="1"/>
        <v>56.106334519572954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623478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623478</v>
      </c>
      <c r="O8" s="47">
        <f t="shared" si="1"/>
        <v>88.751316725978654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37783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37783</v>
      </c>
      <c r="O9" s="47">
        <f t="shared" si="1"/>
        <v>5.3783629893238434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86282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86282</v>
      </c>
      <c r="O10" s="47">
        <f t="shared" si="1"/>
        <v>12.282135231316726</v>
      </c>
      <c r="P10" s="9"/>
    </row>
    <row r="11" spans="1:133">
      <c r="A11" s="12"/>
      <c r="B11" s="25">
        <v>315</v>
      </c>
      <c r="C11" s="20" t="s">
        <v>67</v>
      </c>
      <c r="D11" s="46">
        <v>234312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234312</v>
      </c>
      <c r="O11" s="47">
        <f t="shared" si="1"/>
        <v>33.354021352313168</v>
      </c>
      <c r="P11" s="9"/>
    </row>
    <row r="12" spans="1:133">
      <c r="A12" s="12"/>
      <c r="B12" s="25">
        <v>316</v>
      </c>
      <c r="C12" s="20" t="s">
        <v>68</v>
      </c>
      <c r="D12" s="46">
        <v>76484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76484</v>
      </c>
      <c r="O12" s="47">
        <f t="shared" si="1"/>
        <v>10.887402135231318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636819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636819</v>
      </c>
      <c r="O13" s="45">
        <f t="shared" si="1"/>
        <v>90.65039145907474</v>
      </c>
      <c r="P13" s="10"/>
    </row>
    <row r="14" spans="1:133">
      <c r="A14" s="12"/>
      <c r="B14" s="25">
        <v>322</v>
      </c>
      <c r="C14" s="20" t="s">
        <v>0</v>
      </c>
      <c r="D14" s="46">
        <v>30545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30545</v>
      </c>
      <c r="O14" s="47">
        <f t="shared" si="1"/>
        <v>4.3480427046263346</v>
      </c>
      <c r="P14" s="9"/>
    </row>
    <row r="15" spans="1:133">
      <c r="A15" s="12"/>
      <c r="B15" s="25">
        <v>323.10000000000002</v>
      </c>
      <c r="C15" s="20" t="s">
        <v>17</v>
      </c>
      <c r="D15" s="46">
        <v>560335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560335</v>
      </c>
      <c r="O15" s="47">
        <f t="shared" si="1"/>
        <v>79.762989323843414</v>
      </c>
      <c r="P15" s="9"/>
    </row>
    <row r="16" spans="1:133">
      <c r="A16" s="12"/>
      <c r="B16" s="25">
        <v>329</v>
      </c>
      <c r="C16" s="20" t="s">
        <v>18</v>
      </c>
      <c r="D16" s="46">
        <v>45939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45939</v>
      </c>
      <c r="O16" s="47">
        <f t="shared" si="1"/>
        <v>6.539359430604982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1315017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1315017</v>
      </c>
      <c r="O17" s="45">
        <f t="shared" si="1"/>
        <v>187.19103202846975</v>
      </c>
      <c r="P17" s="10"/>
    </row>
    <row r="18" spans="1:16">
      <c r="A18" s="12"/>
      <c r="B18" s="25">
        <v>335.12</v>
      </c>
      <c r="C18" s="20" t="s">
        <v>69</v>
      </c>
      <c r="D18" s="46">
        <v>225071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225071</v>
      </c>
      <c r="O18" s="47">
        <f t="shared" si="1"/>
        <v>32.038576512455514</v>
      </c>
      <c r="P18" s="9"/>
    </row>
    <row r="19" spans="1:16">
      <c r="A19" s="12"/>
      <c r="B19" s="25">
        <v>335.14</v>
      </c>
      <c r="C19" s="20" t="s">
        <v>70</v>
      </c>
      <c r="D19" s="46">
        <v>1675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1675</v>
      </c>
      <c r="O19" s="47">
        <f t="shared" si="1"/>
        <v>0.23843416370106763</v>
      </c>
      <c r="P19" s="9"/>
    </row>
    <row r="20" spans="1:16">
      <c r="A20" s="12"/>
      <c r="B20" s="25">
        <v>335.15</v>
      </c>
      <c r="C20" s="20" t="s">
        <v>71</v>
      </c>
      <c r="D20" s="46">
        <v>1457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1457</v>
      </c>
      <c r="O20" s="47">
        <f t="shared" si="1"/>
        <v>0.20740213523131673</v>
      </c>
      <c r="P20" s="9"/>
    </row>
    <row r="21" spans="1:16">
      <c r="A21" s="12"/>
      <c r="B21" s="25">
        <v>335.18</v>
      </c>
      <c r="C21" s="20" t="s">
        <v>72</v>
      </c>
      <c r="D21" s="46">
        <v>408047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408047</v>
      </c>
      <c r="O21" s="47">
        <f t="shared" si="1"/>
        <v>58.084982206405691</v>
      </c>
      <c r="P21" s="9"/>
    </row>
    <row r="22" spans="1:16">
      <c r="A22" s="12"/>
      <c r="B22" s="25">
        <v>335.9</v>
      </c>
      <c r="C22" s="20" t="s">
        <v>24</v>
      </c>
      <c r="D22" s="46">
        <v>597740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597740</v>
      </c>
      <c r="O22" s="47">
        <f t="shared" si="1"/>
        <v>85.087544483985766</v>
      </c>
      <c r="P22" s="9"/>
    </row>
    <row r="23" spans="1:16">
      <c r="A23" s="12"/>
      <c r="B23" s="25">
        <v>337.2</v>
      </c>
      <c r="C23" s="20" t="s">
        <v>25</v>
      </c>
      <c r="D23" s="46">
        <v>81027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81027</v>
      </c>
      <c r="O23" s="47">
        <f t="shared" si="1"/>
        <v>11.534092526690392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2961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5008748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5011709</v>
      </c>
      <c r="O24" s="45">
        <f t="shared" si="1"/>
        <v>713.41053380782921</v>
      </c>
      <c r="P24" s="10"/>
    </row>
    <row r="25" spans="1:16">
      <c r="A25" s="12"/>
      <c r="B25" s="25">
        <v>341.9</v>
      </c>
      <c r="C25" s="20" t="s">
        <v>73</v>
      </c>
      <c r="D25" s="46">
        <v>2961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2961</v>
      </c>
      <c r="O25" s="47">
        <f t="shared" si="1"/>
        <v>0.4214946619217082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1018957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1018957</v>
      </c>
      <c r="O26" s="47">
        <f t="shared" si="1"/>
        <v>145.04725978647687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2077985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2077985</v>
      </c>
      <c r="O27" s="47">
        <f t="shared" si="1"/>
        <v>295.7985765124555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556948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556948</v>
      </c>
      <c r="O28" s="47">
        <f t="shared" si="1"/>
        <v>79.280854092526695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898417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898417</v>
      </c>
      <c r="O29" s="47">
        <f t="shared" si="1"/>
        <v>127.88854092526691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339098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339098</v>
      </c>
      <c r="O30" s="47">
        <f t="shared" si="1"/>
        <v>48.27017793594306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117343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117343</v>
      </c>
      <c r="O31" s="47">
        <f t="shared" si="1"/>
        <v>16.703629893238435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48276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48276</v>
      </c>
      <c r="O32" s="45">
        <f t="shared" si="1"/>
        <v>6.87202846975089</v>
      </c>
      <c r="P32" s="10"/>
    </row>
    <row r="33" spans="1:119">
      <c r="A33" s="13"/>
      <c r="B33" s="39">
        <v>351.5</v>
      </c>
      <c r="C33" s="21" t="s">
        <v>42</v>
      </c>
      <c r="D33" s="46">
        <v>48276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48276</v>
      </c>
      <c r="O33" s="47">
        <f t="shared" si="1"/>
        <v>6.87202846975089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741893</v>
      </c>
      <c r="E34" s="32">
        <f t="shared" si="10"/>
        <v>12521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31962</v>
      </c>
      <c r="J34" s="32">
        <f t="shared" si="10"/>
        <v>0</v>
      </c>
      <c r="K34" s="32">
        <f t="shared" si="10"/>
        <v>1429731</v>
      </c>
      <c r="L34" s="32">
        <f t="shared" si="10"/>
        <v>0</v>
      </c>
      <c r="M34" s="32">
        <f t="shared" si="10"/>
        <v>10527</v>
      </c>
      <c r="N34" s="32">
        <f t="shared" si="9"/>
        <v>2226634</v>
      </c>
      <c r="O34" s="45">
        <f t="shared" si="1"/>
        <v>316.95857651245552</v>
      </c>
      <c r="P34" s="10"/>
    </row>
    <row r="35" spans="1:119">
      <c r="A35" s="12"/>
      <c r="B35" s="25">
        <v>361.1</v>
      </c>
      <c r="C35" s="20" t="s">
        <v>43</v>
      </c>
      <c r="D35" s="46">
        <v>6074</v>
      </c>
      <c r="E35" s="46">
        <v>10503</v>
      </c>
      <c r="F35" s="46">
        <v>0</v>
      </c>
      <c r="G35" s="46">
        <v>0</v>
      </c>
      <c r="H35" s="46">
        <v>0</v>
      </c>
      <c r="I35" s="46">
        <v>31962</v>
      </c>
      <c r="J35" s="46">
        <v>0</v>
      </c>
      <c r="K35" s="46">
        <v>0</v>
      </c>
      <c r="L35" s="46">
        <v>0</v>
      </c>
      <c r="M35" s="46">
        <v>553</v>
      </c>
      <c r="N35" s="46">
        <f t="shared" si="9"/>
        <v>49092</v>
      </c>
      <c r="O35" s="47">
        <f t="shared" si="1"/>
        <v>6.988185053380783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413639</v>
      </c>
      <c r="L36" s="46">
        <v>0</v>
      </c>
      <c r="M36" s="46">
        <v>0</v>
      </c>
      <c r="N36" s="46">
        <f t="shared" si="9"/>
        <v>413639</v>
      </c>
      <c r="O36" s="47">
        <f t="shared" si="1"/>
        <v>58.880996441281141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501966</v>
      </c>
      <c r="L37" s="46">
        <v>0</v>
      </c>
      <c r="M37" s="46">
        <v>0</v>
      </c>
      <c r="N37" s="46">
        <f t="shared" si="9"/>
        <v>501966</v>
      </c>
      <c r="O37" s="47">
        <f t="shared" si="1"/>
        <v>71.45423487544484</v>
      </c>
      <c r="P37" s="9"/>
    </row>
    <row r="38" spans="1:119">
      <c r="A38" s="12"/>
      <c r="B38" s="25">
        <v>365</v>
      </c>
      <c r="C38" s="20" t="s">
        <v>74</v>
      </c>
      <c r="D38" s="46">
        <v>252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252</v>
      </c>
      <c r="O38" s="47">
        <f t="shared" si="1"/>
        <v>3.5871886120996441E-2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514126</v>
      </c>
      <c r="L39" s="46">
        <v>0</v>
      </c>
      <c r="M39" s="46">
        <v>0</v>
      </c>
      <c r="N39" s="46">
        <f t="shared" si="9"/>
        <v>514126</v>
      </c>
      <c r="O39" s="47">
        <f t="shared" si="1"/>
        <v>73.185195729537369</v>
      </c>
      <c r="P39" s="9"/>
    </row>
    <row r="40" spans="1:119">
      <c r="A40" s="12"/>
      <c r="B40" s="25">
        <v>369.9</v>
      </c>
      <c r="C40" s="20" t="s">
        <v>48</v>
      </c>
      <c r="D40" s="46">
        <v>735567</v>
      </c>
      <c r="E40" s="46">
        <v>2018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9974</v>
      </c>
      <c r="N40" s="46">
        <f t="shared" si="9"/>
        <v>747559</v>
      </c>
      <c r="O40" s="47">
        <f t="shared" si="1"/>
        <v>106.4140925266904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SUM(D42:D43)</f>
        <v>2638000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2437415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5075415</v>
      </c>
      <c r="O41" s="45">
        <f t="shared" si="1"/>
        <v>722.47900355871889</v>
      </c>
      <c r="P41" s="9"/>
    </row>
    <row r="42" spans="1:119">
      <c r="A42" s="12"/>
      <c r="B42" s="25">
        <v>381</v>
      </c>
      <c r="C42" s="20" t="s">
        <v>49</v>
      </c>
      <c r="D42" s="46">
        <v>2638000</v>
      </c>
      <c r="E42" s="46">
        <v>0</v>
      </c>
      <c r="F42" s="46">
        <v>0</v>
      </c>
      <c r="G42" s="46">
        <v>0</v>
      </c>
      <c r="H42" s="46">
        <v>0</v>
      </c>
      <c r="I42" s="46">
        <v>219019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2857019</v>
      </c>
      <c r="O42" s="47">
        <f t="shared" si="1"/>
        <v>406.69309608540925</v>
      </c>
      <c r="P42" s="9"/>
    </row>
    <row r="43" spans="1:119" ht="15.75" thickBot="1">
      <c r="A43" s="12"/>
      <c r="B43" s="25">
        <v>389.6</v>
      </c>
      <c r="C43" s="20" t="s">
        <v>75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2218396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2218396</v>
      </c>
      <c r="O43" s="47">
        <f t="shared" si="1"/>
        <v>315.78590747330963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SUM(D5,D13,D17,D24,D32,D34,D41)</f>
        <v>7090443</v>
      </c>
      <c r="E44" s="15">
        <f t="shared" si="12"/>
        <v>1084622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7478125</v>
      </c>
      <c r="J44" s="15">
        <f t="shared" si="12"/>
        <v>0</v>
      </c>
      <c r="K44" s="15">
        <f t="shared" si="12"/>
        <v>1429731</v>
      </c>
      <c r="L44" s="15">
        <f t="shared" si="12"/>
        <v>0</v>
      </c>
      <c r="M44" s="15">
        <f t="shared" si="12"/>
        <v>44411</v>
      </c>
      <c r="N44" s="15">
        <f t="shared" si="9"/>
        <v>17127332</v>
      </c>
      <c r="O44" s="38">
        <f t="shared" si="1"/>
        <v>2438.0543772241995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90</v>
      </c>
      <c r="M46" s="48"/>
      <c r="N46" s="48"/>
      <c r="O46" s="43">
        <v>7025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1609886</v>
      </c>
      <c r="E5" s="27">
        <f t="shared" si="0"/>
        <v>1185806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36942</v>
      </c>
      <c r="N5" s="28">
        <f>SUM(D5:M5)</f>
        <v>2832634</v>
      </c>
      <c r="O5" s="33">
        <f t="shared" ref="O5:O43" si="1">(N5/O$45)</f>
        <v>407.33879781420762</v>
      </c>
      <c r="P5" s="6"/>
    </row>
    <row r="6" spans="1:133">
      <c r="A6" s="12"/>
      <c r="B6" s="25">
        <v>311</v>
      </c>
      <c r="C6" s="20" t="s">
        <v>2</v>
      </c>
      <c r="D6" s="46">
        <v>1251936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36942</v>
      </c>
      <c r="N6" s="46">
        <f>SUM(D6:M6)</f>
        <v>1288878</v>
      </c>
      <c r="O6" s="47">
        <f t="shared" si="1"/>
        <v>185.34339948231235</v>
      </c>
      <c r="P6" s="9"/>
    </row>
    <row r="7" spans="1:133">
      <c r="A7" s="12"/>
      <c r="B7" s="25">
        <v>312.41000000000003</v>
      </c>
      <c r="C7" s="20" t="s">
        <v>10</v>
      </c>
      <c r="D7" s="46">
        <v>67979</v>
      </c>
      <c r="E7" s="46">
        <v>309276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377255</v>
      </c>
      <c r="O7" s="47">
        <f t="shared" si="1"/>
        <v>54.250071901064139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683398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683398</v>
      </c>
      <c r="O8" s="47">
        <f t="shared" si="1"/>
        <v>98.274086856485482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92949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92949</v>
      </c>
      <c r="O9" s="47">
        <f t="shared" si="1"/>
        <v>13.366264020707506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100183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100183</v>
      </c>
      <c r="O10" s="47">
        <f t="shared" si="1"/>
        <v>14.406528616623525</v>
      </c>
      <c r="P10" s="9"/>
    </row>
    <row r="11" spans="1:133">
      <c r="A11" s="12"/>
      <c r="B11" s="25">
        <v>315</v>
      </c>
      <c r="C11" s="20" t="s">
        <v>67</v>
      </c>
      <c r="D11" s="46">
        <v>242512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242512</v>
      </c>
      <c r="O11" s="47">
        <f t="shared" si="1"/>
        <v>34.873741731377628</v>
      </c>
      <c r="P11" s="9"/>
    </row>
    <row r="12" spans="1:133">
      <c r="A12" s="12"/>
      <c r="B12" s="25">
        <v>316</v>
      </c>
      <c r="C12" s="20" t="s">
        <v>68</v>
      </c>
      <c r="D12" s="46">
        <v>47459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47459</v>
      </c>
      <c r="O12" s="47">
        <f t="shared" si="1"/>
        <v>6.8247052056370432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550468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550468</v>
      </c>
      <c r="O13" s="45">
        <f t="shared" si="1"/>
        <v>79.158469945355193</v>
      </c>
      <c r="P13" s="10"/>
    </row>
    <row r="14" spans="1:133">
      <c r="A14" s="12"/>
      <c r="B14" s="25">
        <v>322</v>
      </c>
      <c r="C14" s="20" t="s">
        <v>0</v>
      </c>
      <c r="D14" s="46">
        <v>28707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28707</v>
      </c>
      <c r="O14" s="47">
        <f t="shared" si="1"/>
        <v>4.1281276962899049</v>
      </c>
      <c r="P14" s="9"/>
    </row>
    <row r="15" spans="1:133">
      <c r="A15" s="12"/>
      <c r="B15" s="25">
        <v>323.10000000000002</v>
      </c>
      <c r="C15" s="20" t="s">
        <v>17</v>
      </c>
      <c r="D15" s="46">
        <v>520422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520422</v>
      </c>
      <c r="O15" s="47">
        <f t="shared" si="1"/>
        <v>74.837791199309748</v>
      </c>
      <c r="P15" s="9"/>
    </row>
    <row r="16" spans="1:133">
      <c r="A16" s="12"/>
      <c r="B16" s="25">
        <v>329</v>
      </c>
      <c r="C16" s="20" t="s">
        <v>18</v>
      </c>
      <c r="D16" s="46">
        <v>1339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1339</v>
      </c>
      <c r="O16" s="47">
        <f t="shared" si="1"/>
        <v>0.19255104975553639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902029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902029</v>
      </c>
      <c r="O17" s="45">
        <f t="shared" si="1"/>
        <v>129.71368996261145</v>
      </c>
      <c r="P17" s="10"/>
    </row>
    <row r="18" spans="1:16">
      <c r="A18" s="12"/>
      <c r="B18" s="25">
        <v>335.12</v>
      </c>
      <c r="C18" s="20" t="s">
        <v>69</v>
      </c>
      <c r="D18" s="46">
        <v>217085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217085</v>
      </c>
      <c r="O18" s="47">
        <f t="shared" si="1"/>
        <v>31.217285015818234</v>
      </c>
      <c r="P18" s="9"/>
    </row>
    <row r="19" spans="1:16">
      <c r="A19" s="12"/>
      <c r="B19" s="25">
        <v>335.14</v>
      </c>
      <c r="C19" s="20" t="s">
        <v>70</v>
      </c>
      <c r="D19" s="46">
        <v>1954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1954</v>
      </c>
      <c r="O19" s="47">
        <f t="shared" si="1"/>
        <v>0.2809893586425079</v>
      </c>
      <c r="P19" s="9"/>
    </row>
    <row r="20" spans="1:16">
      <c r="A20" s="12"/>
      <c r="B20" s="25">
        <v>335.15</v>
      </c>
      <c r="C20" s="20" t="s">
        <v>71</v>
      </c>
      <c r="D20" s="46">
        <v>4357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4357</v>
      </c>
      <c r="O20" s="47">
        <f t="shared" si="1"/>
        <v>0.62654587287891861</v>
      </c>
      <c r="P20" s="9"/>
    </row>
    <row r="21" spans="1:16">
      <c r="A21" s="12"/>
      <c r="B21" s="25">
        <v>335.18</v>
      </c>
      <c r="C21" s="20" t="s">
        <v>72</v>
      </c>
      <c r="D21" s="46">
        <v>395410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395410</v>
      </c>
      <c r="O21" s="47">
        <f t="shared" si="1"/>
        <v>56.860799539833188</v>
      </c>
      <c r="P21" s="9"/>
    </row>
    <row r="22" spans="1:16">
      <c r="A22" s="12"/>
      <c r="B22" s="25">
        <v>335.9</v>
      </c>
      <c r="C22" s="20" t="s">
        <v>24</v>
      </c>
      <c r="D22" s="46">
        <v>140577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140577</v>
      </c>
      <c r="O22" s="47">
        <f t="shared" si="1"/>
        <v>20.215271786022434</v>
      </c>
      <c r="P22" s="9"/>
    </row>
    <row r="23" spans="1:16">
      <c r="A23" s="12"/>
      <c r="B23" s="25">
        <v>337.2</v>
      </c>
      <c r="C23" s="20" t="s">
        <v>25</v>
      </c>
      <c r="D23" s="46">
        <v>142646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142646</v>
      </c>
      <c r="O23" s="47">
        <f t="shared" si="1"/>
        <v>20.512798389416162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22048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4754912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4776960</v>
      </c>
      <c r="O24" s="45">
        <f t="shared" si="1"/>
        <v>686.93701466781704</v>
      </c>
      <c r="P24" s="10"/>
    </row>
    <row r="25" spans="1:16">
      <c r="A25" s="12"/>
      <c r="B25" s="25">
        <v>341.9</v>
      </c>
      <c r="C25" s="20" t="s">
        <v>73</v>
      </c>
      <c r="D25" s="46">
        <v>22048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22048</v>
      </c>
      <c r="O25" s="47">
        <f t="shared" si="1"/>
        <v>3.1705493241299969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1055269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1055269</v>
      </c>
      <c r="O26" s="47">
        <f t="shared" si="1"/>
        <v>151.74992809893587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1750643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1750643</v>
      </c>
      <c r="O27" s="47">
        <f t="shared" si="1"/>
        <v>251.74618924360081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610521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610521</v>
      </c>
      <c r="O28" s="47">
        <f t="shared" si="1"/>
        <v>87.794219154443482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987412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987412</v>
      </c>
      <c r="O29" s="47">
        <f t="shared" si="1"/>
        <v>141.9919470808168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277188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277188</v>
      </c>
      <c r="O30" s="47">
        <f t="shared" si="1"/>
        <v>39.860224331320104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73879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73879</v>
      </c>
      <c r="O31" s="47">
        <f t="shared" si="1"/>
        <v>10.623957434570032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35865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35865</v>
      </c>
      <c r="O32" s="45">
        <f t="shared" si="1"/>
        <v>5.1574633304572908</v>
      </c>
      <c r="P32" s="10"/>
    </row>
    <row r="33" spans="1:119">
      <c r="A33" s="13"/>
      <c r="B33" s="39">
        <v>351.5</v>
      </c>
      <c r="C33" s="21" t="s">
        <v>42</v>
      </c>
      <c r="D33" s="46">
        <v>35865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35865</v>
      </c>
      <c r="O33" s="47">
        <f t="shared" si="1"/>
        <v>5.1574633304572908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184066</v>
      </c>
      <c r="E34" s="32">
        <f t="shared" si="10"/>
        <v>4703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19098</v>
      </c>
      <c r="J34" s="32">
        <f t="shared" si="10"/>
        <v>0</v>
      </c>
      <c r="K34" s="32">
        <f t="shared" si="10"/>
        <v>1758806</v>
      </c>
      <c r="L34" s="32">
        <f t="shared" si="10"/>
        <v>0</v>
      </c>
      <c r="M34" s="32">
        <f t="shared" si="10"/>
        <v>7438</v>
      </c>
      <c r="N34" s="32">
        <f t="shared" si="9"/>
        <v>1974111</v>
      </c>
      <c r="O34" s="45">
        <f t="shared" si="1"/>
        <v>283.88136324417599</v>
      </c>
      <c r="P34" s="10"/>
    </row>
    <row r="35" spans="1:119">
      <c r="A35" s="12"/>
      <c r="B35" s="25">
        <v>361.1</v>
      </c>
      <c r="C35" s="20" t="s">
        <v>43</v>
      </c>
      <c r="D35" s="46">
        <v>2674</v>
      </c>
      <c r="E35" s="46">
        <v>2873</v>
      </c>
      <c r="F35" s="46">
        <v>0</v>
      </c>
      <c r="G35" s="46">
        <v>0</v>
      </c>
      <c r="H35" s="46">
        <v>0</v>
      </c>
      <c r="I35" s="46">
        <v>19098</v>
      </c>
      <c r="J35" s="46">
        <v>0</v>
      </c>
      <c r="K35" s="46">
        <v>0</v>
      </c>
      <c r="L35" s="46">
        <v>0</v>
      </c>
      <c r="M35" s="46">
        <v>138</v>
      </c>
      <c r="N35" s="46">
        <f t="shared" si="9"/>
        <v>24783</v>
      </c>
      <c r="O35" s="47">
        <f t="shared" si="1"/>
        <v>3.5638481449525452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271788</v>
      </c>
      <c r="L36" s="46">
        <v>0</v>
      </c>
      <c r="M36" s="46">
        <v>0</v>
      </c>
      <c r="N36" s="46">
        <f t="shared" si="9"/>
        <v>271788</v>
      </c>
      <c r="O36" s="47">
        <f t="shared" si="1"/>
        <v>39.083692838654009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965509</v>
      </c>
      <c r="L37" s="46">
        <v>0</v>
      </c>
      <c r="M37" s="46">
        <v>0</v>
      </c>
      <c r="N37" s="46">
        <f t="shared" si="9"/>
        <v>965509</v>
      </c>
      <c r="O37" s="47">
        <f t="shared" si="1"/>
        <v>138.84224906528615</v>
      </c>
      <c r="P37" s="9"/>
    </row>
    <row r="38" spans="1:119">
      <c r="A38" s="12"/>
      <c r="B38" s="25">
        <v>365</v>
      </c>
      <c r="C38" s="20" t="s">
        <v>74</v>
      </c>
      <c r="D38" s="46">
        <v>928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928</v>
      </c>
      <c r="O38" s="47">
        <f t="shared" si="1"/>
        <v>0.13344837503595053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521509</v>
      </c>
      <c r="L39" s="46">
        <v>0</v>
      </c>
      <c r="M39" s="46">
        <v>0</v>
      </c>
      <c r="N39" s="46">
        <f t="shared" si="9"/>
        <v>521509</v>
      </c>
      <c r="O39" s="47">
        <f t="shared" si="1"/>
        <v>74.994104112740871</v>
      </c>
      <c r="P39" s="9"/>
    </row>
    <row r="40" spans="1:119">
      <c r="A40" s="12"/>
      <c r="B40" s="25">
        <v>369.9</v>
      </c>
      <c r="C40" s="20" t="s">
        <v>48</v>
      </c>
      <c r="D40" s="46">
        <v>180464</v>
      </c>
      <c r="E40" s="46">
        <v>1830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7300</v>
      </c>
      <c r="N40" s="46">
        <f t="shared" si="9"/>
        <v>189594</v>
      </c>
      <c r="O40" s="47">
        <f t="shared" si="1"/>
        <v>27.264020707506472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1931000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524160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2455160</v>
      </c>
      <c r="O41" s="45">
        <f t="shared" si="1"/>
        <v>353.05723324705207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1931000</v>
      </c>
      <c r="E42" s="46">
        <v>0</v>
      </c>
      <c r="F42" s="46">
        <v>0</v>
      </c>
      <c r="G42" s="46">
        <v>0</v>
      </c>
      <c r="H42" s="46">
        <v>0</v>
      </c>
      <c r="I42" s="46">
        <v>524160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2455160</v>
      </c>
      <c r="O42" s="47">
        <f t="shared" si="1"/>
        <v>353.05723324705207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SUM(D5,D13,D17,D24,D32,D34,D41)</f>
        <v>5235362</v>
      </c>
      <c r="E43" s="15">
        <f t="shared" si="12"/>
        <v>1190509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5298170</v>
      </c>
      <c r="J43" s="15">
        <f t="shared" si="12"/>
        <v>0</v>
      </c>
      <c r="K43" s="15">
        <f t="shared" si="12"/>
        <v>1758806</v>
      </c>
      <c r="L43" s="15">
        <f t="shared" si="12"/>
        <v>0</v>
      </c>
      <c r="M43" s="15">
        <f t="shared" si="12"/>
        <v>44380</v>
      </c>
      <c r="N43" s="15">
        <f t="shared" si="9"/>
        <v>13527227</v>
      </c>
      <c r="O43" s="38">
        <f t="shared" si="1"/>
        <v>1945.2440322116768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88</v>
      </c>
      <c r="M45" s="48"/>
      <c r="N45" s="48"/>
      <c r="O45" s="43">
        <v>6954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1612017</v>
      </c>
      <c r="E5" s="27">
        <f t="shared" si="0"/>
        <v>1101717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35495</v>
      </c>
      <c r="N5" s="28">
        <f>SUM(D5:M5)</f>
        <v>2749229</v>
      </c>
      <c r="O5" s="33">
        <f t="shared" ref="O5:O44" si="1">(N5/O$46)</f>
        <v>394.21121307714367</v>
      </c>
      <c r="P5" s="6"/>
    </row>
    <row r="6" spans="1:133">
      <c r="A6" s="12"/>
      <c r="B6" s="25">
        <v>311</v>
      </c>
      <c r="C6" s="20" t="s">
        <v>2</v>
      </c>
      <c r="D6" s="46">
        <v>1249746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35495</v>
      </c>
      <c r="N6" s="46">
        <f>SUM(D6:M6)</f>
        <v>1285241</v>
      </c>
      <c r="O6" s="47">
        <f t="shared" si="1"/>
        <v>184.29036420992256</v>
      </c>
      <c r="P6" s="9"/>
    </row>
    <row r="7" spans="1:133">
      <c r="A7" s="12"/>
      <c r="B7" s="25">
        <v>312.41000000000003</v>
      </c>
      <c r="C7" s="20" t="s">
        <v>10</v>
      </c>
      <c r="D7" s="46">
        <v>65431</v>
      </c>
      <c r="E7" s="46">
        <v>302510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367941</v>
      </c>
      <c r="O7" s="47">
        <f t="shared" si="1"/>
        <v>52.758961858330942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618171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618171</v>
      </c>
      <c r="O8" s="47">
        <f t="shared" si="1"/>
        <v>88.639374820762839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71390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71390</v>
      </c>
      <c r="O9" s="47">
        <f t="shared" si="1"/>
        <v>10.236593059936908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109646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109646</v>
      </c>
      <c r="O10" s="47">
        <f t="shared" si="1"/>
        <v>15.722110696874104</v>
      </c>
      <c r="P10" s="9"/>
    </row>
    <row r="11" spans="1:133">
      <c r="A11" s="12"/>
      <c r="B11" s="25">
        <v>315</v>
      </c>
      <c r="C11" s="20" t="s">
        <v>67</v>
      </c>
      <c r="D11" s="46">
        <v>247115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247115</v>
      </c>
      <c r="O11" s="47">
        <f t="shared" si="1"/>
        <v>35.433753943217667</v>
      </c>
      <c r="P11" s="9"/>
    </row>
    <row r="12" spans="1:133">
      <c r="A12" s="12"/>
      <c r="B12" s="25">
        <v>316</v>
      </c>
      <c r="C12" s="20" t="s">
        <v>68</v>
      </c>
      <c r="D12" s="46">
        <v>49725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49725</v>
      </c>
      <c r="O12" s="47">
        <f t="shared" si="1"/>
        <v>7.1300544880986525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565015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565015</v>
      </c>
      <c r="O13" s="45">
        <f t="shared" si="1"/>
        <v>81.0173501577287</v>
      </c>
      <c r="P13" s="10"/>
    </row>
    <row r="14" spans="1:133">
      <c r="A14" s="12"/>
      <c r="B14" s="25">
        <v>322</v>
      </c>
      <c r="C14" s="20" t="s">
        <v>0</v>
      </c>
      <c r="D14" s="46">
        <v>30441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30441</v>
      </c>
      <c r="O14" s="47">
        <f t="shared" si="1"/>
        <v>4.3649268712360199</v>
      </c>
      <c r="P14" s="9"/>
    </row>
    <row r="15" spans="1:133">
      <c r="A15" s="12"/>
      <c r="B15" s="25">
        <v>323.10000000000002</v>
      </c>
      <c r="C15" s="20" t="s">
        <v>17</v>
      </c>
      <c r="D15" s="46">
        <v>533398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533398</v>
      </c>
      <c r="O15" s="47">
        <f t="shared" si="1"/>
        <v>76.483796960137653</v>
      </c>
      <c r="P15" s="9"/>
    </row>
    <row r="16" spans="1:133">
      <c r="A16" s="12"/>
      <c r="B16" s="25">
        <v>329</v>
      </c>
      <c r="C16" s="20" t="s">
        <v>18</v>
      </c>
      <c r="D16" s="46">
        <v>1176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1176</v>
      </c>
      <c r="O16" s="47">
        <f t="shared" si="1"/>
        <v>0.16862632635503297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762504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762504</v>
      </c>
      <c r="O17" s="45">
        <f t="shared" si="1"/>
        <v>109.33524519644394</v>
      </c>
      <c r="P17" s="10"/>
    </row>
    <row r="18" spans="1:16">
      <c r="A18" s="12"/>
      <c r="B18" s="25">
        <v>335.12</v>
      </c>
      <c r="C18" s="20" t="s">
        <v>69</v>
      </c>
      <c r="D18" s="46">
        <v>210172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210172</v>
      </c>
      <c r="O18" s="47">
        <f t="shared" si="1"/>
        <v>30.136507026096933</v>
      </c>
      <c r="P18" s="9"/>
    </row>
    <row r="19" spans="1:16">
      <c r="A19" s="12"/>
      <c r="B19" s="25">
        <v>335.14</v>
      </c>
      <c r="C19" s="20" t="s">
        <v>70</v>
      </c>
      <c r="D19" s="46">
        <v>2681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2681</v>
      </c>
      <c r="O19" s="47">
        <f t="shared" si="1"/>
        <v>0.38442787496415259</v>
      </c>
      <c r="P19" s="9"/>
    </row>
    <row r="20" spans="1:16">
      <c r="A20" s="12"/>
      <c r="B20" s="25">
        <v>335.15</v>
      </c>
      <c r="C20" s="20" t="s">
        <v>71</v>
      </c>
      <c r="D20" s="46">
        <v>2260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2260</v>
      </c>
      <c r="O20" s="47">
        <f t="shared" si="1"/>
        <v>0.32406079724691711</v>
      </c>
      <c r="P20" s="9"/>
    </row>
    <row r="21" spans="1:16">
      <c r="A21" s="12"/>
      <c r="B21" s="25">
        <v>335.18</v>
      </c>
      <c r="C21" s="20" t="s">
        <v>72</v>
      </c>
      <c r="D21" s="46">
        <v>373518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373518</v>
      </c>
      <c r="O21" s="47">
        <f t="shared" si="1"/>
        <v>53.558646400917695</v>
      </c>
      <c r="P21" s="9"/>
    </row>
    <row r="22" spans="1:16">
      <c r="A22" s="12"/>
      <c r="B22" s="25">
        <v>335.9</v>
      </c>
      <c r="C22" s="20" t="s">
        <v>24</v>
      </c>
      <c r="D22" s="46">
        <v>148049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148049</v>
      </c>
      <c r="O22" s="47">
        <f t="shared" si="1"/>
        <v>21.228706624605678</v>
      </c>
      <c r="P22" s="9"/>
    </row>
    <row r="23" spans="1:16">
      <c r="A23" s="12"/>
      <c r="B23" s="25">
        <v>337.2</v>
      </c>
      <c r="C23" s="20" t="s">
        <v>25</v>
      </c>
      <c r="D23" s="46">
        <v>25824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25824</v>
      </c>
      <c r="O23" s="47">
        <f t="shared" si="1"/>
        <v>3.7028964726125611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14800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4737939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4752739</v>
      </c>
      <c r="O24" s="45">
        <f t="shared" si="1"/>
        <v>681.49397763120157</v>
      </c>
      <c r="P24" s="10"/>
    </row>
    <row r="25" spans="1:16">
      <c r="A25" s="12"/>
      <c r="B25" s="25">
        <v>341.9</v>
      </c>
      <c r="C25" s="20" t="s">
        <v>73</v>
      </c>
      <c r="D25" s="46">
        <v>14800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14800</v>
      </c>
      <c r="O25" s="47">
        <f t="shared" si="1"/>
        <v>2.1221680527674218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1187013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1187013</v>
      </c>
      <c r="O26" s="47">
        <f t="shared" si="1"/>
        <v>170.20547748781186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1800524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1800524</v>
      </c>
      <c r="O27" s="47">
        <f t="shared" si="1"/>
        <v>258.17665615141954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549989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549989</v>
      </c>
      <c r="O28" s="47">
        <f t="shared" si="1"/>
        <v>78.862776025236599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864380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864380</v>
      </c>
      <c r="O29" s="47">
        <f t="shared" si="1"/>
        <v>123.94321766561514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268514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268514</v>
      </c>
      <c r="O30" s="47">
        <f t="shared" si="1"/>
        <v>38.502150845999424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67519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67519</v>
      </c>
      <c r="O31" s="47">
        <f t="shared" si="1"/>
        <v>9.6815314023515917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22074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22074</v>
      </c>
      <c r="O32" s="45">
        <f t="shared" si="1"/>
        <v>3.1651849727559505</v>
      </c>
      <c r="P32" s="10"/>
    </row>
    <row r="33" spans="1:119">
      <c r="A33" s="13"/>
      <c r="B33" s="39">
        <v>351.5</v>
      </c>
      <c r="C33" s="21" t="s">
        <v>42</v>
      </c>
      <c r="D33" s="46">
        <v>22074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22074</v>
      </c>
      <c r="O33" s="47">
        <f t="shared" si="1"/>
        <v>3.1651849727559505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24644</v>
      </c>
      <c r="E34" s="32">
        <f t="shared" si="10"/>
        <v>3476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43830</v>
      </c>
      <c r="J34" s="32">
        <f t="shared" si="10"/>
        <v>0</v>
      </c>
      <c r="K34" s="32">
        <f t="shared" si="10"/>
        <v>1417541</v>
      </c>
      <c r="L34" s="32">
        <f t="shared" si="10"/>
        <v>0</v>
      </c>
      <c r="M34" s="32">
        <f t="shared" si="10"/>
        <v>12279</v>
      </c>
      <c r="N34" s="32">
        <f t="shared" si="9"/>
        <v>1501770</v>
      </c>
      <c r="O34" s="45">
        <f t="shared" si="1"/>
        <v>215.33839977057642</v>
      </c>
      <c r="P34" s="10"/>
    </row>
    <row r="35" spans="1:119">
      <c r="A35" s="12"/>
      <c r="B35" s="25">
        <v>361.1</v>
      </c>
      <c r="C35" s="20" t="s">
        <v>43</v>
      </c>
      <c r="D35" s="46">
        <v>1811</v>
      </c>
      <c r="E35" s="46">
        <v>1689</v>
      </c>
      <c r="F35" s="46">
        <v>0</v>
      </c>
      <c r="G35" s="46">
        <v>0</v>
      </c>
      <c r="H35" s="46">
        <v>0</v>
      </c>
      <c r="I35" s="46">
        <v>43830</v>
      </c>
      <c r="J35" s="46">
        <v>0</v>
      </c>
      <c r="K35" s="46">
        <v>0</v>
      </c>
      <c r="L35" s="46">
        <v>0</v>
      </c>
      <c r="M35" s="46">
        <v>138</v>
      </c>
      <c r="N35" s="46">
        <f t="shared" si="9"/>
        <v>47468</v>
      </c>
      <c r="O35" s="47">
        <f t="shared" si="1"/>
        <v>6.8064238600516207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279650</v>
      </c>
      <c r="L36" s="46">
        <v>0</v>
      </c>
      <c r="M36" s="46">
        <v>0</v>
      </c>
      <c r="N36" s="46">
        <f t="shared" si="9"/>
        <v>279650</v>
      </c>
      <c r="O36" s="47">
        <f t="shared" si="1"/>
        <v>40.098938915973619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351643</v>
      </c>
      <c r="L37" s="46">
        <v>0</v>
      </c>
      <c r="M37" s="46">
        <v>0</v>
      </c>
      <c r="N37" s="46">
        <f t="shared" si="9"/>
        <v>351643</v>
      </c>
      <c r="O37" s="47">
        <f t="shared" si="1"/>
        <v>50.42199598508747</v>
      </c>
      <c r="P37" s="9"/>
    </row>
    <row r="38" spans="1:119">
      <c r="A38" s="12"/>
      <c r="B38" s="25">
        <v>365</v>
      </c>
      <c r="C38" s="20" t="s">
        <v>74</v>
      </c>
      <c r="D38" s="46">
        <v>313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313</v>
      </c>
      <c r="O38" s="47">
        <f t="shared" si="1"/>
        <v>4.4880986521365067E-2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786248</v>
      </c>
      <c r="L39" s="46">
        <v>0</v>
      </c>
      <c r="M39" s="46">
        <v>0</v>
      </c>
      <c r="N39" s="46">
        <f t="shared" si="9"/>
        <v>786248</v>
      </c>
      <c r="O39" s="47">
        <f t="shared" si="1"/>
        <v>112.7398910238027</v>
      </c>
      <c r="P39" s="9"/>
    </row>
    <row r="40" spans="1:119">
      <c r="A40" s="12"/>
      <c r="B40" s="25">
        <v>369.9</v>
      </c>
      <c r="C40" s="20" t="s">
        <v>48</v>
      </c>
      <c r="D40" s="46">
        <v>22520</v>
      </c>
      <c r="E40" s="46">
        <v>1787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12141</v>
      </c>
      <c r="N40" s="46">
        <f t="shared" si="9"/>
        <v>36448</v>
      </c>
      <c r="O40" s="47">
        <f t="shared" si="1"/>
        <v>5.2262689991396618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SUM(D42:D43)</f>
        <v>1566000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2321659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3887659</v>
      </c>
      <c r="O41" s="45">
        <f t="shared" si="1"/>
        <v>557.45038715227986</v>
      </c>
      <c r="P41" s="9"/>
    </row>
    <row r="42" spans="1:119">
      <c r="A42" s="12"/>
      <c r="B42" s="25">
        <v>381</v>
      </c>
      <c r="C42" s="20" t="s">
        <v>49</v>
      </c>
      <c r="D42" s="46">
        <v>1566000</v>
      </c>
      <c r="E42" s="46">
        <v>0</v>
      </c>
      <c r="F42" s="46">
        <v>0</v>
      </c>
      <c r="G42" s="46">
        <v>0</v>
      </c>
      <c r="H42" s="46">
        <v>0</v>
      </c>
      <c r="I42" s="46">
        <v>1858653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3424653</v>
      </c>
      <c r="O42" s="47">
        <f t="shared" si="1"/>
        <v>491.06008029825063</v>
      </c>
      <c r="P42" s="9"/>
    </row>
    <row r="43" spans="1:119" ht="15.75" thickBot="1">
      <c r="A43" s="12"/>
      <c r="B43" s="25">
        <v>389.6</v>
      </c>
      <c r="C43" s="20" t="s">
        <v>75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463006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463006</v>
      </c>
      <c r="O43" s="47">
        <f t="shared" si="1"/>
        <v>66.390306854029248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SUM(D5,D13,D17,D24,D32,D34,D41)</f>
        <v>4567054</v>
      </c>
      <c r="E44" s="15">
        <f t="shared" si="12"/>
        <v>1105193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7103428</v>
      </c>
      <c r="J44" s="15">
        <f t="shared" si="12"/>
        <v>0</v>
      </c>
      <c r="K44" s="15">
        <f t="shared" si="12"/>
        <v>1417541</v>
      </c>
      <c r="L44" s="15">
        <f t="shared" si="12"/>
        <v>0</v>
      </c>
      <c r="M44" s="15">
        <f t="shared" si="12"/>
        <v>47774</v>
      </c>
      <c r="N44" s="15">
        <f t="shared" si="9"/>
        <v>14240990</v>
      </c>
      <c r="O44" s="38">
        <f t="shared" si="1"/>
        <v>2042.0117579581301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86</v>
      </c>
      <c r="M46" s="48"/>
      <c r="N46" s="48"/>
      <c r="O46" s="43">
        <v>6974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1688718</v>
      </c>
      <c r="E5" s="27">
        <f t="shared" si="0"/>
        <v>1065123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35150</v>
      </c>
      <c r="N5" s="28">
        <f>SUM(D5:M5)</f>
        <v>2788991</v>
      </c>
      <c r="O5" s="33">
        <f t="shared" ref="O5:O43" si="1">(N5/O$45)</f>
        <v>397.51867160775373</v>
      </c>
      <c r="P5" s="6"/>
    </row>
    <row r="6" spans="1:133">
      <c r="A6" s="12"/>
      <c r="B6" s="25">
        <v>311</v>
      </c>
      <c r="C6" s="20" t="s">
        <v>2</v>
      </c>
      <c r="D6" s="46">
        <v>1255854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35150</v>
      </c>
      <c r="N6" s="46">
        <f>SUM(D6:M6)</f>
        <v>1291004</v>
      </c>
      <c r="O6" s="47">
        <f t="shared" si="1"/>
        <v>184.00855188141392</v>
      </c>
      <c r="P6" s="9"/>
    </row>
    <row r="7" spans="1:133">
      <c r="A7" s="12"/>
      <c r="B7" s="25">
        <v>312.41000000000003</v>
      </c>
      <c r="C7" s="20" t="s">
        <v>10</v>
      </c>
      <c r="D7" s="46">
        <v>66793</v>
      </c>
      <c r="E7" s="46">
        <v>305277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372070</v>
      </c>
      <c r="O7" s="47">
        <f t="shared" si="1"/>
        <v>53.031641961231472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631960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631960</v>
      </c>
      <c r="O8" s="47">
        <f t="shared" si="1"/>
        <v>90.074116305587225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52819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52819</v>
      </c>
      <c r="O9" s="47">
        <f t="shared" si="1"/>
        <v>7.5283637400228054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75067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75067</v>
      </c>
      <c r="O10" s="47">
        <f t="shared" si="1"/>
        <v>10.699401368301027</v>
      </c>
      <c r="P10" s="9"/>
    </row>
    <row r="11" spans="1:133">
      <c r="A11" s="12"/>
      <c r="B11" s="25">
        <v>315</v>
      </c>
      <c r="C11" s="20" t="s">
        <v>67</v>
      </c>
      <c r="D11" s="46">
        <v>317252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317252</v>
      </c>
      <c r="O11" s="47">
        <f t="shared" si="1"/>
        <v>45.218358038768528</v>
      </c>
      <c r="P11" s="9"/>
    </row>
    <row r="12" spans="1:133">
      <c r="A12" s="12"/>
      <c r="B12" s="25">
        <v>316</v>
      </c>
      <c r="C12" s="20" t="s">
        <v>68</v>
      </c>
      <c r="D12" s="46">
        <v>48819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48819</v>
      </c>
      <c r="O12" s="47">
        <f t="shared" si="1"/>
        <v>6.9582383124287341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621128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621128</v>
      </c>
      <c r="O13" s="45">
        <f t="shared" si="1"/>
        <v>88.530216647662485</v>
      </c>
      <c r="P13" s="10"/>
    </row>
    <row r="14" spans="1:133">
      <c r="A14" s="12"/>
      <c r="B14" s="25">
        <v>322</v>
      </c>
      <c r="C14" s="20" t="s">
        <v>0</v>
      </c>
      <c r="D14" s="46">
        <v>29136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29136</v>
      </c>
      <c r="O14" s="47">
        <f t="shared" si="1"/>
        <v>4.1527936145952111</v>
      </c>
      <c r="P14" s="9"/>
    </row>
    <row r="15" spans="1:133">
      <c r="A15" s="12"/>
      <c r="B15" s="25">
        <v>323.10000000000002</v>
      </c>
      <c r="C15" s="20" t="s">
        <v>17</v>
      </c>
      <c r="D15" s="46">
        <v>590351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590351</v>
      </c>
      <c r="O15" s="47">
        <f t="shared" si="1"/>
        <v>84.143529076396803</v>
      </c>
      <c r="P15" s="9"/>
    </row>
    <row r="16" spans="1:133">
      <c r="A16" s="12"/>
      <c r="B16" s="25">
        <v>329</v>
      </c>
      <c r="C16" s="20" t="s">
        <v>18</v>
      </c>
      <c r="D16" s="46">
        <v>1641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1641</v>
      </c>
      <c r="O16" s="47">
        <f t="shared" si="1"/>
        <v>0.2338939566704675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755725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755725</v>
      </c>
      <c r="O17" s="45">
        <f t="shared" si="1"/>
        <v>107.71450969213227</v>
      </c>
      <c r="P17" s="10"/>
    </row>
    <row r="18" spans="1:16">
      <c r="A18" s="12"/>
      <c r="B18" s="25">
        <v>335.12</v>
      </c>
      <c r="C18" s="20" t="s">
        <v>69</v>
      </c>
      <c r="D18" s="46">
        <v>271580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271580</v>
      </c>
      <c r="O18" s="47">
        <f t="shared" si="1"/>
        <v>38.708665906499427</v>
      </c>
      <c r="P18" s="9"/>
    </row>
    <row r="19" spans="1:16">
      <c r="A19" s="12"/>
      <c r="B19" s="25">
        <v>335.14</v>
      </c>
      <c r="C19" s="20" t="s">
        <v>70</v>
      </c>
      <c r="D19" s="46">
        <v>2079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2079</v>
      </c>
      <c r="O19" s="47">
        <f t="shared" si="1"/>
        <v>0.29632269099201825</v>
      </c>
      <c r="P19" s="9"/>
    </row>
    <row r="20" spans="1:16">
      <c r="A20" s="12"/>
      <c r="B20" s="25">
        <v>335.15</v>
      </c>
      <c r="C20" s="20" t="s">
        <v>71</v>
      </c>
      <c r="D20" s="46">
        <v>8873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8873</v>
      </c>
      <c r="O20" s="47">
        <f t="shared" si="1"/>
        <v>1.2646807297605474</v>
      </c>
      <c r="P20" s="9"/>
    </row>
    <row r="21" spans="1:16">
      <c r="A21" s="12"/>
      <c r="B21" s="25">
        <v>335.18</v>
      </c>
      <c r="C21" s="20" t="s">
        <v>72</v>
      </c>
      <c r="D21" s="46">
        <v>358064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358064</v>
      </c>
      <c r="O21" s="47">
        <f t="shared" si="1"/>
        <v>51.035347776510832</v>
      </c>
      <c r="P21" s="9"/>
    </row>
    <row r="22" spans="1:16">
      <c r="A22" s="12"/>
      <c r="B22" s="25">
        <v>335.9</v>
      </c>
      <c r="C22" s="20" t="s">
        <v>24</v>
      </c>
      <c r="D22" s="46">
        <v>102509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102509</v>
      </c>
      <c r="O22" s="47">
        <f t="shared" si="1"/>
        <v>14.610746864310148</v>
      </c>
      <c r="P22" s="9"/>
    </row>
    <row r="23" spans="1:16">
      <c r="A23" s="12"/>
      <c r="B23" s="25">
        <v>337.2</v>
      </c>
      <c r="C23" s="20" t="s">
        <v>25</v>
      </c>
      <c r="D23" s="46">
        <v>12620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12620</v>
      </c>
      <c r="O23" s="47">
        <f t="shared" si="1"/>
        <v>1.798745724059293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18237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5055385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5073622</v>
      </c>
      <c r="O24" s="45">
        <f t="shared" si="1"/>
        <v>723.15022805017099</v>
      </c>
      <c r="P24" s="10"/>
    </row>
    <row r="25" spans="1:16">
      <c r="A25" s="12"/>
      <c r="B25" s="25">
        <v>341.9</v>
      </c>
      <c r="C25" s="20" t="s">
        <v>73</v>
      </c>
      <c r="D25" s="46">
        <v>18237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18237</v>
      </c>
      <c r="O25" s="47">
        <f t="shared" si="1"/>
        <v>2.5993443557582667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1283869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1283869</v>
      </c>
      <c r="O26" s="47">
        <f t="shared" si="1"/>
        <v>182.99159064994299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1881199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1881199</v>
      </c>
      <c r="O27" s="47">
        <f t="shared" si="1"/>
        <v>268.12984606613458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606585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606585</v>
      </c>
      <c r="O28" s="47">
        <f t="shared" si="1"/>
        <v>86.457383124287347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947608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947608</v>
      </c>
      <c r="O29" s="47">
        <f t="shared" si="1"/>
        <v>135.06385404789054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288354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288354</v>
      </c>
      <c r="O30" s="47">
        <f t="shared" si="1"/>
        <v>41.099486887115162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47770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47770</v>
      </c>
      <c r="O31" s="47">
        <f t="shared" si="1"/>
        <v>6.8087229190421894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29231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29231</v>
      </c>
      <c r="O32" s="45">
        <f t="shared" si="1"/>
        <v>4.1663340935005699</v>
      </c>
      <c r="P32" s="10"/>
    </row>
    <row r="33" spans="1:119">
      <c r="A33" s="13"/>
      <c r="B33" s="39">
        <v>351.5</v>
      </c>
      <c r="C33" s="21" t="s">
        <v>42</v>
      </c>
      <c r="D33" s="46">
        <v>29231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29231</v>
      </c>
      <c r="O33" s="47">
        <f t="shared" si="1"/>
        <v>4.1663340935005699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19056</v>
      </c>
      <c r="E34" s="32">
        <f t="shared" si="10"/>
        <v>2632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75873</v>
      </c>
      <c r="J34" s="32">
        <f t="shared" si="10"/>
        <v>0</v>
      </c>
      <c r="K34" s="32">
        <f t="shared" si="10"/>
        <v>673163</v>
      </c>
      <c r="L34" s="32">
        <f t="shared" si="10"/>
        <v>0</v>
      </c>
      <c r="M34" s="32">
        <f t="shared" si="10"/>
        <v>8528</v>
      </c>
      <c r="N34" s="32">
        <f t="shared" si="9"/>
        <v>779252</v>
      </c>
      <c r="O34" s="45">
        <f t="shared" si="1"/>
        <v>111.06784492588369</v>
      </c>
      <c r="P34" s="10"/>
    </row>
    <row r="35" spans="1:119">
      <c r="A35" s="12"/>
      <c r="B35" s="25">
        <v>361.1</v>
      </c>
      <c r="C35" s="20" t="s">
        <v>43</v>
      </c>
      <c r="D35" s="46">
        <v>1551</v>
      </c>
      <c r="E35" s="46">
        <v>2632</v>
      </c>
      <c r="F35" s="46">
        <v>0</v>
      </c>
      <c r="G35" s="46">
        <v>0</v>
      </c>
      <c r="H35" s="46">
        <v>0</v>
      </c>
      <c r="I35" s="46">
        <v>75873</v>
      </c>
      <c r="J35" s="46">
        <v>0</v>
      </c>
      <c r="K35" s="46">
        <v>0</v>
      </c>
      <c r="L35" s="46">
        <v>0</v>
      </c>
      <c r="M35" s="46">
        <v>353</v>
      </c>
      <c r="N35" s="46">
        <f t="shared" si="9"/>
        <v>80409</v>
      </c>
      <c r="O35" s="47">
        <f t="shared" si="1"/>
        <v>11.460803876852907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245790</v>
      </c>
      <c r="L36" s="46">
        <v>0</v>
      </c>
      <c r="M36" s="46">
        <v>0</v>
      </c>
      <c r="N36" s="46">
        <f t="shared" si="9"/>
        <v>245790</v>
      </c>
      <c r="O36" s="47">
        <f t="shared" si="1"/>
        <v>35.032782212086659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-238606</v>
      </c>
      <c r="L37" s="46">
        <v>0</v>
      </c>
      <c r="M37" s="46">
        <v>0</v>
      </c>
      <c r="N37" s="46">
        <f t="shared" si="9"/>
        <v>-238606</v>
      </c>
      <c r="O37" s="47">
        <f t="shared" si="1"/>
        <v>-34.008836944127708</v>
      </c>
      <c r="P37" s="9"/>
    </row>
    <row r="38" spans="1:119">
      <c r="A38" s="12"/>
      <c r="B38" s="25">
        <v>365</v>
      </c>
      <c r="C38" s="20" t="s">
        <v>74</v>
      </c>
      <c r="D38" s="46">
        <v>1514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1514</v>
      </c>
      <c r="O38" s="47">
        <f t="shared" si="1"/>
        <v>0.21579247434435575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665979</v>
      </c>
      <c r="L39" s="46">
        <v>0</v>
      </c>
      <c r="M39" s="46">
        <v>0</v>
      </c>
      <c r="N39" s="46">
        <f t="shared" si="9"/>
        <v>665979</v>
      </c>
      <c r="O39" s="47">
        <f t="shared" si="1"/>
        <v>94.922890535917901</v>
      </c>
      <c r="P39" s="9"/>
    </row>
    <row r="40" spans="1:119">
      <c r="A40" s="12"/>
      <c r="B40" s="25">
        <v>369.9</v>
      </c>
      <c r="C40" s="20" t="s">
        <v>48</v>
      </c>
      <c r="D40" s="46">
        <v>15991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8175</v>
      </c>
      <c r="N40" s="46">
        <f t="shared" si="9"/>
        <v>24166</v>
      </c>
      <c r="O40" s="47">
        <f t="shared" si="1"/>
        <v>3.4444127708095782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2285376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220000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2505376</v>
      </c>
      <c r="O41" s="45">
        <f t="shared" si="1"/>
        <v>357.0946408209806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2285376</v>
      </c>
      <c r="E42" s="46">
        <v>0</v>
      </c>
      <c r="F42" s="46">
        <v>0</v>
      </c>
      <c r="G42" s="46">
        <v>0</v>
      </c>
      <c r="H42" s="46">
        <v>0</v>
      </c>
      <c r="I42" s="46">
        <v>220000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2505376</v>
      </c>
      <c r="O42" s="47">
        <f t="shared" si="1"/>
        <v>357.0946408209806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SUM(D5,D13,D17,D24,D32,D34,D41)</f>
        <v>5417471</v>
      </c>
      <c r="E43" s="15">
        <f t="shared" si="12"/>
        <v>1067755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5351258</v>
      </c>
      <c r="J43" s="15">
        <f t="shared" si="12"/>
        <v>0</v>
      </c>
      <c r="K43" s="15">
        <f t="shared" si="12"/>
        <v>673163</v>
      </c>
      <c r="L43" s="15">
        <f t="shared" si="12"/>
        <v>0</v>
      </c>
      <c r="M43" s="15">
        <f t="shared" si="12"/>
        <v>43678</v>
      </c>
      <c r="N43" s="15">
        <f t="shared" si="9"/>
        <v>12553325</v>
      </c>
      <c r="O43" s="38">
        <f t="shared" si="1"/>
        <v>1789.2424458380844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84</v>
      </c>
      <c r="M45" s="48"/>
      <c r="N45" s="48"/>
      <c r="O45" s="43">
        <v>7016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1405821</v>
      </c>
      <c r="E5" s="27">
        <f t="shared" si="0"/>
        <v>1135361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31380</v>
      </c>
      <c r="N5" s="28">
        <f>SUM(D5:M5)</f>
        <v>2572562</v>
      </c>
      <c r="O5" s="33">
        <f t="shared" ref="O5:O43" si="1">(N5/O$45)</f>
        <v>363.92162965058708</v>
      </c>
      <c r="P5" s="6"/>
    </row>
    <row r="6" spans="1:133">
      <c r="A6" s="12"/>
      <c r="B6" s="25">
        <v>311</v>
      </c>
      <c r="C6" s="20" t="s">
        <v>2</v>
      </c>
      <c r="D6" s="46">
        <v>979108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31380</v>
      </c>
      <c r="N6" s="46">
        <f>SUM(D6:M6)</f>
        <v>1010488</v>
      </c>
      <c r="O6" s="47">
        <f t="shared" si="1"/>
        <v>142.94638562738717</v>
      </c>
      <c r="P6" s="9"/>
    </row>
    <row r="7" spans="1:133">
      <c r="A7" s="12"/>
      <c r="B7" s="25">
        <v>312.41000000000003</v>
      </c>
      <c r="C7" s="20" t="s">
        <v>10</v>
      </c>
      <c r="D7" s="46">
        <v>68859</v>
      </c>
      <c r="E7" s="46">
        <v>284145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353004</v>
      </c>
      <c r="O7" s="47">
        <f t="shared" si="1"/>
        <v>49.936907624840856</v>
      </c>
      <c r="P7" s="9"/>
    </row>
    <row r="8" spans="1:133">
      <c r="A8" s="12"/>
      <c r="B8" s="25">
        <v>314.10000000000002</v>
      </c>
      <c r="C8" s="20" t="s">
        <v>11</v>
      </c>
      <c r="D8" s="46">
        <v>0</v>
      </c>
      <c r="E8" s="46">
        <v>658676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658676</v>
      </c>
      <c r="O8" s="47">
        <f t="shared" si="1"/>
        <v>93.178101570236237</v>
      </c>
      <c r="P8" s="9"/>
    </row>
    <row r="9" spans="1:133">
      <c r="A9" s="12"/>
      <c r="B9" s="25">
        <v>314.3</v>
      </c>
      <c r="C9" s="20" t="s">
        <v>12</v>
      </c>
      <c r="D9" s="46">
        <v>0</v>
      </c>
      <c r="E9" s="46">
        <v>84018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84018</v>
      </c>
      <c r="O9" s="47">
        <f t="shared" si="1"/>
        <v>11.88541519309662</v>
      </c>
      <c r="P9" s="9"/>
    </row>
    <row r="10" spans="1:133">
      <c r="A10" s="12"/>
      <c r="B10" s="25">
        <v>314.39999999999998</v>
      </c>
      <c r="C10" s="20" t="s">
        <v>13</v>
      </c>
      <c r="D10" s="46">
        <v>0</v>
      </c>
      <c r="E10" s="46">
        <v>108522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108522</v>
      </c>
      <c r="O10" s="47">
        <f t="shared" si="1"/>
        <v>15.351817796010751</v>
      </c>
      <c r="P10" s="9"/>
    </row>
    <row r="11" spans="1:133">
      <c r="A11" s="12"/>
      <c r="B11" s="25">
        <v>315</v>
      </c>
      <c r="C11" s="20" t="s">
        <v>67</v>
      </c>
      <c r="D11" s="46">
        <v>307821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307821</v>
      </c>
      <c r="O11" s="47">
        <f t="shared" si="1"/>
        <v>43.545197340500778</v>
      </c>
      <c r="P11" s="9"/>
    </row>
    <row r="12" spans="1:133">
      <c r="A12" s="12"/>
      <c r="B12" s="25">
        <v>316</v>
      </c>
      <c r="C12" s="20" t="s">
        <v>68</v>
      </c>
      <c r="D12" s="46">
        <v>50033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50033</v>
      </c>
      <c r="O12" s="47">
        <f t="shared" si="1"/>
        <v>7.0778044985146416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627440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627440</v>
      </c>
      <c r="O13" s="45">
        <f t="shared" si="1"/>
        <v>88.759371905502903</v>
      </c>
      <c r="P13" s="10"/>
    </row>
    <row r="14" spans="1:133">
      <c r="A14" s="12"/>
      <c r="B14" s="25">
        <v>322</v>
      </c>
      <c r="C14" s="20" t="s">
        <v>0</v>
      </c>
      <c r="D14" s="46">
        <v>27142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27142</v>
      </c>
      <c r="O14" s="47">
        <f t="shared" si="1"/>
        <v>3.8395812703352665</v>
      </c>
      <c r="P14" s="9"/>
    </row>
    <row r="15" spans="1:133">
      <c r="A15" s="12"/>
      <c r="B15" s="25">
        <v>323.10000000000002</v>
      </c>
      <c r="C15" s="20" t="s">
        <v>17</v>
      </c>
      <c r="D15" s="46">
        <v>598958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598958</v>
      </c>
      <c r="O15" s="47">
        <f t="shared" si="1"/>
        <v>84.730230584241056</v>
      </c>
      <c r="P15" s="9"/>
    </row>
    <row r="16" spans="1:133">
      <c r="A16" s="12"/>
      <c r="B16" s="25">
        <v>329</v>
      </c>
      <c r="C16" s="20" t="s">
        <v>18</v>
      </c>
      <c r="D16" s="46">
        <v>1340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1340</v>
      </c>
      <c r="O16" s="47">
        <f t="shared" si="1"/>
        <v>0.18956005092658085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889140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889140</v>
      </c>
      <c r="O17" s="45">
        <f t="shared" si="1"/>
        <v>125.780166926015</v>
      </c>
      <c r="P17" s="10"/>
    </row>
    <row r="18" spans="1:16">
      <c r="A18" s="12"/>
      <c r="B18" s="25">
        <v>335.12</v>
      </c>
      <c r="C18" s="20" t="s">
        <v>69</v>
      </c>
      <c r="D18" s="46">
        <v>200850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200850</v>
      </c>
      <c r="O18" s="47">
        <f t="shared" si="1"/>
        <v>28.412788230301317</v>
      </c>
      <c r="P18" s="9"/>
    </row>
    <row r="19" spans="1:16">
      <c r="A19" s="12"/>
      <c r="B19" s="25">
        <v>335.14</v>
      </c>
      <c r="C19" s="20" t="s">
        <v>70</v>
      </c>
      <c r="D19" s="46">
        <v>2091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2091</v>
      </c>
      <c r="O19" s="47">
        <f t="shared" si="1"/>
        <v>0.29579855708020936</v>
      </c>
      <c r="P19" s="9"/>
    </row>
    <row r="20" spans="1:16">
      <c r="A20" s="12"/>
      <c r="B20" s="25">
        <v>335.15</v>
      </c>
      <c r="C20" s="20" t="s">
        <v>71</v>
      </c>
      <c r="D20" s="46">
        <v>2485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2485</v>
      </c>
      <c r="O20" s="47">
        <f t="shared" si="1"/>
        <v>0.35153487056160704</v>
      </c>
      <c r="P20" s="9"/>
    </row>
    <row r="21" spans="1:16">
      <c r="A21" s="12"/>
      <c r="B21" s="25">
        <v>335.18</v>
      </c>
      <c r="C21" s="20" t="s">
        <v>72</v>
      </c>
      <c r="D21" s="46">
        <v>380931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380931</v>
      </c>
      <c r="O21" s="47">
        <f t="shared" si="1"/>
        <v>53.887537133965203</v>
      </c>
      <c r="P21" s="9"/>
    </row>
    <row r="22" spans="1:16">
      <c r="A22" s="12"/>
      <c r="B22" s="25">
        <v>335.9</v>
      </c>
      <c r="C22" s="20" t="s">
        <v>24</v>
      </c>
      <c r="D22" s="46">
        <v>190542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190542</v>
      </c>
      <c r="O22" s="47">
        <f t="shared" si="1"/>
        <v>26.954590465412362</v>
      </c>
      <c r="P22" s="9"/>
    </row>
    <row r="23" spans="1:16">
      <c r="A23" s="12"/>
      <c r="B23" s="25">
        <v>337.2</v>
      </c>
      <c r="C23" s="20" t="s">
        <v>25</v>
      </c>
      <c r="D23" s="46">
        <v>112241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112241</v>
      </c>
      <c r="O23" s="47">
        <f t="shared" si="1"/>
        <v>15.877917668694298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4144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4958879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4963023</v>
      </c>
      <c r="O24" s="45">
        <f t="shared" si="1"/>
        <v>702.08275569387467</v>
      </c>
      <c r="P24" s="10"/>
    </row>
    <row r="25" spans="1:16">
      <c r="A25" s="12"/>
      <c r="B25" s="25">
        <v>341.9</v>
      </c>
      <c r="C25" s="20" t="s">
        <v>73</v>
      </c>
      <c r="D25" s="46">
        <v>4144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4144</v>
      </c>
      <c r="O25" s="47">
        <f t="shared" si="1"/>
        <v>0.58622153062667992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1204338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1204338</v>
      </c>
      <c r="O26" s="47">
        <f t="shared" si="1"/>
        <v>170.36893478568396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1636588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1636588</v>
      </c>
      <c r="O27" s="47">
        <f t="shared" si="1"/>
        <v>231.5161974819635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644590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644590</v>
      </c>
      <c r="O28" s="47">
        <f t="shared" si="1"/>
        <v>91.185457631913991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1070089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1070089</v>
      </c>
      <c r="O29" s="47">
        <f t="shared" si="1"/>
        <v>151.37770547460744</v>
      </c>
      <c r="P29" s="9"/>
    </row>
    <row r="30" spans="1:16">
      <c r="A30" s="12"/>
      <c r="B30" s="25">
        <v>343.9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357877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357877</v>
      </c>
      <c r="O30" s="47">
        <f t="shared" si="1"/>
        <v>50.62625548168058</v>
      </c>
      <c r="P30" s="9"/>
    </row>
    <row r="31" spans="1:16">
      <c r="A31" s="12"/>
      <c r="B31" s="25">
        <v>347.2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45397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45397</v>
      </c>
      <c r="O31" s="47">
        <f t="shared" si="1"/>
        <v>6.4219833073985004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41491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41491</v>
      </c>
      <c r="O32" s="45">
        <f t="shared" si="1"/>
        <v>5.8694299052199748</v>
      </c>
      <c r="P32" s="10"/>
    </row>
    <row r="33" spans="1:119">
      <c r="A33" s="13"/>
      <c r="B33" s="39">
        <v>351.5</v>
      </c>
      <c r="C33" s="21" t="s">
        <v>42</v>
      </c>
      <c r="D33" s="46">
        <v>41491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41491</v>
      </c>
      <c r="O33" s="47">
        <f t="shared" si="1"/>
        <v>5.8694299052199748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34695</v>
      </c>
      <c r="E34" s="32">
        <f t="shared" si="10"/>
        <v>2011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20624</v>
      </c>
      <c r="J34" s="32">
        <f t="shared" si="10"/>
        <v>0</v>
      </c>
      <c r="K34" s="32">
        <f t="shared" si="10"/>
        <v>1815470</v>
      </c>
      <c r="L34" s="32">
        <f t="shared" si="10"/>
        <v>0</v>
      </c>
      <c r="M34" s="32">
        <f t="shared" si="10"/>
        <v>8539</v>
      </c>
      <c r="N34" s="32">
        <f t="shared" si="9"/>
        <v>1881339</v>
      </c>
      <c r="O34" s="45">
        <f t="shared" si="1"/>
        <v>266.13934078370352</v>
      </c>
      <c r="P34" s="10"/>
    </row>
    <row r="35" spans="1:119">
      <c r="A35" s="12"/>
      <c r="B35" s="25">
        <v>361.1</v>
      </c>
      <c r="C35" s="20" t="s">
        <v>43</v>
      </c>
      <c r="D35" s="46">
        <v>1863</v>
      </c>
      <c r="E35" s="46">
        <v>2011</v>
      </c>
      <c r="F35" s="46">
        <v>0</v>
      </c>
      <c r="G35" s="46">
        <v>0</v>
      </c>
      <c r="H35" s="46">
        <v>0</v>
      </c>
      <c r="I35" s="46">
        <v>20624</v>
      </c>
      <c r="J35" s="46">
        <v>0</v>
      </c>
      <c r="K35" s="46">
        <v>0</v>
      </c>
      <c r="L35" s="46">
        <v>0</v>
      </c>
      <c r="M35" s="46">
        <v>39</v>
      </c>
      <c r="N35" s="46">
        <f t="shared" si="9"/>
        <v>24537</v>
      </c>
      <c r="O35" s="47">
        <f t="shared" si="1"/>
        <v>3.4710708728250106</v>
      </c>
      <c r="P35" s="9"/>
    </row>
    <row r="36" spans="1:119">
      <c r="A36" s="12"/>
      <c r="B36" s="25">
        <v>361.2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226629</v>
      </c>
      <c r="L36" s="46">
        <v>0</v>
      </c>
      <c r="M36" s="46">
        <v>0</v>
      </c>
      <c r="N36" s="46">
        <f t="shared" si="9"/>
        <v>226629</v>
      </c>
      <c r="O36" s="47">
        <f t="shared" si="1"/>
        <v>32.059555807044845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886238</v>
      </c>
      <c r="L37" s="46">
        <v>0</v>
      </c>
      <c r="M37" s="46">
        <v>0</v>
      </c>
      <c r="N37" s="46">
        <f t="shared" si="9"/>
        <v>886238</v>
      </c>
      <c r="O37" s="47">
        <f t="shared" si="1"/>
        <v>125.36964209930683</v>
      </c>
      <c r="P37" s="9"/>
    </row>
    <row r="38" spans="1:119">
      <c r="A38" s="12"/>
      <c r="B38" s="25">
        <v>365</v>
      </c>
      <c r="C38" s="20" t="s">
        <v>74</v>
      </c>
      <c r="D38" s="46">
        <v>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</v>
      </c>
      <c r="O38" s="47">
        <f t="shared" si="1"/>
        <v>2.8292544914415053E-4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702603</v>
      </c>
      <c r="L39" s="46">
        <v>0</v>
      </c>
      <c r="M39" s="46">
        <v>0</v>
      </c>
      <c r="N39" s="46">
        <f t="shared" si="9"/>
        <v>702603</v>
      </c>
      <c r="O39" s="47">
        <f t="shared" si="1"/>
        <v>99.392134672513791</v>
      </c>
      <c r="P39" s="9"/>
    </row>
    <row r="40" spans="1:119">
      <c r="A40" s="12"/>
      <c r="B40" s="25">
        <v>369.9</v>
      </c>
      <c r="C40" s="20" t="s">
        <v>48</v>
      </c>
      <c r="D40" s="46">
        <v>32830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8500</v>
      </c>
      <c r="N40" s="46">
        <f t="shared" si="9"/>
        <v>41330</v>
      </c>
      <c r="O40" s="47">
        <f t="shared" si="1"/>
        <v>5.8466544065638706</v>
      </c>
      <c r="P40" s="9"/>
    </row>
    <row r="41" spans="1:119" ht="15.75">
      <c r="A41" s="29" t="s">
        <v>32</v>
      </c>
      <c r="B41" s="30"/>
      <c r="C41" s="31"/>
      <c r="D41" s="32">
        <f t="shared" ref="D41:M41" si="11">SUM(D42:D42)</f>
        <v>1667124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487000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2154124</v>
      </c>
      <c r="O41" s="45">
        <f t="shared" si="1"/>
        <v>304.72825010609705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1667124</v>
      </c>
      <c r="E42" s="46">
        <v>0</v>
      </c>
      <c r="F42" s="46">
        <v>0</v>
      </c>
      <c r="G42" s="46">
        <v>0</v>
      </c>
      <c r="H42" s="46">
        <v>0</v>
      </c>
      <c r="I42" s="46">
        <v>487000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2154124</v>
      </c>
      <c r="O42" s="47">
        <f t="shared" si="1"/>
        <v>304.72825010609705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SUM(D5,D13,D17,D24,D32,D34,D41)</f>
        <v>4669855</v>
      </c>
      <c r="E43" s="15">
        <f t="shared" si="12"/>
        <v>1137372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5466503</v>
      </c>
      <c r="J43" s="15">
        <f t="shared" si="12"/>
        <v>0</v>
      </c>
      <c r="K43" s="15">
        <f t="shared" si="12"/>
        <v>1815470</v>
      </c>
      <c r="L43" s="15">
        <f t="shared" si="12"/>
        <v>0</v>
      </c>
      <c r="M43" s="15">
        <f t="shared" si="12"/>
        <v>39919</v>
      </c>
      <c r="N43" s="15">
        <f t="shared" si="9"/>
        <v>13129119</v>
      </c>
      <c r="O43" s="38">
        <f t="shared" si="1"/>
        <v>1857.2809449710001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82</v>
      </c>
      <c r="M45" s="48"/>
      <c r="N45" s="48"/>
      <c r="O45" s="43">
        <v>7069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2024-01-04T16:11:57Z</cp:lastPrinted>
  <dcterms:created xsi:type="dcterms:W3CDTF">2000-08-31T21:26:31Z</dcterms:created>
  <dcterms:modified xsi:type="dcterms:W3CDTF">2024-01-04T16:12:02Z</dcterms:modified>
</cp:coreProperties>
</file>