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CFB40E2E11B1264A00692064073B8162004256FA" xr6:coauthVersionLast="47" xr6:coauthVersionMax="47" xr10:uidLastSave="{0B1F37F7-5EB8-44E6-A970-CB87464E0F0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'2009'!$A$1:$O$35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'2020'!$A$1:$O$34</definedName>
    <definedName name="_xlnm.Print_Area" localSheetId="2">'2021'!$A$1:$P$33</definedName>
    <definedName name="_xlnm.Print_Area" localSheetId="1">'2022'!$A$1:$P$35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30" i="49"/>
  <c r="P30" i="49" s="1"/>
  <c r="O28" i="49"/>
  <c r="P28" i="49" s="1"/>
  <c r="O24" i="49"/>
  <c r="P24" i="49" s="1"/>
  <c r="O13" i="49"/>
  <c r="P13" i="49" s="1"/>
  <c r="O5" i="49"/>
  <c r="P5" i="49" s="1"/>
  <c r="O18" i="49"/>
  <c r="P18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8" i="48"/>
  <c r="P18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9" l="1"/>
  <c r="P32" i="49" s="1"/>
  <c r="O29" i="48"/>
  <c r="P29" i="48" s="1"/>
  <c r="O23" i="48"/>
  <c r="P23" i="48" s="1"/>
  <c r="O27" i="48"/>
  <c r="P27" i="48" s="1"/>
  <c r="O25" i="48"/>
  <c r="P25" i="48" s="1"/>
  <c r="O13" i="48"/>
  <c r="P13" i="48" s="1"/>
  <c r="O5" i="48"/>
  <c r="P5" i="48" s="1"/>
  <c r="O28" i="47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O26" i="47" s="1"/>
  <c r="P26" i="47" s="1"/>
  <c r="D26" i="47"/>
  <c r="O25" i="47"/>
  <c r="P25" i="47" s="1"/>
  <c r="N24" i="47"/>
  <c r="M24" i="47"/>
  <c r="L24" i="47"/>
  <c r="K24" i="47"/>
  <c r="J24" i="47"/>
  <c r="J29" i="47" s="1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2" i="47" s="1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N29" i="47" s="1"/>
  <c r="M5" i="47"/>
  <c r="L5" i="47"/>
  <c r="K5" i="47"/>
  <c r="J5" i="47"/>
  <c r="I5" i="47"/>
  <c r="H5" i="47"/>
  <c r="G5" i="47"/>
  <c r="F5" i="47"/>
  <c r="E5" i="47"/>
  <c r="D5" i="47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N20" i="46"/>
  <c r="O20" i="46" s="1"/>
  <c r="N19" i="46"/>
  <c r="O19" i="46"/>
  <c r="N18" i="46"/>
  <c r="O18" i="46" s="1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2" i="46" s="1"/>
  <c r="O12" i="46" s="1"/>
  <c r="N11" i="46"/>
  <c r="O11" i="46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E30" i="46" s="1"/>
  <c r="D5" i="46"/>
  <c r="N5" i="46" s="1"/>
  <c r="O5" i="46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K31" i="45" s="1"/>
  <c r="J5" i="45"/>
  <c r="I5" i="45"/>
  <c r="H5" i="45"/>
  <c r="G5" i="45"/>
  <c r="F5" i="45"/>
  <c r="F31" i="45" s="1"/>
  <c r="E5" i="45"/>
  <c r="D5" i="45"/>
  <c r="D31" i="45" s="1"/>
  <c r="K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H31" i="44" s="1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N17" i="44" s="1"/>
  <c r="O17" i="44" s="1"/>
  <c r="E17" i="44"/>
  <c r="D17" i="44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D31" i="44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N23" i="43" s="1"/>
  <c r="O23" i="43" s="1"/>
  <c r="I23" i="43"/>
  <c r="H23" i="43"/>
  <c r="G23" i="43"/>
  <c r="F23" i="43"/>
  <c r="E23" i="43"/>
  <c r="D23" i="43"/>
  <c r="N22" i="43"/>
  <c r="O22" i="43" s="1"/>
  <c r="N21" i="43"/>
  <c r="O21" i="43" s="1"/>
  <c r="N20" i="43"/>
  <c r="O20" i="43"/>
  <c r="N19" i="43"/>
  <c r="O19" i="43" s="1"/>
  <c r="N18" i="43"/>
  <c r="O18" i="43"/>
  <c r="M17" i="43"/>
  <c r="L17" i="43"/>
  <c r="K17" i="43"/>
  <c r="J17" i="43"/>
  <c r="J31" i="43" s="1"/>
  <c r="I17" i="43"/>
  <c r="H17" i="43"/>
  <c r="G17" i="43"/>
  <c r="F17" i="43"/>
  <c r="E17" i="43"/>
  <c r="D17" i="43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H31" i="43" s="1"/>
  <c r="G5" i="43"/>
  <c r="G31" i="43" s="1"/>
  <c r="F5" i="43"/>
  <c r="F31" i="43" s="1"/>
  <c r="E5" i="43"/>
  <c r="D5" i="43"/>
  <c r="N30" i="42"/>
  <c r="O30" i="42" s="1"/>
  <c r="M29" i="42"/>
  <c r="L29" i="42"/>
  <c r="K29" i="42"/>
  <c r="J29" i="42"/>
  <c r="I29" i="42"/>
  <c r="H29" i="42"/>
  <c r="G29" i="42"/>
  <c r="N29" i="42" s="1"/>
  <c r="O29" i="42" s="1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L31" i="42" s="1"/>
  <c r="K5" i="42"/>
  <c r="J5" i="42"/>
  <c r="J31" i="42" s="1"/>
  <c r="I5" i="42"/>
  <c r="I31" i="42" s="1"/>
  <c r="H5" i="42"/>
  <c r="H31" i="42" s="1"/>
  <c r="G5" i="42"/>
  <c r="G31" i="42" s="1"/>
  <c r="F5" i="42"/>
  <c r="F31" i="42" s="1"/>
  <c r="E5" i="42"/>
  <c r="D5" i="42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N21" i="41"/>
  <c r="O21" i="41" s="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K31" i="41" s="1"/>
  <c r="J5" i="41"/>
  <c r="I5" i="41"/>
  <c r="H5" i="41"/>
  <c r="G5" i="41"/>
  <c r="F5" i="41"/>
  <c r="E5" i="41"/>
  <c r="E31" i="41" s="1"/>
  <c r="D5" i="41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/>
  <c r="N20" i="40"/>
  <c r="O20" i="40" s="1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/>
  <c r="M13" i="40"/>
  <c r="L13" i="40"/>
  <c r="N13" i="40" s="1"/>
  <c r="O13" i="40" s="1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30" i="39"/>
  <c r="O30" i="39"/>
  <c r="M29" i="39"/>
  <c r="L29" i="39"/>
  <c r="K29" i="39"/>
  <c r="J29" i="39"/>
  <c r="I29" i="39"/>
  <c r="H29" i="39"/>
  <c r="H31" i="39" s="1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N21" i="39"/>
  <c r="O21" i="39" s="1"/>
  <c r="N20" i="39"/>
  <c r="O20" i="39"/>
  <c r="N19" i="39"/>
  <c r="O19" i="39" s="1"/>
  <c r="N18" i="39"/>
  <c r="O18" i="39"/>
  <c r="M17" i="39"/>
  <c r="L17" i="39"/>
  <c r="K17" i="39"/>
  <c r="J17" i="39"/>
  <c r="J31" i="39" s="1"/>
  <c r="I17" i="39"/>
  <c r="H17" i="39"/>
  <c r="G17" i="39"/>
  <c r="F17" i="39"/>
  <c r="E17" i="39"/>
  <c r="D17" i="39"/>
  <c r="N17" i="39" s="1"/>
  <c r="O17" i="39" s="1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/>
  <c r="N18" i="38"/>
  <c r="O18" i="38" s="1"/>
  <c r="M17" i="38"/>
  <c r="L17" i="38"/>
  <c r="K17" i="38"/>
  <c r="J17" i="38"/>
  <c r="I17" i="38"/>
  <c r="I31" i="38" s="1"/>
  <c r="H17" i="38"/>
  <c r="G17" i="38"/>
  <c r="G31" i="38" s="1"/>
  <c r="F17" i="38"/>
  <c r="E17" i="38"/>
  <c r="D17" i="38"/>
  <c r="N16" i="38"/>
  <c r="O16" i="38"/>
  <c r="N15" i="38"/>
  <c r="O15" i="38" s="1"/>
  <c r="N14" i="38"/>
  <c r="O14" i="38" s="1"/>
  <c r="M13" i="38"/>
  <c r="L13" i="38"/>
  <c r="K13" i="38"/>
  <c r="J13" i="38"/>
  <c r="J31" i="38" s="1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E31" i="38" s="1"/>
  <c r="D5" i="38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/>
  <c r="N18" i="37"/>
  <c r="O18" i="37" s="1"/>
  <c r="M17" i="37"/>
  <c r="M31" i="37" s="1"/>
  <c r="L17" i="37"/>
  <c r="K17" i="37"/>
  <c r="K31" i="37" s="1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31" i="37" s="1"/>
  <c r="K5" i="37"/>
  <c r="J5" i="37"/>
  <c r="I5" i="37"/>
  <c r="H5" i="37"/>
  <c r="H31" i="37" s="1"/>
  <c r="G5" i="37"/>
  <c r="F5" i="37"/>
  <c r="F31" i="37" s="1"/>
  <c r="E5" i="37"/>
  <c r="E31" i="37" s="1"/>
  <c r="D5" i="37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H31" i="36" s="1"/>
  <c r="G25" i="36"/>
  <c r="F25" i="36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L31" i="36" s="1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31" i="36" s="1"/>
  <c r="I5" i="36"/>
  <c r="I31" i="36" s="1"/>
  <c r="H5" i="36"/>
  <c r="G5" i="36"/>
  <c r="G31" i="36"/>
  <c r="F5" i="36"/>
  <c r="E5" i="36"/>
  <c r="E31" i="36" s="1"/>
  <c r="D5" i="36"/>
  <c r="D31" i="36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J31" i="35" s="1"/>
  <c r="I17" i="35"/>
  <c r="H17" i="35"/>
  <c r="G17" i="35"/>
  <c r="G31" i="35" s="1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I31" i="35" s="1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31" i="35" s="1"/>
  <c r="D5" i="35"/>
  <c r="N5" i="35" s="1"/>
  <c r="O5" i="35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M23" i="34"/>
  <c r="M31" i="34" s="1"/>
  <c r="L23" i="34"/>
  <c r="K23" i="34"/>
  <c r="J23" i="34"/>
  <c r="I23" i="34"/>
  <c r="H23" i="34"/>
  <c r="G23" i="34"/>
  <c r="F23" i="34"/>
  <c r="E23" i="34"/>
  <c r="D23" i="34"/>
  <c r="N22" i="34"/>
  <c r="O22" i="34"/>
  <c r="N21" i="34"/>
  <c r="O21" i="34" s="1"/>
  <c r="N20" i="34"/>
  <c r="O20" i="34" s="1"/>
  <c r="N19" i="34"/>
  <c r="O19" i="34" s="1"/>
  <c r="N18" i="34"/>
  <c r="O18" i="34"/>
  <c r="M17" i="34"/>
  <c r="L17" i="34"/>
  <c r="L31" i="34" s="1"/>
  <c r="K17" i="34"/>
  <c r="K31" i="34" s="1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N13" i="34" s="1"/>
  <c r="O13" i="34" s="1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J5" i="34"/>
  <c r="J31" i="34" s="1"/>
  <c r="I5" i="34"/>
  <c r="I31" i="34" s="1"/>
  <c r="H5" i="34"/>
  <c r="G5" i="34"/>
  <c r="F5" i="34"/>
  <c r="F31" i="34" s="1"/>
  <c r="E5" i="34"/>
  <c r="D5" i="34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K31" i="33" s="1"/>
  <c r="L23" i="33"/>
  <c r="M23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7" i="33"/>
  <c r="D23" i="33"/>
  <c r="D17" i="33"/>
  <c r="N17" i="33" s="1"/>
  <c r="O17" i="33" s="1"/>
  <c r="D13" i="33"/>
  <c r="D5" i="33"/>
  <c r="N30" i="33"/>
  <c r="O30" i="33" s="1"/>
  <c r="N28" i="33"/>
  <c r="O28" i="33"/>
  <c r="D25" i="33"/>
  <c r="N25" i="33" s="1"/>
  <c r="O25" i="33" s="1"/>
  <c r="N26" i="33"/>
  <c r="O26" i="33"/>
  <c r="N24" i="33"/>
  <c r="O24" i="33" s="1"/>
  <c r="N15" i="33"/>
  <c r="O15" i="33" s="1"/>
  <c r="N16" i="33"/>
  <c r="O16" i="33"/>
  <c r="N7" i="33"/>
  <c r="O7" i="33" s="1"/>
  <c r="N8" i="33"/>
  <c r="O8" i="33"/>
  <c r="N9" i="33"/>
  <c r="O9" i="33"/>
  <c r="N10" i="33"/>
  <c r="O10" i="33"/>
  <c r="N11" i="33"/>
  <c r="O11" i="33" s="1"/>
  <c r="N12" i="33"/>
  <c r="O12" i="33"/>
  <c r="N6" i="33"/>
  <c r="O6" i="33" s="1"/>
  <c r="N19" i="33"/>
  <c r="O19" i="33"/>
  <c r="N20" i="33"/>
  <c r="O20" i="33"/>
  <c r="N21" i="33"/>
  <c r="O21" i="33" s="1"/>
  <c r="N22" i="33"/>
  <c r="O22" i="33" s="1"/>
  <c r="N18" i="33"/>
  <c r="O18" i="33"/>
  <c r="N14" i="33"/>
  <c r="O14" i="33" s="1"/>
  <c r="N13" i="44"/>
  <c r="O13" i="44" s="1"/>
  <c r="N27" i="45"/>
  <c r="O27" i="45" s="1"/>
  <c r="N26" i="46"/>
  <c r="O26" i="46" s="1"/>
  <c r="O5" i="47"/>
  <c r="P5" i="47" s="1"/>
  <c r="I31" i="43" l="1"/>
  <c r="M31" i="38"/>
  <c r="M31" i="43"/>
  <c r="E31" i="44"/>
  <c r="N29" i="37"/>
  <c r="O29" i="37" s="1"/>
  <c r="E31" i="39"/>
  <c r="N29" i="39"/>
  <c r="O29" i="39" s="1"/>
  <c r="N23" i="40"/>
  <c r="O23" i="40" s="1"/>
  <c r="N29" i="41"/>
  <c r="O29" i="41" s="1"/>
  <c r="K31" i="42"/>
  <c r="N25" i="42"/>
  <c r="O25" i="42" s="1"/>
  <c r="K31" i="43"/>
  <c r="G31" i="45"/>
  <c r="J31" i="45"/>
  <c r="N13" i="43"/>
  <c r="O13" i="43" s="1"/>
  <c r="J31" i="37"/>
  <c r="N13" i="38"/>
  <c r="O13" i="38" s="1"/>
  <c r="K31" i="38"/>
  <c r="O16" i="47"/>
  <c r="P16" i="47" s="1"/>
  <c r="N29" i="36"/>
  <c r="O29" i="36" s="1"/>
  <c r="N27" i="39"/>
  <c r="O27" i="39" s="1"/>
  <c r="G31" i="44"/>
  <c r="H31" i="45"/>
  <c r="D31" i="33"/>
  <c r="F31" i="33"/>
  <c r="N13" i="36"/>
  <c r="O13" i="36" s="1"/>
  <c r="N25" i="36"/>
  <c r="O25" i="36" s="1"/>
  <c r="N25" i="38"/>
  <c r="O25" i="38" s="1"/>
  <c r="G31" i="39"/>
  <c r="M31" i="42"/>
  <c r="N25" i="43"/>
  <c r="O25" i="43" s="1"/>
  <c r="I31" i="45"/>
  <c r="G30" i="46"/>
  <c r="N13" i="42"/>
  <c r="O13" i="42" s="1"/>
  <c r="N27" i="44"/>
  <c r="O27" i="44" s="1"/>
  <c r="N23" i="33"/>
  <c r="O23" i="33" s="1"/>
  <c r="F31" i="35"/>
  <c r="E31" i="45"/>
  <c r="N31" i="45" s="1"/>
  <c r="O31" i="45" s="1"/>
  <c r="N23" i="45"/>
  <c r="O23" i="45" s="1"/>
  <c r="K31" i="35"/>
  <c r="I31" i="37"/>
  <c r="N29" i="35"/>
  <c r="O29" i="35" s="1"/>
  <c r="K31" i="36"/>
  <c r="L31" i="38"/>
  <c r="J31" i="44"/>
  <c r="N13" i="45"/>
  <c r="O13" i="45" s="1"/>
  <c r="N16" i="46"/>
  <c r="O16" i="46" s="1"/>
  <c r="F31" i="39"/>
  <c r="G31" i="40"/>
  <c r="N25" i="44"/>
  <c r="O25" i="44" s="1"/>
  <c r="L31" i="45"/>
  <c r="F30" i="46"/>
  <c r="M31" i="33"/>
  <c r="E31" i="40"/>
  <c r="L31" i="44"/>
  <c r="L31" i="35"/>
  <c r="M31" i="36"/>
  <c r="N31" i="36" s="1"/>
  <c r="O31" i="36" s="1"/>
  <c r="N23" i="36"/>
  <c r="O23" i="36" s="1"/>
  <c r="M31" i="44"/>
  <c r="N29" i="44"/>
  <c r="O29" i="44" s="1"/>
  <c r="H30" i="46"/>
  <c r="L30" i="46"/>
  <c r="G29" i="47"/>
  <c r="K29" i="47"/>
  <c r="D31" i="39"/>
  <c r="N29" i="34"/>
  <c r="O29" i="34" s="1"/>
  <c r="L31" i="33"/>
  <c r="J31" i="33"/>
  <c r="N17" i="34"/>
  <c r="O17" i="34" s="1"/>
  <c r="N23" i="34"/>
  <c r="O23" i="34" s="1"/>
  <c r="M31" i="35"/>
  <c r="K31" i="39"/>
  <c r="D31" i="41"/>
  <c r="N31" i="41" s="1"/>
  <c r="O31" i="41" s="1"/>
  <c r="N27" i="41"/>
  <c r="O27" i="41" s="1"/>
  <c r="I30" i="46"/>
  <c r="F29" i="47"/>
  <c r="L31" i="43"/>
  <c r="O22" i="47"/>
  <c r="P22" i="47" s="1"/>
  <c r="I31" i="44"/>
  <c r="D29" i="47"/>
  <c r="N17" i="42"/>
  <c r="O17" i="42" s="1"/>
  <c r="N23" i="42"/>
  <c r="O23" i="42" s="1"/>
  <c r="J30" i="46"/>
  <c r="N24" i="46"/>
  <c r="O24" i="46" s="1"/>
  <c r="I29" i="47"/>
  <c r="G31" i="37"/>
  <c r="H31" i="38"/>
  <c r="N29" i="38"/>
  <c r="O29" i="38" s="1"/>
  <c r="H31" i="40"/>
  <c r="N23" i="35"/>
  <c r="O23" i="35" s="1"/>
  <c r="N17" i="37"/>
  <c r="O17" i="37" s="1"/>
  <c r="D31" i="34"/>
  <c r="N17" i="36"/>
  <c r="O17" i="36" s="1"/>
  <c r="N27" i="36"/>
  <c r="O27" i="36" s="1"/>
  <c r="M31" i="39"/>
  <c r="I31" i="40"/>
  <c r="F31" i="41"/>
  <c r="H31" i="41"/>
  <c r="N17" i="43"/>
  <c r="O17" i="43" s="1"/>
  <c r="N25" i="45"/>
  <c r="O25" i="45" s="1"/>
  <c r="K30" i="46"/>
  <c r="H29" i="47"/>
  <c r="O24" i="47"/>
  <c r="P24" i="47" s="1"/>
  <c r="M31" i="41"/>
  <c r="N29" i="43"/>
  <c r="O29" i="43" s="1"/>
  <c r="N27" i="37"/>
  <c r="O27" i="37" s="1"/>
  <c r="N25" i="39"/>
  <c r="O25" i="39" s="1"/>
  <c r="H31" i="33"/>
  <c r="F31" i="36"/>
  <c r="L31" i="39"/>
  <c r="J31" i="40"/>
  <c r="G31" i="41"/>
  <c r="N17" i="41"/>
  <c r="O17" i="41" s="1"/>
  <c r="N27" i="42"/>
  <c r="O27" i="42" s="1"/>
  <c r="I31" i="39"/>
  <c r="N31" i="39" s="1"/>
  <c r="O31" i="39" s="1"/>
  <c r="F31" i="40"/>
  <c r="M31" i="45"/>
  <c r="E31" i="34"/>
  <c r="H31" i="35"/>
  <c r="D31" i="38"/>
  <c r="N23" i="38"/>
  <c r="O23" i="38" s="1"/>
  <c r="K31" i="40"/>
  <c r="N25" i="40"/>
  <c r="O25" i="40" s="1"/>
  <c r="M30" i="46"/>
  <c r="N27" i="33"/>
  <c r="O27" i="33" s="1"/>
  <c r="N23" i="37"/>
  <c r="O23" i="37" s="1"/>
  <c r="G31" i="33"/>
  <c r="E31" i="33"/>
  <c r="G31" i="34"/>
  <c r="N27" i="34"/>
  <c r="O27" i="34" s="1"/>
  <c r="N27" i="35"/>
  <c r="O27" i="35" s="1"/>
  <c r="D31" i="37"/>
  <c r="L31" i="40"/>
  <c r="I31" i="41"/>
  <c r="D31" i="42"/>
  <c r="N31" i="42" s="1"/>
  <c r="O31" i="42" s="1"/>
  <c r="D31" i="43"/>
  <c r="N28" i="46"/>
  <c r="O28" i="46" s="1"/>
  <c r="M29" i="47"/>
  <c r="H31" i="34"/>
  <c r="N17" i="35"/>
  <c r="O17" i="35" s="1"/>
  <c r="M31" i="40"/>
  <c r="J31" i="41"/>
  <c r="L31" i="41"/>
  <c r="E31" i="42"/>
  <c r="N5" i="43"/>
  <c r="O5" i="43" s="1"/>
  <c r="N27" i="43"/>
  <c r="O27" i="43" s="1"/>
  <c r="N23" i="44"/>
  <c r="O23" i="44" s="1"/>
  <c r="N29" i="45"/>
  <c r="O29" i="45" s="1"/>
  <c r="L29" i="47"/>
  <c r="D31" i="40"/>
  <c r="N31" i="40" s="1"/>
  <c r="O31" i="40" s="1"/>
  <c r="F31" i="44"/>
  <c r="E29" i="47"/>
  <c r="N5" i="45"/>
  <c r="O5" i="45" s="1"/>
  <c r="N5" i="42"/>
  <c r="O5" i="42" s="1"/>
  <c r="N5" i="33"/>
  <c r="O5" i="33" s="1"/>
  <c r="N13" i="33"/>
  <c r="O13" i="33" s="1"/>
  <c r="N5" i="34"/>
  <c r="O5" i="34" s="1"/>
  <c r="N5" i="37"/>
  <c r="O5" i="37" s="1"/>
  <c r="E31" i="43"/>
  <c r="N17" i="38"/>
  <c r="O17" i="38" s="1"/>
  <c r="N5" i="36"/>
  <c r="O5" i="36" s="1"/>
  <c r="F31" i="38"/>
  <c r="N5" i="38"/>
  <c r="O5" i="38" s="1"/>
  <c r="N5" i="44"/>
  <c r="O5" i="44" s="1"/>
  <c r="N5" i="41"/>
  <c r="O5" i="41" s="1"/>
  <c r="N17" i="40"/>
  <c r="O17" i="40" s="1"/>
  <c r="N5" i="39"/>
  <c r="O5" i="39" s="1"/>
  <c r="N13" i="37"/>
  <c r="O13" i="37" s="1"/>
  <c r="I31" i="33"/>
  <c r="N31" i="33" s="1"/>
  <c r="O31" i="33" s="1"/>
  <c r="D31" i="35"/>
  <c r="D30" i="46"/>
  <c r="N30" i="46" s="1"/>
  <c r="O30" i="46" s="1"/>
  <c r="N31" i="35" l="1"/>
  <c r="O31" i="35" s="1"/>
  <c r="N31" i="37"/>
  <c r="O31" i="37" s="1"/>
  <c r="N31" i="44"/>
  <c r="O31" i="44" s="1"/>
  <c r="N31" i="38"/>
  <c r="O31" i="38" s="1"/>
  <c r="N31" i="34"/>
  <c r="O31" i="34" s="1"/>
  <c r="N31" i="43"/>
  <c r="O31" i="43" s="1"/>
  <c r="O29" i="47"/>
  <c r="P29" i="47" s="1"/>
  <c r="N17" i="48"/>
  <c r="N31" i="48" s="1"/>
  <c r="J17" i="48"/>
  <c r="J31" i="48" s="1"/>
  <c r="F17" i="48"/>
  <c r="F31" i="48" s="1"/>
  <c r="K17" i="48"/>
  <c r="K31" i="48" s="1"/>
  <c r="D17" i="48"/>
  <c r="D31" i="48" s="1"/>
  <c r="O19" i="48"/>
  <c r="P19" i="48" s="1"/>
  <c r="E17" i="48"/>
  <c r="E31" i="48" s="1"/>
  <c r="G17" i="48"/>
  <c r="G31" i="48" s="1"/>
  <c r="I17" i="48"/>
  <c r="I31" i="48" s="1"/>
  <c r="H17" i="48"/>
  <c r="H31" i="48" s="1"/>
  <c r="L17" i="48"/>
  <c r="L31" i="48" s="1"/>
  <c r="M17" i="48"/>
  <c r="M31" i="48" s="1"/>
  <c r="O31" i="48" l="1"/>
  <c r="P31" i="48" s="1"/>
  <c r="O17" i="48"/>
  <c r="P17" i="48" s="1"/>
</calcChain>
</file>

<file path=xl/sharedStrings.xml><?xml version="1.0" encoding="utf-8"?>
<sst xmlns="http://schemas.openxmlformats.org/spreadsheetml/2006/main" count="800" uniqueCount="93">
  <si>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</si>
  <si>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</si>
  <si>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</si>
  <si>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</si>
  <si>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</si>
  <si>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</si>
  <si>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</si>
  <si>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</si>
  <si>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</si>
  <si>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</si>
  <si>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</si>
  <si>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</si>
  <si>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</si>
  <si>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</si>
  <si>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</si>
  <si>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</si>
  <si>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</si>
  <si>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</si>
  <si>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</si>
  <si>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</si>
  <si>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</si>
  <si>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</si>
  <si>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</si>
  <si>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</si>
  <si>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</si>
  <si>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</si>
  <si>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</si>
  <si>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</si>
  <si>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</si>
  <si>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</si>
  <si>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</si>
  <si>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Gas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</si>
  <si>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</si>
  <si>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</si>
  <si>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</si>
  <si>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</si>
  <si>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</si>
  <si>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</si>
  <si>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</si>
  <si>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</si>
  <si>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</si>
  <si>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Other Culture / Recreation</t>
  </si>
  <si>
    <t>Inter-Fund Group Transfers Out</t>
  </si>
  <si>
    <t>Other Uses and Non-Operating</t>
  </si>
  <si>
    <t>2009 Municipal Population:</t>
  </si>
  <si>
    <t>Perry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</si>
  <si>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</si>
  <si>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</si>
  <si>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</si>
  <si>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</si>
  <si>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</si>
  <si>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</si>
  <si>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</si>
  <si>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</si>
  <si>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</si>
  <si>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</si>
  <si>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</si>
  <si>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</si>
  <si>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</si>
  <si>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</si>
  <si>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</si>
  <si>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</si>
  <si>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</si>
  <si>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</si>
  <si>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</si>
  <si>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</si>
  <si>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</si>
  <si>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</si>
  <si>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</si>
  <si>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</si>
  <si>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</si>
  <si>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</si>
  <si>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</si>
  <si>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</si>
  <si>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</si>
  <si>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</si>
  <si>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</si>
  <si>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</si>
  <si>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</si>
  <si>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</si>
  <si>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</si>
  <si>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</si>
  <si>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</si>
  <si>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</si>
  <si>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</si>
  <si>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</si>
  <si>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Other Economic Environment</t>
  </si>
  <si>
    <t>Parks and Recreation</t>
  </si>
  <si>
    <t>2022 Municipal Population:</t>
  </si>
  <si>
    <t>Local Fiscal Year Ended September 30, 2023</t>
  </si>
  <si>
    <t>Other Public Safety</t>
  </si>
  <si>
    <t>Employment Opportunity and Development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</si>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</sst>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8CE7-F1FA-480E-AE8A-9C36D6270D6F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80</v>
      </c>
      <c r="N4" s="98" t="s">
        <v>5</v>
      </c>
      <c r="O4" s="98" t="s">
        <v>81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1616565</v>
      </c>
      <c r="E5" s="103">
        <f>SUM(E6:E12)</f>
        <v>0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994735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2611300</v>
      </c>
      <c r="P5" s="105">
        <f>(O5/P$34)</f>
        <v>372.72337996003426</v>
      </c>
      <c r="Q5" s="106"/>
    </row>
    <row r="6" spans="1:134">
      <c r="A6" s="108"/>
      <c r="B6" s="109">
        <v>511</v>
      </c>
      <c r="C6" s="110" t="s">
        <v>19</v>
      </c>
      <c r="D6" s="111">
        <v>91781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91781</v>
      </c>
      <c r="P6" s="112">
        <f>(O6/P$34)</f>
        <v>13.100342563516985</v>
      </c>
      <c r="Q6" s="113"/>
    </row>
    <row r="7" spans="1:134">
      <c r="A7" s="108"/>
      <c r="B7" s="109">
        <v>512</v>
      </c>
      <c r="C7" s="110" t="s">
        <v>20</v>
      </c>
      <c r="D7" s="111">
        <v>594331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594331</v>
      </c>
      <c r="P7" s="112">
        <f>(O7/P$34)</f>
        <v>84.831715672280907</v>
      </c>
      <c r="Q7" s="113"/>
    </row>
    <row r="8" spans="1:134">
      <c r="A8" s="108"/>
      <c r="B8" s="109">
        <v>513</v>
      </c>
      <c r="C8" s="110" t="s">
        <v>21</v>
      </c>
      <c r="D8" s="111">
        <v>677427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677427</v>
      </c>
      <c r="P8" s="112">
        <f>(O8/P$34)</f>
        <v>96.692406508706824</v>
      </c>
      <c r="Q8" s="113"/>
    </row>
    <row r="9" spans="1:134">
      <c r="A9" s="108"/>
      <c r="B9" s="109">
        <v>514</v>
      </c>
      <c r="C9" s="110" t="s">
        <v>22</v>
      </c>
      <c r="D9" s="111">
        <v>34620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34620</v>
      </c>
      <c r="P9" s="112">
        <f>(O9/P$34)</f>
        <v>4.9414787325149874</v>
      </c>
      <c r="Q9" s="113"/>
    </row>
    <row r="10" spans="1:134">
      <c r="A10" s="108"/>
      <c r="B10" s="109">
        <v>515</v>
      </c>
      <c r="C10" s="110" t="s">
        <v>23</v>
      </c>
      <c r="D10" s="111">
        <v>67354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67354</v>
      </c>
      <c r="P10" s="112">
        <f>(O10/P$34)</f>
        <v>9.6137596345989156</v>
      </c>
      <c r="Q10" s="113"/>
    </row>
    <row r="11" spans="1:134">
      <c r="A11" s="108"/>
      <c r="B11" s="109">
        <v>518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994735</v>
      </c>
      <c r="L11" s="111">
        <v>0</v>
      </c>
      <c r="M11" s="111">
        <v>0</v>
      </c>
      <c r="N11" s="111">
        <v>0</v>
      </c>
      <c r="O11" s="111">
        <f t="shared" si="0"/>
        <v>994735</v>
      </c>
      <c r="P11" s="112">
        <f>(O11/P$34)</f>
        <v>141.98330002854695</v>
      </c>
      <c r="Q11" s="113"/>
    </row>
    <row r="12" spans="1:134">
      <c r="A12" s="108"/>
      <c r="B12" s="109">
        <v>519</v>
      </c>
      <c r="C12" s="110" t="s">
        <v>25</v>
      </c>
      <c r="D12" s="111">
        <v>151052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151052</v>
      </c>
      <c r="P12" s="112">
        <f>(O12/P$34)</f>
        <v>21.560376819868683</v>
      </c>
      <c r="Q12" s="113"/>
    </row>
    <row r="13" spans="1:134" ht="15.75">
      <c r="A13" s="114" t="s">
        <v>26</v>
      </c>
      <c r="B13" s="115"/>
      <c r="C13" s="116"/>
      <c r="D13" s="117">
        <f>SUM(D14:D17)</f>
        <v>4382805</v>
      </c>
      <c r="E13" s="117">
        <f>SUM(E14:E17)</f>
        <v>0</v>
      </c>
      <c r="F13" s="117">
        <f>SUM(F14:F17)</f>
        <v>0</v>
      </c>
      <c r="G13" s="117">
        <f>SUM(G14:G17)</f>
        <v>0</v>
      </c>
      <c r="H13" s="117">
        <f>SUM(H14:H17)</f>
        <v>0</v>
      </c>
      <c r="I13" s="117">
        <f>SUM(I14:I17)</f>
        <v>0</v>
      </c>
      <c r="J13" s="117">
        <f>SUM(J14:J17)</f>
        <v>0</v>
      </c>
      <c r="K13" s="117">
        <f>SUM(K14:K17)</f>
        <v>0</v>
      </c>
      <c r="L13" s="117">
        <f>SUM(L14:L17)</f>
        <v>0</v>
      </c>
      <c r="M13" s="117">
        <f>SUM(M14:M17)</f>
        <v>0</v>
      </c>
      <c r="N13" s="117">
        <f>SUM(N14:N17)</f>
        <v>23834</v>
      </c>
      <c r="O13" s="118">
        <f>SUM(D13:N13)</f>
        <v>4406639</v>
      </c>
      <c r="P13" s="119">
        <f>(O13/P$34)</f>
        <v>628.98073080216955</v>
      </c>
      <c r="Q13" s="120"/>
    </row>
    <row r="14" spans="1:134">
      <c r="A14" s="108"/>
      <c r="B14" s="109">
        <v>521</v>
      </c>
      <c r="C14" s="110" t="s">
        <v>27</v>
      </c>
      <c r="D14" s="111">
        <v>2714568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2714568</v>
      </c>
      <c r="P14" s="112">
        <f>(O14/P$34)</f>
        <v>387.46331715672284</v>
      </c>
      <c r="Q14" s="113"/>
    </row>
    <row r="15" spans="1:134">
      <c r="A15" s="108"/>
      <c r="B15" s="109">
        <v>522</v>
      </c>
      <c r="C15" s="110" t="s">
        <v>28</v>
      </c>
      <c r="D15" s="111">
        <v>1440164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7" si="1">SUM(D15:N15)</f>
        <v>1440164</v>
      </c>
      <c r="P15" s="112">
        <f>(O15/P$34)</f>
        <v>205.56151869825862</v>
      </c>
      <c r="Q15" s="113"/>
    </row>
    <row r="16" spans="1:134">
      <c r="A16" s="108"/>
      <c r="B16" s="109">
        <v>524</v>
      </c>
      <c r="C16" s="110" t="s">
        <v>29</v>
      </c>
      <c r="D16" s="111">
        <v>228073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228073</v>
      </c>
      <c r="P16" s="112">
        <f>(O16/P$34)</f>
        <v>32.553953753925207</v>
      </c>
      <c r="Q16" s="113"/>
    </row>
    <row r="17" spans="1:120">
      <c r="A17" s="108"/>
      <c r="B17" s="109">
        <v>529</v>
      </c>
      <c r="C17" s="110" t="s">
        <v>90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23834</v>
      </c>
      <c r="O17" s="111">
        <f t="shared" si="1"/>
        <v>23834</v>
      </c>
      <c r="P17" s="112">
        <f>(O17/P$34)</f>
        <v>3.4019411932629176</v>
      </c>
      <c r="Q17" s="113"/>
    </row>
    <row r="18" spans="1:120" ht="15.75">
      <c r="A18" s="114" t="s">
        <v>30</v>
      </c>
      <c r="B18" s="115"/>
      <c r="C18" s="116"/>
      <c r="D18" s="117">
        <f>SUM(D19:D23)</f>
        <v>0</v>
      </c>
      <c r="E18" s="117">
        <f>SUM(E19:E23)</f>
        <v>0</v>
      </c>
      <c r="F18" s="117">
        <f>SUM(F19:F23)</f>
        <v>0</v>
      </c>
      <c r="G18" s="117">
        <f>SUM(G19:G23)</f>
        <v>0</v>
      </c>
      <c r="H18" s="117">
        <f>SUM(H19:H23)</f>
        <v>0</v>
      </c>
      <c r="I18" s="117">
        <f>SUM(I19:I23)</f>
        <v>6903556</v>
      </c>
      <c r="J18" s="117">
        <f>SUM(J19:J23)</f>
        <v>0</v>
      </c>
      <c r="K18" s="117">
        <f>SUM(K19:K23)</f>
        <v>0</v>
      </c>
      <c r="L18" s="117">
        <f>SUM(L19:L23)</f>
        <v>0</v>
      </c>
      <c r="M18" s="117">
        <f>SUM(M19:M23)</f>
        <v>0</v>
      </c>
      <c r="N18" s="117">
        <f>SUM(N19:N23)</f>
        <v>0</v>
      </c>
      <c r="O18" s="118">
        <f>SUM(D18:N18)</f>
        <v>6903556</v>
      </c>
      <c r="P18" s="119">
        <f>(O18/P$34)</f>
        <v>985.37767627747644</v>
      </c>
      <c r="Q18" s="120"/>
    </row>
    <row r="19" spans="1:120">
      <c r="A19" s="108"/>
      <c r="B19" s="109">
        <v>532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1510368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1510368</v>
      </c>
      <c r="P19" s="112">
        <f>(O19/P$34)</f>
        <v>215.58207250927776</v>
      </c>
      <c r="Q19" s="113"/>
    </row>
    <row r="20" spans="1:120">
      <c r="A20" s="108"/>
      <c r="B20" s="109">
        <v>533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1227429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29" si="2">SUM(D20:N20)</f>
        <v>1227429</v>
      </c>
      <c r="P20" s="112">
        <f>(O20/P$34)</f>
        <v>175.19683128746789</v>
      </c>
      <c r="Q20" s="113"/>
    </row>
    <row r="21" spans="1:120">
      <c r="A21" s="108"/>
      <c r="B21" s="109">
        <v>534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1085167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1085167</v>
      </c>
      <c r="P21" s="112">
        <f>(O21/P$34)</f>
        <v>154.89109334855837</v>
      </c>
      <c r="Q21" s="113"/>
    </row>
    <row r="22" spans="1:120">
      <c r="A22" s="108"/>
      <c r="B22" s="109">
        <v>535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2606921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2606921</v>
      </c>
      <c r="P22" s="112">
        <f>(O22/P$34)</f>
        <v>372.09834427633456</v>
      </c>
      <c r="Q22" s="113"/>
    </row>
    <row r="23" spans="1:120">
      <c r="A23" s="108"/>
      <c r="B23" s="109">
        <v>539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473671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473671</v>
      </c>
      <c r="P23" s="112">
        <f>(O23/P$34)</f>
        <v>67.609334855837858</v>
      </c>
      <c r="Q23" s="113"/>
    </row>
    <row r="24" spans="1:120" ht="15.75">
      <c r="A24" s="114" t="s">
        <v>36</v>
      </c>
      <c r="B24" s="115"/>
      <c r="C24" s="116"/>
      <c r="D24" s="117">
        <f>SUM(D25:D25)</f>
        <v>770668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770668</v>
      </c>
      <c r="P24" s="119">
        <f>(O24/P$34)</f>
        <v>110.00114187838994</v>
      </c>
      <c r="Q24" s="120"/>
    </row>
    <row r="25" spans="1:120">
      <c r="A25" s="108"/>
      <c r="B25" s="109">
        <v>541</v>
      </c>
      <c r="C25" s="110" t="s">
        <v>37</v>
      </c>
      <c r="D25" s="111">
        <v>770668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770668</v>
      </c>
      <c r="P25" s="112">
        <f>(O25/P$34)</f>
        <v>110.00114187838994</v>
      </c>
      <c r="Q25" s="113"/>
    </row>
    <row r="26" spans="1:120" ht="15.75">
      <c r="A26" s="114" t="s">
        <v>38</v>
      </c>
      <c r="B26" s="115"/>
      <c r="C26" s="116"/>
      <c r="D26" s="117">
        <f>SUM(D27:D27)</f>
        <v>0</v>
      </c>
      <c r="E26" s="117">
        <f>SUM(E27:E27)</f>
        <v>2322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23660</v>
      </c>
      <c r="O26" s="117">
        <f t="shared" si="2"/>
        <v>25982</v>
      </c>
      <c r="P26" s="119">
        <f>(O26/P$34)</f>
        <v>3.708535540964887</v>
      </c>
      <c r="Q26" s="120"/>
    </row>
    <row r="27" spans="1:120">
      <c r="A27" s="121"/>
      <c r="B27" s="122">
        <v>551</v>
      </c>
      <c r="C27" s="123" t="s">
        <v>91</v>
      </c>
      <c r="D27" s="111">
        <v>0</v>
      </c>
      <c r="E27" s="111">
        <v>2322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23660</v>
      </c>
      <c r="O27" s="111">
        <f t="shared" si="2"/>
        <v>25982</v>
      </c>
      <c r="P27" s="112">
        <f>(O27/P$34)</f>
        <v>3.708535540964887</v>
      </c>
      <c r="Q27" s="113"/>
    </row>
    <row r="28" spans="1:120" ht="15.75">
      <c r="A28" s="114" t="s">
        <v>40</v>
      </c>
      <c r="B28" s="115"/>
      <c r="C28" s="116"/>
      <c r="D28" s="117">
        <f>SUM(D29:D29)</f>
        <v>0</v>
      </c>
      <c r="E28" s="117">
        <f>SUM(E29:E29)</f>
        <v>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370996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370996</v>
      </c>
      <c r="P28" s="119">
        <f>(O28/P$34)</f>
        <v>52.954039394804454</v>
      </c>
      <c r="Q28" s="113"/>
    </row>
    <row r="29" spans="1:120">
      <c r="A29" s="108"/>
      <c r="B29" s="109">
        <v>572</v>
      </c>
      <c r="C29" s="110" t="s">
        <v>87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370996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370996</v>
      </c>
      <c r="P29" s="112">
        <f>(O29/P$34)</f>
        <v>52.954039394804454</v>
      </c>
      <c r="Q29" s="113"/>
    </row>
    <row r="30" spans="1:120" ht="15.75">
      <c r="A30" s="114" t="s">
        <v>43</v>
      </c>
      <c r="B30" s="115"/>
      <c r="C30" s="116"/>
      <c r="D30" s="117">
        <f>SUM(D31:D31)</f>
        <v>0</v>
      </c>
      <c r="E30" s="117">
        <f>SUM(E31:E31)</f>
        <v>1552006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580269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2132275</v>
      </c>
      <c r="P30" s="119">
        <f>(O30/P$34)</f>
        <v>304.3498429917214</v>
      </c>
      <c r="Q30" s="113"/>
    </row>
    <row r="31" spans="1:120" ht="15.75" thickBot="1">
      <c r="A31" s="108"/>
      <c r="B31" s="109">
        <v>581</v>
      </c>
      <c r="C31" s="110" t="s">
        <v>82</v>
      </c>
      <c r="D31" s="111">
        <v>0</v>
      </c>
      <c r="E31" s="111">
        <v>1552006</v>
      </c>
      <c r="F31" s="111">
        <v>0</v>
      </c>
      <c r="G31" s="111">
        <v>0</v>
      </c>
      <c r="H31" s="111">
        <v>0</v>
      </c>
      <c r="I31" s="111">
        <v>580269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2132275</v>
      </c>
      <c r="P31" s="112">
        <f>(O31/P$34)</f>
        <v>304.3498429917214</v>
      </c>
      <c r="Q31" s="113"/>
    </row>
    <row r="32" spans="1:120" ht="16.5" thickBot="1">
      <c r="A32" s="124" t="s">
        <v>10</v>
      </c>
      <c r="B32" s="125"/>
      <c r="C32" s="126"/>
      <c r="D32" s="127">
        <f>SUM(D5,D13,D18,D24,D26,D28,D30)</f>
        <v>6770038</v>
      </c>
      <c r="E32" s="127">
        <f t="shared" ref="E32:N32" si="3">SUM(E5,E13,E18,E24,E26,E28,E30)</f>
        <v>1554328</v>
      </c>
      <c r="F32" s="127">
        <f t="shared" si="3"/>
        <v>0</v>
      </c>
      <c r="G32" s="127">
        <f t="shared" si="3"/>
        <v>0</v>
      </c>
      <c r="H32" s="127">
        <f t="shared" si="3"/>
        <v>0</v>
      </c>
      <c r="I32" s="127">
        <f t="shared" si="3"/>
        <v>7854821</v>
      </c>
      <c r="J32" s="127">
        <f t="shared" si="3"/>
        <v>0</v>
      </c>
      <c r="K32" s="127">
        <f t="shared" si="3"/>
        <v>994735</v>
      </c>
      <c r="L32" s="127">
        <f t="shared" si="3"/>
        <v>0</v>
      </c>
      <c r="M32" s="127">
        <f t="shared" si="3"/>
        <v>0</v>
      </c>
      <c r="N32" s="127">
        <f t="shared" si="3"/>
        <v>47494</v>
      </c>
      <c r="O32" s="127">
        <f>SUM(D32:N32)</f>
        <v>17221416</v>
      </c>
      <c r="P32" s="128">
        <f>(O32/P$34)</f>
        <v>2458.0953468455609</v>
      </c>
      <c r="Q32" s="106"/>
      <c r="R32" s="129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</row>
    <row r="33" spans="1:16">
      <c r="A33" s="130"/>
      <c r="B33" s="131"/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</row>
    <row r="34" spans="1:16">
      <c r="A34" s="134"/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9" t="s">
        <v>92</v>
      </c>
      <c r="N34" s="139"/>
      <c r="O34" s="139"/>
      <c r="P34" s="137">
        <v>7006</v>
      </c>
    </row>
    <row r="35" spans="1:16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43" t="s">
        <v>48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1016552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774034</v>
      </c>
      <c r="L5" s="59">
        <f t="shared" si="0"/>
        <v>0</v>
      </c>
      <c r="M5" s="59">
        <f t="shared" si="0"/>
        <v>0</v>
      </c>
      <c r="N5" s="60">
        <f>SUM(D5:M5)</f>
        <v>1790586</v>
      </c>
      <c r="O5" s="61">
        <f t="shared" ref="O5:O31" si="1">(N5/O$33)</f>
        <v>253.30117414061394</v>
      </c>
      <c r="P5" s="62"/>
    </row>
    <row r="6" spans="1:133">
      <c r="A6" s="64"/>
      <c r="B6" s="65">
        <v>511</v>
      </c>
      <c r="C6" s="66" t="s">
        <v>19</v>
      </c>
      <c r="D6" s="67">
        <v>43390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43390</v>
      </c>
      <c r="O6" s="68">
        <f t="shared" si="1"/>
        <v>6.1380676191823458</v>
      </c>
      <c r="P6" s="69"/>
    </row>
    <row r="7" spans="1:133">
      <c r="A7" s="64"/>
      <c r="B7" s="65">
        <v>512</v>
      </c>
      <c r="C7" s="66" t="s">
        <v>20</v>
      </c>
      <c r="D7" s="67">
        <v>439938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439938</v>
      </c>
      <c r="O7" s="68">
        <f t="shared" si="1"/>
        <v>62.234828122789644</v>
      </c>
      <c r="P7" s="69"/>
    </row>
    <row r="8" spans="1:133">
      <c r="A8" s="64"/>
      <c r="B8" s="65">
        <v>513</v>
      </c>
      <c r="C8" s="66" t="s">
        <v>21</v>
      </c>
      <c r="D8" s="67">
        <v>349574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349574</v>
      </c>
      <c r="O8" s="68">
        <f t="shared" si="1"/>
        <v>49.451690479558636</v>
      </c>
      <c r="P8" s="69"/>
    </row>
    <row r="9" spans="1:133">
      <c r="A9" s="64"/>
      <c r="B9" s="65">
        <v>514</v>
      </c>
      <c r="C9" s="66" t="s">
        <v>22</v>
      </c>
      <c r="D9" s="67">
        <v>17940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17940</v>
      </c>
      <c r="O9" s="68">
        <f t="shared" si="1"/>
        <v>2.5378412788230302</v>
      </c>
      <c r="P9" s="69"/>
    </row>
    <row r="10" spans="1:133">
      <c r="A10" s="64"/>
      <c r="B10" s="65">
        <v>515</v>
      </c>
      <c r="C10" s="66" t="s">
        <v>23</v>
      </c>
      <c r="D10" s="67">
        <v>54896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54896</v>
      </c>
      <c r="O10" s="68">
        <f t="shared" si="1"/>
        <v>7.7657377281086433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774034</v>
      </c>
      <c r="L11" s="67">
        <v>0</v>
      </c>
      <c r="M11" s="67">
        <v>0</v>
      </c>
      <c r="N11" s="67">
        <f t="shared" si="2"/>
        <v>774034</v>
      </c>
      <c r="O11" s="68">
        <f t="shared" si="1"/>
        <v>109.4969585514217</v>
      </c>
      <c r="P11" s="69"/>
    </row>
    <row r="12" spans="1:133">
      <c r="A12" s="64"/>
      <c r="B12" s="65">
        <v>519</v>
      </c>
      <c r="C12" s="66" t="s">
        <v>58</v>
      </c>
      <c r="D12" s="67">
        <v>110814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110814</v>
      </c>
      <c r="O12" s="68">
        <f t="shared" si="1"/>
        <v>15.676050360729947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3401269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1" si="4">SUM(D13:M13)</f>
        <v>3401269</v>
      </c>
      <c r="O13" s="75">
        <f t="shared" si="1"/>
        <v>481.15277974253786</v>
      </c>
      <c r="P13" s="76"/>
    </row>
    <row r="14" spans="1:133">
      <c r="A14" s="64"/>
      <c r="B14" s="65">
        <v>521</v>
      </c>
      <c r="C14" s="66" t="s">
        <v>27</v>
      </c>
      <c r="D14" s="67">
        <v>2395700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2395700</v>
      </c>
      <c r="O14" s="68">
        <f t="shared" si="1"/>
        <v>338.9022492573207</v>
      </c>
      <c r="P14" s="69"/>
    </row>
    <row r="15" spans="1:133">
      <c r="A15" s="64"/>
      <c r="B15" s="65">
        <v>522</v>
      </c>
      <c r="C15" s="66" t="s">
        <v>28</v>
      </c>
      <c r="D15" s="67">
        <v>872578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872578</v>
      </c>
      <c r="O15" s="68">
        <f t="shared" si="1"/>
        <v>123.43726128165228</v>
      </c>
      <c r="P15" s="69"/>
    </row>
    <row r="16" spans="1:133">
      <c r="A16" s="64"/>
      <c r="B16" s="65">
        <v>524</v>
      </c>
      <c r="C16" s="66" t="s">
        <v>29</v>
      </c>
      <c r="D16" s="67">
        <v>132991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132991</v>
      </c>
      <c r="O16" s="68">
        <f t="shared" si="1"/>
        <v>18.813269203564861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SUM(D18:D22)</f>
        <v>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4263995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4263995</v>
      </c>
      <c r="O17" s="75">
        <f t="shared" si="1"/>
        <v>603.19635026170602</v>
      </c>
      <c r="P17" s="76"/>
    </row>
    <row r="18" spans="1:119">
      <c r="A18" s="64"/>
      <c r="B18" s="65">
        <v>532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907363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907363</v>
      </c>
      <c r="O18" s="68">
        <f t="shared" si="1"/>
        <v>128.35804215589192</v>
      </c>
      <c r="P18" s="69"/>
    </row>
    <row r="19" spans="1:119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850781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850781</v>
      </c>
      <c r="O19" s="68">
        <f t="shared" si="1"/>
        <v>120.35379827415476</v>
      </c>
      <c r="P19" s="69"/>
    </row>
    <row r="20" spans="1:119">
      <c r="A20" s="64"/>
      <c r="B20" s="65">
        <v>534</v>
      </c>
      <c r="C20" s="66" t="s">
        <v>59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695177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695177</v>
      </c>
      <c r="O20" s="68">
        <f t="shared" si="1"/>
        <v>98.341632479841564</v>
      </c>
      <c r="P20" s="69"/>
    </row>
    <row r="21" spans="1:119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1429370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1429370</v>
      </c>
      <c r="O21" s="68">
        <f t="shared" si="1"/>
        <v>202.20257462158722</v>
      </c>
      <c r="P21" s="69"/>
    </row>
    <row r="22" spans="1:119">
      <c r="A22" s="64"/>
      <c r="B22" s="65">
        <v>539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381304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381304</v>
      </c>
      <c r="O22" s="68">
        <f t="shared" si="1"/>
        <v>53.940302730230584</v>
      </c>
      <c r="P22" s="69"/>
    </row>
    <row r="23" spans="1:119" ht="15.75">
      <c r="A23" s="70" t="s">
        <v>36</v>
      </c>
      <c r="B23" s="71"/>
      <c r="C23" s="72"/>
      <c r="D23" s="73">
        <f t="shared" ref="D23:M23" si="6">SUM(D24:D24)</f>
        <v>685552</v>
      </c>
      <c r="E23" s="73">
        <f t="shared" si="6"/>
        <v>3656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689208</v>
      </c>
      <c r="O23" s="75">
        <f t="shared" si="1"/>
        <v>97.49724147687084</v>
      </c>
      <c r="P23" s="76"/>
    </row>
    <row r="24" spans="1:119">
      <c r="A24" s="64"/>
      <c r="B24" s="65">
        <v>541</v>
      </c>
      <c r="C24" s="66" t="s">
        <v>60</v>
      </c>
      <c r="D24" s="67">
        <v>685552</v>
      </c>
      <c r="E24" s="67">
        <v>3656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689208</v>
      </c>
      <c r="O24" s="68">
        <f t="shared" si="1"/>
        <v>97.49724147687084</v>
      </c>
      <c r="P24" s="69"/>
    </row>
    <row r="25" spans="1:119" ht="15.75">
      <c r="A25" s="70" t="s">
        <v>38</v>
      </c>
      <c r="B25" s="71"/>
      <c r="C25" s="72"/>
      <c r="D25" s="73">
        <f t="shared" ref="D25:M25" si="7">SUM(D26:D26)</f>
        <v>0</v>
      </c>
      <c r="E25" s="73">
        <f t="shared" si="7"/>
        <v>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50132</v>
      </c>
      <c r="N25" s="73">
        <f t="shared" si="4"/>
        <v>50132</v>
      </c>
      <c r="O25" s="75">
        <f t="shared" si="1"/>
        <v>7.0918093082472771</v>
      </c>
      <c r="P25" s="76"/>
    </row>
    <row r="26" spans="1:119">
      <c r="A26" s="64"/>
      <c r="B26" s="65">
        <v>552</v>
      </c>
      <c r="C26" s="66" t="s">
        <v>39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50132</v>
      </c>
      <c r="N26" s="67">
        <f t="shared" si="4"/>
        <v>50132</v>
      </c>
      <c r="O26" s="68">
        <f t="shared" si="1"/>
        <v>7.0918093082472771</v>
      </c>
      <c r="P26" s="69"/>
    </row>
    <row r="27" spans="1:119" ht="15.75">
      <c r="A27" s="70" t="s">
        <v>40</v>
      </c>
      <c r="B27" s="71"/>
      <c r="C27" s="72"/>
      <c r="D27" s="73">
        <f t="shared" ref="D27:M27" si="8">SUM(D28:D28)</f>
        <v>0</v>
      </c>
      <c r="E27" s="73">
        <f t="shared" si="8"/>
        <v>0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250888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250888</v>
      </c>
      <c r="O27" s="75">
        <f t="shared" si="1"/>
        <v>35.491300042438816</v>
      </c>
      <c r="P27" s="69"/>
    </row>
    <row r="28" spans="1:119">
      <c r="A28" s="64"/>
      <c r="B28" s="65">
        <v>579</v>
      </c>
      <c r="C28" s="66" t="s">
        <v>41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250888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250888</v>
      </c>
      <c r="O28" s="68">
        <f t="shared" si="1"/>
        <v>35.491300042438816</v>
      </c>
      <c r="P28" s="69"/>
    </row>
    <row r="29" spans="1:119" ht="15.75">
      <c r="A29" s="70" t="s">
        <v>61</v>
      </c>
      <c r="B29" s="71"/>
      <c r="C29" s="72"/>
      <c r="D29" s="73">
        <f t="shared" ref="D29:M29" si="9">SUM(D30:D30)</f>
        <v>0</v>
      </c>
      <c r="E29" s="73">
        <f t="shared" si="9"/>
        <v>887124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1267000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4"/>
        <v>2154124</v>
      </c>
      <c r="O29" s="75">
        <f t="shared" si="1"/>
        <v>304.72825010609705</v>
      </c>
      <c r="P29" s="69"/>
    </row>
    <row r="30" spans="1:119" ht="15.75" thickBot="1">
      <c r="A30" s="64"/>
      <c r="B30" s="65">
        <v>581</v>
      </c>
      <c r="C30" s="66" t="s">
        <v>62</v>
      </c>
      <c r="D30" s="67">
        <v>0</v>
      </c>
      <c r="E30" s="67">
        <v>887124</v>
      </c>
      <c r="F30" s="67">
        <v>0</v>
      </c>
      <c r="G30" s="67">
        <v>0</v>
      </c>
      <c r="H30" s="67">
        <v>0</v>
      </c>
      <c r="I30" s="67">
        <v>1267000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2154124</v>
      </c>
      <c r="O30" s="68">
        <f t="shared" si="1"/>
        <v>304.72825010609705</v>
      </c>
      <c r="P30" s="69"/>
    </row>
    <row r="31" spans="1:119" ht="16.5" thickBot="1">
      <c r="A31" s="77" t="s">
        <v>10</v>
      </c>
      <c r="B31" s="78"/>
      <c r="C31" s="79"/>
      <c r="D31" s="80">
        <f>SUM(D5,D13,D17,D23,D25,D27,D29)</f>
        <v>5103373</v>
      </c>
      <c r="E31" s="80">
        <f t="shared" ref="E31:M31" si="10">SUM(E5,E13,E17,E23,E25,E27,E29)</f>
        <v>890780</v>
      </c>
      <c r="F31" s="80">
        <f t="shared" si="10"/>
        <v>0</v>
      </c>
      <c r="G31" s="80">
        <f t="shared" si="10"/>
        <v>0</v>
      </c>
      <c r="H31" s="80">
        <f t="shared" si="10"/>
        <v>0</v>
      </c>
      <c r="I31" s="80">
        <f t="shared" si="10"/>
        <v>5781883</v>
      </c>
      <c r="J31" s="80">
        <f t="shared" si="10"/>
        <v>0</v>
      </c>
      <c r="K31" s="80">
        <f t="shared" si="10"/>
        <v>774034</v>
      </c>
      <c r="L31" s="80">
        <f t="shared" si="10"/>
        <v>0</v>
      </c>
      <c r="M31" s="80">
        <f t="shared" si="10"/>
        <v>50132</v>
      </c>
      <c r="N31" s="80">
        <f t="shared" si="4"/>
        <v>12600202</v>
      </c>
      <c r="O31" s="81">
        <f t="shared" si="1"/>
        <v>1782.4589050785119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63</v>
      </c>
      <c r="M33" s="177"/>
      <c r="N33" s="177"/>
      <c r="O33" s="91">
        <v>7069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48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1020229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739525</v>
      </c>
      <c r="L5" s="26">
        <f t="shared" si="0"/>
        <v>0</v>
      </c>
      <c r="M5" s="26">
        <f t="shared" si="0"/>
        <v>0</v>
      </c>
      <c r="N5" s="27">
        <f>SUM(D5:M5)</f>
        <v>1759754</v>
      </c>
      <c r="O5" s="32">
        <f t="shared" ref="O5:O31" si="1">(N5/O$33)</f>
        <v>250.28502346750108</v>
      </c>
      <c r="P5" s="6"/>
    </row>
    <row r="6" spans="1:133">
      <c r="A6" s="12"/>
      <c r="B6" s="44">
        <v>511</v>
      </c>
      <c r="C6" s="20" t="s">
        <v>19</v>
      </c>
      <c r="D6" s="46">
        <v>41693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41693</v>
      </c>
      <c r="O6" s="47">
        <f t="shared" si="1"/>
        <v>5.9298819513582703</v>
      </c>
      <c r="P6" s="9"/>
    </row>
    <row r="7" spans="1:133">
      <c r="A7" s="12"/>
      <c r="B7" s="44">
        <v>512</v>
      </c>
      <c r="C7" s="20" t="s">
        <v>20</v>
      </c>
      <c r="D7" s="46">
        <v>453727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453727</v>
      </c>
      <c r="O7" s="47">
        <f t="shared" si="1"/>
        <v>64.532356706016216</v>
      </c>
      <c r="P7" s="9"/>
    </row>
    <row r="8" spans="1:133">
      <c r="A8" s="12"/>
      <c r="B8" s="44">
        <v>513</v>
      </c>
      <c r="C8" s="20" t="s">
        <v>21</v>
      </c>
      <c r="D8" s="46">
        <v>336372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336372</v>
      </c>
      <c r="O8" s="47">
        <f t="shared" si="1"/>
        <v>47.841274356421565</v>
      </c>
      <c r="P8" s="9"/>
    </row>
    <row r="9" spans="1:133">
      <c r="A9" s="12"/>
      <c r="B9" s="44">
        <v>514</v>
      </c>
      <c r="C9" s="20" t="s">
        <v>22</v>
      </c>
      <c r="D9" s="46">
        <v>28712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28712</v>
      </c>
      <c r="O9" s="47">
        <f t="shared" si="1"/>
        <v>4.0836296401649834</v>
      </c>
      <c r="P9" s="9"/>
    </row>
    <row r="10" spans="1:133">
      <c r="A10" s="12"/>
      <c r="B10" s="44">
        <v>515</v>
      </c>
      <c r="C10" s="20" t="s">
        <v>23</v>
      </c>
      <c r="D10" s="46">
        <v>58103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58103</v>
      </c>
      <c r="O10" s="47">
        <f t="shared" si="1"/>
        <v>8.2638316029014369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739525</v>
      </c>
      <c r="L11" s="46">
        <v>0</v>
      </c>
      <c r="M11" s="46">
        <v>0</v>
      </c>
      <c r="N11" s="46">
        <f t="shared" si="2"/>
        <v>739525</v>
      </c>
      <c r="O11" s="47">
        <f t="shared" si="1"/>
        <v>105.18062864457403</v>
      </c>
      <c r="P11" s="9"/>
    </row>
    <row r="12" spans="1:133">
      <c r="A12" s="12"/>
      <c r="B12" s="44">
        <v>519</v>
      </c>
      <c r="C12" s="20" t="s">
        <v>25</v>
      </c>
      <c r="D12" s="46">
        <v>101622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101622</v>
      </c>
      <c r="O12" s="47">
        <f t="shared" si="1"/>
        <v>14.453420566064571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3216999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3216999</v>
      </c>
      <c r="O13" s="43">
        <f t="shared" si="1"/>
        <v>457.54501493386431</v>
      </c>
      <c r="P13" s="10"/>
    </row>
    <row r="14" spans="1:133">
      <c r="A14" s="12"/>
      <c r="B14" s="44">
        <v>521</v>
      </c>
      <c r="C14" s="20" t="s">
        <v>27</v>
      </c>
      <c r="D14" s="46">
        <v>2268928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2268928</v>
      </c>
      <c r="O14" s="47">
        <f t="shared" si="1"/>
        <v>322.70345612288435</v>
      </c>
      <c r="P14" s="9"/>
    </row>
    <row r="15" spans="1:133">
      <c r="A15" s="12"/>
      <c r="B15" s="44">
        <v>522</v>
      </c>
      <c r="C15" s="20" t="s">
        <v>28</v>
      </c>
      <c r="D15" s="46">
        <v>821317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821317</v>
      </c>
      <c r="O15" s="47">
        <f t="shared" si="1"/>
        <v>116.81368226425829</v>
      </c>
      <c r="P15" s="9"/>
    </row>
    <row r="16" spans="1:133">
      <c r="A16" s="12"/>
      <c r="B16" s="44">
        <v>524</v>
      </c>
      <c r="C16" s="20" t="s">
        <v>29</v>
      </c>
      <c r="D16" s="46">
        <v>126754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126754</v>
      </c>
      <c r="O16" s="47">
        <f t="shared" si="1"/>
        <v>18.027876546721661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4064107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4064107</v>
      </c>
      <c r="O17" s="43">
        <f t="shared" si="1"/>
        <v>578.0268809557673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783504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783504</v>
      </c>
      <c r="O18" s="47">
        <f t="shared" si="1"/>
        <v>111.43564215616556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779053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779053</v>
      </c>
      <c r="O19" s="47">
        <f t="shared" si="1"/>
        <v>110.8025885364813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691289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691289</v>
      </c>
      <c r="O20" s="47">
        <f t="shared" si="1"/>
        <v>98.320153605461527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1419901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1419901</v>
      </c>
      <c r="O21" s="47">
        <f t="shared" si="1"/>
        <v>201.94865595221162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390360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390360</v>
      </c>
      <c r="O22" s="47">
        <f t="shared" si="1"/>
        <v>55.519840705447308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657980</v>
      </c>
      <c r="E23" s="31">
        <f t="shared" si="6"/>
        <v>1862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659842</v>
      </c>
      <c r="O23" s="43">
        <f t="shared" si="1"/>
        <v>93.847532356706012</v>
      </c>
      <c r="P23" s="10"/>
    </row>
    <row r="24" spans="1:119">
      <c r="A24" s="12"/>
      <c r="B24" s="44">
        <v>541</v>
      </c>
      <c r="C24" s="20" t="s">
        <v>37</v>
      </c>
      <c r="D24" s="46">
        <v>657980</v>
      </c>
      <c r="E24" s="46">
        <v>1862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659842</v>
      </c>
      <c r="O24" s="47">
        <f t="shared" si="1"/>
        <v>93.847532356706012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164148</v>
      </c>
      <c r="N25" s="31">
        <f t="shared" si="4"/>
        <v>164148</v>
      </c>
      <c r="O25" s="43">
        <f t="shared" si="1"/>
        <v>23.346323424832882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164148</v>
      </c>
      <c r="N26" s="46">
        <f t="shared" si="4"/>
        <v>164148</v>
      </c>
      <c r="O26" s="47">
        <f t="shared" si="1"/>
        <v>23.346323424832882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167993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167993</v>
      </c>
      <c r="O27" s="43">
        <f t="shared" si="1"/>
        <v>23.893187313326695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167993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167993</v>
      </c>
      <c r="O28" s="47">
        <f t="shared" si="1"/>
        <v>23.893187313326695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1014500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1243491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2257991</v>
      </c>
      <c r="O29" s="43">
        <f t="shared" si="1"/>
        <v>321.14791637035984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1014500</v>
      </c>
      <c r="F30" s="46">
        <v>0</v>
      </c>
      <c r="G30" s="46">
        <v>0</v>
      </c>
      <c r="H30" s="46">
        <v>0</v>
      </c>
      <c r="I30" s="46">
        <v>1243491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2257991</v>
      </c>
      <c r="O30" s="47">
        <f t="shared" si="1"/>
        <v>321.14791637035984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4895208</v>
      </c>
      <c r="E31" s="15">
        <f t="shared" ref="E31:M31" si="10">SUM(E5,E13,E17,E23,E25,E27,E29)</f>
        <v>1016362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5475591</v>
      </c>
      <c r="J31" s="15">
        <f t="shared" si="10"/>
        <v>0</v>
      </c>
      <c r="K31" s="15">
        <f t="shared" si="10"/>
        <v>739525</v>
      </c>
      <c r="L31" s="15">
        <f t="shared" si="10"/>
        <v>0</v>
      </c>
      <c r="M31" s="15">
        <f t="shared" si="10"/>
        <v>164148</v>
      </c>
      <c r="N31" s="15">
        <f t="shared" si="4"/>
        <v>12290834</v>
      </c>
      <c r="O31" s="37">
        <f t="shared" si="1"/>
        <v>1748.0918788223582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54</v>
      </c>
      <c r="M33" s="163"/>
      <c r="N33" s="163"/>
      <c r="O33" s="41">
        <v>7031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940333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680675</v>
      </c>
      <c r="L5" s="26">
        <f t="shared" si="0"/>
        <v>0</v>
      </c>
      <c r="M5" s="26">
        <f t="shared" si="0"/>
        <v>0</v>
      </c>
      <c r="N5" s="27">
        <f>SUM(D5:M5)</f>
        <v>1621008</v>
      </c>
      <c r="O5" s="32">
        <f t="shared" ref="O5:O31" si="1">(N5/O$33)</f>
        <v>230.35498081568849</v>
      </c>
      <c r="P5" s="6"/>
    </row>
    <row r="6" spans="1:133">
      <c r="A6" s="12"/>
      <c r="B6" s="44">
        <v>511</v>
      </c>
      <c r="C6" s="20" t="s">
        <v>19</v>
      </c>
      <c r="D6" s="46">
        <v>39749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39749</v>
      </c>
      <c r="O6" s="47">
        <f t="shared" si="1"/>
        <v>5.6485718345886031</v>
      </c>
      <c r="P6" s="9"/>
    </row>
    <row r="7" spans="1:133">
      <c r="A7" s="12"/>
      <c r="B7" s="44">
        <v>512</v>
      </c>
      <c r="C7" s="20" t="s">
        <v>20</v>
      </c>
      <c r="D7" s="46">
        <v>390467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390467</v>
      </c>
      <c r="O7" s="47">
        <f t="shared" si="1"/>
        <v>55.487707830041209</v>
      </c>
      <c r="P7" s="9"/>
    </row>
    <row r="8" spans="1:133">
      <c r="A8" s="12"/>
      <c r="B8" s="44">
        <v>513</v>
      </c>
      <c r="C8" s="20" t="s">
        <v>21</v>
      </c>
      <c r="D8" s="46">
        <v>326188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326188</v>
      </c>
      <c r="O8" s="47">
        <f t="shared" si="1"/>
        <v>46.35327554355549</v>
      </c>
      <c r="P8" s="9"/>
    </row>
    <row r="9" spans="1:133">
      <c r="A9" s="12"/>
      <c r="B9" s="44">
        <v>514</v>
      </c>
      <c r="C9" s="20" t="s">
        <v>22</v>
      </c>
      <c r="D9" s="46">
        <v>8032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8032</v>
      </c>
      <c r="O9" s="47">
        <f t="shared" si="1"/>
        <v>1.1413954810288476</v>
      </c>
      <c r="P9" s="9"/>
    </row>
    <row r="10" spans="1:133">
      <c r="A10" s="12"/>
      <c r="B10" s="44">
        <v>515</v>
      </c>
      <c r="C10" s="20" t="s">
        <v>23</v>
      </c>
      <c r="D10" s="46">
        <v>55615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55615</v>
      </c>
      <c r="O10" s="47">
        <f t="shared" si="1"/>
        <v>7.903225806451613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680675</v>
      </c>
      <c r="L11" s="46">
        <v>0</v>
      </c>
      <c r="M11" s="46">
        <v>0</v>
      </c>
      <c r="N11" s="46">
        <f t="shared" si="2"/>
        <v>680675</v>
      </c>
      <c r="O11" s="47">
        <f t="shared" si="1"/>
        <v>96.72800909478471</v>
      </c>
      <c r="P11" s="9"/>
    </row>
    <row r="12" spans="1:133">
      <c r="A12" s="12"/>
      <c r="B12" s="44">
        <v>519</v>
      </c>
      <c r="C12" s="20" t="s">
        <v>25</v>
      </c>
      <c r="D12" s="46">
        <v>120282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120282</v>
      </c>
      <c r="O12" s="47">
        <f t="shared" si="1"/>
        <v>17.092795225238028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2964837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2964837</v>
      </c>
      <c r="O13" s="43">
        <f t="shared" si="1"/>
        <v>421.32115958505045</v>
      </c>
      <c r="P13" s="10"/>
    </row>
    <row r="14" spans="1:133">
      <c r="A14" s="12"/>
      <c r="B14" s="44">
        <v>521</v>
      </c>
      <c r="C14" s="20" t="s">
        <v>27</v>
      </c>
      <c r="D14" s="46">
        <v>2114069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2114069</v>
      </c>
      <c r="O14" s="47">
        <f t="shared" si="1"/>
        <v>300.42191274690919</v>
      </c>
      <c r="P14" s="9"/>
    </row>
    <row r="15" spans="1:133">
      <c r="A15" s="12"/>
      <c r="B15" s="44">
        <v>522</v>
      </c>
      <c r="C15" s="20" t="s">
        <v>28</v>
      </c>
      <c r="D15" s="46">
        <v>737329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737329</v>
      </c>
      <c r="O15" s="47">
        <f t="shared" si="1"/>
        <v>104.77888304675288</v>
      </c>
      <c r="P15" s="9"/>
    </row>
    <row r="16" spans="1:133">
      <c r="A16" s="12"/>
      <c r="B16" s="44">
        <v>524</v>
      </c>
      <c r="C16" s="20" t="s">
        <v>29</v>
      </c>
      <c r="D16" s="46">
        <v>113439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113439</v>
      </c>
      <c r="O16" s="47">
        <f t="shared" si="1"/>
        <v>16.120363791388375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3970741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3970741</v>
      </c>
      <c r="O17" s="43">
        <f t="shared" si="1"/>
        <v>564.26616455876081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717214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717214</v>
      </c>
      <c r="O18" s="47">
        <f t="shared" si="1"/>
        <v>101.92042063379282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804697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804697</v>
      </c>
      <c r="O19" s="47">
        <f t="shared" si="1"/>
        <v>114.3522808014779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698865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698865</v>
      </c>
      <c r="O20" s="47">
        <f t="shared" si="1"/>
        <v>99.31291743640756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1386113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1386113</v>
      </c>
      <c r="O21" s="47">
        <f t="shared" si="1"/>
        <v>196.97498934204916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363852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363852</v>
      </c>
      <c r="O22" s="47">
        <f t="shared" si="1"/>
        <v>51.705556345033393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512494</v>
      </c>
      <c r="E23" s="31">
        <f t="shared" si="6"/>
        <v>1078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513572</v>
      </c>
      <c r="O23" s="43">
        <f t="shared" si="1"/>
        <v>72.981668324570123</v>
      </c>
      <c r="P23" s="10"/>
    </row>
    <row r="24" spans="1:119">
      <c r="A24" s="12"/>
      <c r="B24" s="44">
        <v>541</v>
      </c>
      <c r="C24" s="20" t="s">
        <v>37</v>
      </c>
      <c r="D24" s="46">
        <v>512494</v>
      </c>
      <c r="E24" s="46">
        <v>1078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513572</v>
      </c>
      <c r="O24" s="47">
        <f t="shared" si="1"/>
        <v>72.981668324570123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37931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5685</v>
      </c>
      <c r="N25" s="31">
        <f t="shared" si="4"/>
        <v>43616</v>
      </c>
      <c r="O25" s="43">
        <f t="shared" si="1"/>
        <v>6.1980957794514708</v>
      </c>
      <c r="P25" s="10"/>
    </row>
    <row r="26" spans="1:119">
      <c r="A26" s="13"/>
      <c r="B26" s="45">
        <v>552</v>
      </c>
      <c r="C26" s="21" t="s">
        <v>39</v>
      </c>
      <c r="D26" s="46">
        <v>37931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5685</v>
      </c>
      <c r="N26" s="46">
        <f t="shared" si="4"/>
        <v>43616</v>
      </c>
      <c r="O26" s="47">
        <f t="shared" si="1"/>
        <v>6.1980957794514708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123154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123154</v>
      </c>
      <c r="O27" s="43">
        <f t="shared" si="1"/>
        <v>17.500923689072049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123154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123154</v>
      </c>
      <c r="O28" s="47">
        <f t="shared" si="1"/>
        <v>17.500923689072049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986702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1079062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2065764</v>
      </c>
      <c r="O29" s="43">
        <f t="shared" si="1"/>
        <v>293.55748188148357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986702</v>
      </c>
      <c r="F30" s="46">
        <v>0</v>
      </c>
      <c r="G30" s="46">
        <v>0</v>
      </c>
      <c r="H30" s="46">
        <v>0</v>
      </c>
      <c r="I30" s="46">
        <v>1079062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2065764</v>
      </c>
      <c r="O30" s="47">
        <f t="shared" si="1"/>
        <v>293.55748188148357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4455595</v>
      </c>
      <c r="E31" s="15">
        <f t="shared" ref="E31:M31" si="10">SUM(E5,E13,E17,E23,E25,E27,E29)</f>
        <v>987780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5172957</v>
      </c>
      <c r="J31" s="15">
        <f t="shared" si="10"/>
        <v>0</v>
      </c>
      <c r="K31" s="15">
        <f t="shared" si="10"/>
        <v>680675</v>
      </c>
      <c r="L31" s="15">
        <f t="shared" si="10"/>
        <v>0</v>
      </c>
      <c r="M31" s="15">
        <f t="shared" si="10"/>
        <v>5685</v>
      </c>
      <c r="N31" s="15">
        <f t="shared" si="4"/>
        <v>11302692</v>
      </c>
      <c r="O31" s="37">
        <f t="shared" si="1"/>
        <v>1606.180474634077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52</v>
      </c>
      <c r="M33" s="163"/>
      <c r="N33" s="163"/>
      <c r="O33" s="41">
        <v>7037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923257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689464</v>
      </c>
      <c r="L5" s="26">
        <f t="shared" si="0"/>
        <v>0</v>
      </c>
      <c r="M5" s="26">
        <f t="shared" si="0"/>
        <v>0</v>
      </c>
      <c r="N5" s="27">
        <f>SUM(D5:M5)</f>
        <v>1612721</v>
      </c>
      <c r="O5" s="32">
        <f t="shared" ref="O5:O31" si="1">(N5/O$33)</f>
        <v>231.14820123262146</v>
      </c>
      <c r="P5" s="6"/>
    </row>
    <row r="6" spans="1:133">
      <c r="A6" s="12"/>
      <c r="B6" s="44">
        <v>511</v>
      </c>
      <c r="C6" s="20" t="s">
        <v>19</v>
      </c>
      <c r="D6" s="46">
        <v>42154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42154</v>
      </c>
      <c r="O6" s="47">
        <f t="shared" si="1"/>
        <v>6.0418517987673788</v>
      </c>
      <c r="P6" s="9"/>
    </row>
    <row r="7" spans="1:133">
      <c r="A7" s="12"/>
      <c r="B7" s="44">
        <v>512</v>
      </c>
      <c r="C7" s="20" t="s">
        <v>20</v>
      </c>
      <c r="D7" s="46">
        <v>398647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398647</v>
      </c>
      <c r="O7" s="47">
        <f t="shared" si="1"/>
        <v>57.137308298695714</v>
      </c>
      <c r="P7" s="9"/>
    </row>
    <row r="8" spans="1:133">
      <c r="A8" s="12"/>
      <c r="B8" s="44">
        <v>513</v>
      </c>
      <c r="C8" s="20" t="s">
        <v>21</v>
      </c>
      <c r="D8" s="46">
        <v>323686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323686</v>
      </c>
      <c r="O8" s="47">
        <f t="shared" si="1"/>
        <v>46.393292245950981</v>
      </c>
      <c r="P8" s="9"/>
    </row>
    <row r="9" spans="1:133">
      <c r="A9" s="12"/>
      <c r="B9" s="44">
        <v>514</v>
      </c>
      <c r="C9" s="20" t="s">
        <v>22</v>
      </c>
      <c r="D9" s="46">
        <v>4786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4786</v>
      </c>
      <c r="O9" s="47">
        <f t="shared" si="1"/>
        <v>0.68596818116669056</v>
      </c>
      <c r="P9" s="9"/>
    </row>
    <row r="10" spans="1:133">
      <c r="A10" s="12"/>
      <c r="B10" s="44">
        <v>515</v>
      </c>
      <c r="C10" s="20" t="s">
        <v>23</v>
      </c>
      <c r="D10" s="46">
        <v>50333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50333</v>
      </c>
      <c r="O10" s="47">
        <f t="shared" si="1"/>
        <v>7.2141321484878889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689464</v>
      </c>
      <c r="L11" s="46">
        <v>0</v>
      </c>
      <c r="M11" s="46">
        <v>0</v>
      </c>
      <c r="N11" s="46">
        <f t="shared" si="2"/>
        <v>689464</v>
      </c>
      <c r="O11" s="47">
        <f t="shared" si="1"/>
        <v>98.819549949835178</v>
      </c>
      <c r="P11" s="9"/>
    </row>
    <row r="12" spans="1:133">
      <c r="A12" s="12"/>
      <c r="B12" s="44">
        <v>519</v>
      </c>
      <c r="C12" s="20" t="s">
        <v>25</v>
      </c>
      <c r="D12" s="46">
        <v>103651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103651</v>
      </c>
      <c r="O12" s="47">
        <f t="shared" si="1"/>
        <v>14.856098609717643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3117358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3117358</v>
      </c>
      <c r="O13" s="43">
        <f t="shared" si="1"/>
        <v>446.80493048588221</v>
      </c>
      <c r="P13" s="10"/>
    </row>
    <row r="14" spans="1:133">
      <c r="A14" s="12"/>
      <c r="B14" s="44">
        <v>521</v>
      </c>
      <c r="C14" s="20" t="s">
        <v>27</v>
      </c>
      <c r="D14" s="46">
        <v>2252998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2252998</v>
      </c>
      <c r="O14" s="47">
        <f t="shared" si="1"/>
        <v>322.91787301132291</v>
      </c>
      <c r="P14" s="9"/>
    </row>
    <row r="15" spans="1:133">
      <c r="A15" s="12"/>
      <c r="B15" s="44">
        <v>522</v>
      </c>
      <c r="C15" s="20" t="s">
        <v>28</v>
      </c>
      <c r="D15" s="46">
        <v>861036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861036</v>
      </c>
      <c r="O15" s="47">
        <f t="shared" si="1"/>
        <v>123.4106349433854</v>
      </c>
      <c r="P15" s="9"/>
    </row>
    <row r="16" spans="1:133">
      <c r="A16" s="12"/>
      <c r="B16" s="44">
        <v>524</v>
      </c>
      <c r="C16" s="20" t="s">
        <v>29</v>
      </c>
      <c r="D16" s="46">
        <v>3324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3324</v>
      </c>
      <c r="O16" s="47">
        <f t="shared" si="1"/>
        <v>0.47642253117385697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4273701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4273701</v>
      </c>
      <c r="O17" s="43">
        <f t="shared" si="1"/>
        <v>612.54135015049451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904694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904694</v>
      </c>
      <c r="O18" s="47">
        <f t="shared" si="1"/>
        <v>129.66805217142038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976510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976510</v>
      </c>
      <c r="O19" s="47">
        <f t="shared" si="1"/>
        <v>139.96130141894798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740332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740332</v>
      </c>
      <c r="O20" s="47">
        <f t="shared" si="1"/>
        <v>106.11036262003726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1321164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1321164</v>
      </c>
      <c r="O21" s="47">
        <f t="shared" si="1"/>
        <v>189.35989680378387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331001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331001</v>
      </c>
      <c r="O22" s="47">
        <f t="shared" si="1"/>
        <v>47.441737136305001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568306</v>
      </c>
      <c r="E23" s="31">
        <f t="shared" si="6"/>
        <v>1021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569327</v>
      </c>
      <c r="O23" s="43">
        <f t="shared" si="1"/>
        <v>81.600544646696292</v>
      </c>
      <c r="P23" s="10"/>
    </row>
    <row r="24" spans="1:119">
      <c r="A24" s="12"/>
      <c r="B24" s="44">
        <v>541</v>
      </c>
      <c r="C24" s="20" t="s">
        <v>37</v>
      </c>
      <c r="D24" s="46">
        <v>568306</v>
      </c>
      <c r="E24" s="46">
        <v>1021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569327</v>
      </c>
      <c r="O24" s="47">
        <f t="shared" si="1"/>
        <v>81.600544646696292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113764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113764</v>
      </c>
      <c r="O25" s="43">
        <f t="shared" si="1"/>
        <v>16.305575462233051</v>
      </c>
      <c r="P25" s="10"/>
    </row>
    <row r="26" spans="1:119">
      <c r="A26" s="13"/>
      <c r="B26" s="45">
        <v>552</v>
      </c>
      <c r="C26" s="21" t="s">
        <v>39</v>
      </c>
      <c r="D26" s="46">
        <v>113764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113764</v>
      </c>
      <c r="O26" s="47">
        <f t="shared" si="1"/>
        <v>16.305575462233051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327891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327891</v>
      </c>
      <c r="O27" s="43">
        <f t="shared" si="1"/>
        <v>46.995986813816828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327891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327891</v>
      </c>
      <c r="O28" s="47">
        <f t="shared" si="1"/>
        <v>46.995986813816828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1040650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1089793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2130443</v>
      </c>
      <c r="O29" s="43">
        <f t="shared" si="1"/>
        <v>305.35230041565143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1040650</v>
      </c>
      <c r="F30" s="46">
        <v>0</v>
      </c>
      <c r="G30" s="46">
        <v>0</v>
      </c>
      <c r="H30" s="46">
        <v>0</v>
      </c>
      <c r="I30" s="46">
        <v>1089793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2130443</v>
      </c>
      <c r="O30" s="47">
        <f t="shared" si="1"/>
        <v>305.35230041565143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4722685</v>
      </c>
      <c r="E31" s="15">
        <f t="shared" ref="E31:M31" si="10">SUM(E5,E13,E17,E23,E25,E27,E29)</f>
        <v>1041671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5691385</v>
      </c>
      <c r="J31" s="15">
        <f t="shared" si="10"/>
        <v>0</v>
      </c>
      <c r="K31" s="15">
        <f t="shared" si="10"/>
        <v>689464</v>
      </c>
      <c r="L31" s="15">
        <f t="shared" si="10"/>
        <v>0</v>
      </c>
      <c r="M31" s="15">
        <f t="shared" si="10"/>
        <v>0</v>
      </c>
      <c r="N31" s="15">
        <f t="shared" si="4"/>
        <v>12145205</v>
      </c>
      <c r="O31" s="37">
        <f t="shared" si="1"/>
        <v>1740.7488892073957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50</v>
      </c>
      <c r="M33" s="163"/>
      <c r="N33" s="163"/>
      <c r="O33" s="41">
        <v>6977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924447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544530</v>
      </c>
      <c r="L5" s="26">
        <f t="shared" si="0"/>
        <v>0</v>
      </c>
      <c r="M5" s="26">
        <f t="shared" si="0"/>
        <v>0</v>
      </c>
      <c r="N5" s="27">
        <f>SUM(D5:M5)</f>
        <v>1468977</v>
      </c>
      <c r="O5" s="32">
        <f t="shared" ref="O5:O31" si="1">(N5/O$33)</f>
        <v>209.34544677212483</v>
      </c>
      <c r="P5" s="6"/>
    </row>
    <row r="6" spans="1:133">
      <c r="A6" s="12"/>
      <c r="B6" s="44">
        <v>511</v>
      </c>
      <c r="C6" s="20" t="s">
        <v>19</v>
      </c>
      <c r="D6" s="46">
        <v>45062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45062</v>
      </c>
      <c r="O6" s="47">
        <f t="shared" si="1"/>
        <v>6.4218326920336324</v>
      </c>
      <c r="P6" s="9"/>
    </row>
    <row r="7" spans="1:133">
      <c r="A7" s="12"/>
      <c r="B7" s="44">
        <v>512</v>
      </c>
      <c r="C7" s="20" t="s">
        <v>20</v>
      </c>
      <c r="D7" s="46">
        <v>354486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354486</v>
      </c>
      <c r="O7" s="47">
        <f t="shared" si="1"/>
        <v>50.51817015818726</v>
      </c>
      <c r="P7" s="9"/>
    </row>
    <row r="8" spans="1:133">
      <c r="A8" s="12"/>
      <c r="B8" s="44">
        <v>513</v>
      </c>
      <c r="C8" s="20" t="s">
        <v>21</v>
      </c>
      <c r="D8" s="46">
        <v>348190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348190</v>
      </c>
      <c r="O8" s="47">
        <f t="shared" si="1"/>
        <v>49.620920621348155</v>
      </c>
      <c r="P8" s="9"/>
    </row>
    <row r="9" spans="1:133">
      <c r="A9" s="12"/>
      <c r="B9" s="44">
        <v>514</v>
      </c>
      <c r="C9" s="20" t="s">
        <v>22</v>
      </c>
      <c r="D9" s="46">
        <v>16020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16020</v>
      </c>
      <c r="O9" s="47">
        <f t="shared" si="1"/>
        <v>2.2830269345874306</v>
      </c>
      <c r="P9" s="9"/>
    </row>
    <row r="10" spans="1:133">
      <c r="A10" s="12"/>
      <c r="B10" s="44">
        <v>515</v>
      </c>
      <c r="C10" s="20" t="s">
        <v>23</v>
      </c>
      <c r="D10" s="46">
        <v>50821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50821</v>
      </c>
      <c r="O10" s="47">
        <f t="shared" si="1"/>
        <v>7.2425537979193386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544530</v>
      </c>
      <c r="L11" s="46">
        <v>0</v>
      </c>
      <c r="M11" s="46">
        <v>0</v>
      </c>
      <c r="N11" s="46">
        <f t="shared" si="2"/>
        <v>544530</v>
      </c>
      <c r="O11" s="47">
        <f t="shared" si="1"/>
        <v>77.601539119281739</v>
      </c>
      <c r="P11" s="9"/>
    </row>
    <row r="12" spans="1:133">
      <c r="A12" s="12"/>
      <c r="B12" s="44">
        <v>519</v>
      </c>
      <c r="C12" s="20" t="s">
        <v>25</v>
      </c>
      <c r="D12" s="46">
        <v>109868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109868</v>
      </c>
      <c r="O12" s="47">
        <f t="shared" si="1"/>
        <v>15.65740344876728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3043693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3043693</v>
      </c>
      <c r="O13" s="43">
        <f t="shared" si="1"/>
        <v>433.75986888983897</v>
      </c>
      <c r="P13" s="10"/>
    </row>
    <row r="14" spans="1:133">
      <c r="A14" s="12"/>
      <c r="B14" s="44">
        <v>521</v>
      </c>
      <c r="C14" s="20" t="s">
        <v>27</v>
      </c>
      <c r="D14" s="46">
        <v>2029845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2029845</v>
      </c>
      <c r="O14" s="47">
        <f t="shared" si="1"/>
        <v>289.27533133817872</v>
      </c>
      <c r="P14" s="9"/>
    </row>
    <row r="15" spans="1:133">
      <c r="A15" s="12"/>
      <c r="B15" s="44">
        <v>522</v>
      </c>
      <c r="C15" s="20" t="s">
        <v>28</v>
      </c>
      <c r="D15" s="46">
        <v>988570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988570</v>
      </c>
      <c r="O15" s="47">
        <f t="shared" si="1"/>
        <v>140.88214336611088</v>
      </c>
      <c r="P15" s="9"/>
    </row>
    <row r="16" spans="1:133">
      <c r="A16" s="12"/>
      <c r="B16" s="44">
        <v>524</v>
      </c>
      <c r="C16" s="20" t="s">
        <v>29</v>
      </c>
      <c r="D16" s="46">
        <v>25278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25278</v>
      </c>
      <c r="O16" s="47">
        <f t="shared" si="1"/>
        <v>3.6023941855493802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4041320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4041320</v>
      </c>
      <c r="O17" s="43">
        <f t="shared" si="1"/>
        <v>575.93273478694596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1008597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1008597</v>
      </c>
      <c r="O18" s="47">
        <f t="shared" si="1"/>
        <v>143.73621205643437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845696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845696</v>
      </c>
      <c r="O19" s="47">
        <f t="shared" si="1"/>
        <v>120.52102037907937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704658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704658</v>
      </c>
      <c r="O20" s="47">
        <f t="shared" si="1"/>
        <v>100.42154766994442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1212329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1212329</v>
      </c>
      <c r="O21" s="47">
        <f t="shared" si="1"/>
        <v>172.77027219609519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270040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270040</v>
      </c>
      <c r="O22" s="47">
        <f t="shared" si="1"/>
        <v>38.48368248539262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444550</v>
      </c>
      <c r="E23" s="31">
        <f t="shared" si="6"/>
        <v>568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445118</v>
      </c>
      <c r="O23" s="43">
        <f t="shared" si="1"/>
        <v>63.43423115291435</v>
      </c>
      <c r="P23" s="10"/>
    </row>
    <row r="24" spans="1:119">
      <c r="A24" s="12"/>
      <c r="B24" s="44">
        <v>541</v>
      </c>
      <c r="C24" s="20" t="s">
        <v>37</v>
      </c>
      <c r="D24" s="46">
        <v>444550</v>
      </c>
      <c r="E24" s="46">
        <v>568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445118</v>
      </c>
      <c r="O24" s="47">
        <f t="shared" si="1"/>
        <v>63.43423115291435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102039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102039</v>
      </c>
      <c r="O25" s="43">
        <f t="shared" si="1"/>
        <v>14.541684480547243</v>
      </c>
      <c r="P25" s="10"/>
    </row>
    <row r="26" spans="1:119">
      <c r="A26" s="13"/>
      <c r="B26" s="45">
        <v>552</v>
      </c>
      <c r="C26" s="21" t="s">
        <v>39</v>
      </c>
      <c r="D26" s="46">
        <v>102039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102039</v>
      </c>
      <c r="O26" s="47">
        <f t="shared" si="1"/>
        <v>14.541684480547243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315163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315163</v>
      </c>
      <c r="O27" s="43">
        <f t="shared" si="1"/>
        <v>44.914208351147217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315163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315163</v>
      </c>
      <c r="O28" s="47">
        <f t="shared" si="1"/>
        <v>44.914208351147217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1136800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1046381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2183181</v>
      </c>
      <c r="O29" s="43">
        <f t="shared" si="1"/>
        <v>311.12740487387771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1136800</v>
      </c>
      <c r="F30" s="46">
        <v>0</v>
      </c>
      <c r="G30" s="46">
        <v>0</v>
      </c>
      <c r="H30" s="46">
        <v>0</v>
      </c>
      <c r="I30" s="46">
        <v>1046381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2183181</v>
      </c>
      <c r="O30" s="47">
        <f t="shared" si="1"/>
        <v>311.12740487387771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4514729</v>
      </c>
      <c r="E31" s="15">
        <f t="shared" ref="E31:M31" si="10">SUM(E5,E13,E17,E23,E25,E27,E29)</f>
        <v>1137368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5402864</v>
      </c>
      <c r="J31" s="15">
        <f t="shared" si="10"/>
        <v>0</v>
      </c>
      <c r="K31" s="15">
        <f t="shared" si="10"/>
        <v>544530</v>
      </c>
      <c r="L31" s="15">
        <f t="shared" si="10"/>
        <v>0</v>
      </c>
      <c r="M31" s="15">
        <f t="shared" si="10"/>
        <v>0</v>
      </c>
      <c r="N31" s="15">
        <f t="shared" si="4"/>
        <v>11599491</v>
      </c>
      <c r="O31" s="37">
        <f t="shared" si="1"/>
        <v>1653.0555793073963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47</v>
      </c>
      <c r="M33" s="163"/>
      <c r="N33" s="163"/>
      <c r="O33" s="41">
        <v>7017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915799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561611</v>
      </c>
      <c r="L5" s="26">
        <f t="shared" si="0"/>
        <v>0</v>
      </c>
      <c r="M5" s="26">
        <f t="shared" si="0"/>
        <v>0</v>
      </c>
      <c r="N5" s="27">
        <f>SUM(D5:M5)</f>
        <v>1477410</v>
      </c>
      <c r="O5" s="32">
        <f t="shared" ref="O5:O31" si="1">(N5/O$33)</f>
        <v>216.78796771826853</v>
      </c>
      <c r="P5" s="6"/>
    </row>
    <row r="6" spans="1:133">
      <c r="A6" s="12"/>
      <c r="B6" s="44">
        <v>511</v>
      </c>
      <c r="C6" s="20" t="s">
        <v>19</v>
      </c>
      <c r="D6" s="46">
        <v>44000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44000</v>
      </c>
      <c r="O6" s="47">
        <f t="shared" si="1"/>
        <v>6.4563462949376378</v>
      </c>
      <c r="P6" s="9"/>
    </row>
    <row r="7" spans="1:133">
      <c r="A7" s="12"/>
      <c r="B7" s="44">
        <v>512</v>
      </c>
      <c r="C7" s="20" t="s">
        <v>20</v>
      </c>
      <c r="D7" s="46">
        <v>378420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378420</v>
      </c>
      <c r="O7" s="47">
        <f t="shared" si="1"/>
        <v>55.52751283932502</v>
      </c>
      <c r="P7" s="9"/>
    </row>
    <row r="8" spans="1:133">
      <c r="A8" s="12"/>
      <c r="B8" s="44">
        <v>513</v>
      </c>
      <c r="C8" s="20" t="s">
        <v>21</v>
      </c>
      <c r="D8" s="46">
        <v>310918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310918</v>
      </c>
      <c r="O8" s="47">
        <f t="shared" si="1"/>
        <v>45.622597212032282</v>
      </c>
      <c r="P8" s="9"/>
    </row>
    <row r="9" spans="1:133">
      <c r="A9" s="12"/>
      <c r="B9" s="44">
        <v>514</v>
      </c>
      <c r="C9" s="20" t="s">
        <v>22</v>
      </c>
      <c r="D9" s="46">
        <v>33382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33382</v>
      </c>
      <c r="O9" s="47">
        <f t="shared" si="1"/>
        <v>4.8983125458547319</v>
      </c>
      <c r="P9" s="9"/>
    </row>
    <row r="10" spans="1:133">
      <c r="A10" s="12"/>
      <c r="B10" s="44">
        <v>515</v>
      </c>
      <c r="C10" s="20" t="s">
        <v>23</v>
      </c>
      <c r="D10" s="46">
        <v>50744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50744</v>
      </c>
      <c r="O10" s="47">
        <f t="shared" si="1"/>
        <v>7.4459280997798976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561611</v>
      </c>
      <c r="L11" s="46">
        <v>0</v>
      </c>
      <c r="M11" s="46">
        <v>0</v>
      </c>
      <c r="N11" s="46">
        <f t="shared" si="2"/>
        <v>561611</v>
      </c>
      <c r="O11" s="47">
        <f t="shared" si="1"/>
        <v>82.408070432868669</v>
      </c>
      <c r="P11" s="9"/>
    </row>
    <row r="12" spans="1:133">
      <c r="A12" s="12"/>
      <c r="B12" s="44">
        <v>519</v>
      </c>
      <c r="C12" s="20" t="s">
        <v>25</v>
      </c>
      <c r="D12" s="46">
        <v>98335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98335</v>
      </c>
      <c r="O12" s="47">
        <f t="shared" si="1"/>
        <v>14.429200293470286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2635857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2635857</v>
      </c>
      <c r="O13" s="43">
        <f t="shared" si="1"/>
        <v>386.77285399853264</v>
      </c>
      <c r="P13" s="10"/>
    </row>
    <row r="14" spans="1:133">
      <c r="A14" s="12"/>
      <c r="B14" s="44">
        <v>521</v>
      </c>
      <c r="C14" s="20" t="s">
        <v>27</v>
      </c>
      <c r="D14" s="46">
        <v>1810237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1810237</v>
      </c>
      <c r="O14" s="47">
        <f t="shared" si="1"/>
        <v>265.62538517975054</v>
      </c>
      <c r="P14" s="9"/>
    </row>
    <row r="15" spans="1:133">
      <c r="A15" s="12"/>
      <c r="B15" s="44">
        <v>522</v>
      </c>
      <c r="C15" s="20" t="s">
        <v>28</v>
      </c>
      <c r="D15" s="46">
        <v>783068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783068</v>
      </c>
      <c r="O15" s="47">
        <f t="shared" si="1"/>
        <v>114.90359501100514</v>
      </c>
      <c r="P15" s="9"/>
    </row>
    <row r="16" spans="1:133">
      <c r="A16" s="12"/>
      <c r="B16" s="44">
        <v>524</v>
      </c>
      <c r="C16" s="20" t="s">
        <v>29</v>
      </c>
      <c r="D16" s="46">
        <v>42552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42552</v>
      </c>
      <c r="O16" s="47">
        <f t="shared" si="1"/>
        <v>6.2438738077769624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3970556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3970556</v>
      </c>
      <c r="O17" s="43">
        <f t="shared" si="1"/>
        <v>582.62010271460019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927020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927020</v>
      </c>
      <c r="O18" s="47">
        <f t="shared" si="1"/>
        <v>136.02641232575201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844298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844298</v>
      </c>
      <c r="O19" s="47">
        <f t="shared" si="1"/>
        <v>123.88818782098312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743855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743855</v>
      </c>
      <c r="O20" s="47">
        <f t="shared" si="1"/>
        <v>109.1496698459281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1178202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1178202</v>
      </c>
      <c r="O21" s="47">
        <f t="shared" si="1"/>
        <v>172.88363903154806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277181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277181</v>
      </c>
      <c r="O22" s="47">
        <f t="shared" si="1"/>
        <v>40.672193690388845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379228</v>
      </c>
      <c r="E23" s="31">
        <f t="shared" si="6"/>
        <v>-339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378889</v>
      </c>
      <c r="O23" s="43">
        <f t="shared" si="1"/>
        <v>55.596331621423332</v>
      </c>
      <c r="P23" s="10"/>
    </row>
    <row r="24" spans="1:119">
      <c r="A24" s="12"/>
      <c r="B24" s="44">
        <v>541</v>
      </c>
      <c r="C24" s="20" t="s">
        <v>37</v>
      </c>
      <c r="D24" s="46">
        <v>379228</v>
      </c>
      <c r="E24" s="46">
        <v>-339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378889</v>
      </c>
      <c r="O24" s="47">
        <f t="shared" si="1"/>
        <v>55.596331621423332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240874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240874</v>
      </c>
      <c r="O25" s="43">
        <f t="shared" si="1"/>
        <v>35.344680851063828</v>
      </c>
      <c r="P25" s="10"/>
    </row>
    <row r="26" spans="1:119">
      <c r="A26" s="13"/>
      <c r="B26" s="45">
        <v>552</v>
      </c>
      <c r="C26" s="21" t="s">
        <v>39</v>
      </c>
      <c r="D26" s="46">
        <v>240874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240874</v>
      </c>
      <c r="O26" s="47">
        <f t="shared" si="1"/>
        <v>35.344680851063828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293430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293430</v>
      </c>
      <c r="O27" s="43">
        <f t="shared" si="1"/>
        <v>43.056493030080702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293430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293430</v>
      </c>
      <c r="O28" s="47">
        <f t="shared" si="1"/>
        <v>43.056493030080702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992678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849125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1841803</v>
      </c>
      <c r="O29" s="43">
        <f t="shared" si="1"/>
        <v>270.25722670579603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992678</v>
      </c>
      <c r="F30" s="46">
        <v>0</v>
      </c>
      <c r="G30" s="46">
        <v>0</v>
      </c>
      <c r="H30" s="46">
        <v>0</v>
      </c>
      <c r="I30" s="46">
        <v>849125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1841803</v>
      </c>
      <c r="O30" s="47">
        <f t="shared" si="1"/>
        <v>270.25722670579603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4171758</v>
      </c>
      <c r="E31" s="15">
        <f t="shared" ref="E31:M31" si="10">SUM(E5,E13,E17,E23,E25,E27,E29)</f>
        <v>992339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5113111</v>
      </c>
      <c r="J31" s="15">
        <f t="shared" si="10"/>
        <v>0</v>
      </c>
      <c r="K31" s="15">
        <f t="shared" si="10"/>
        <v>561611</v>
      </c>
      <c r="L31" s="15">
        <f t="shared" si="10"/>
        <v>0</v>
      </c>
      <c r="M31" s="15">
        <f t="shared" si="10"/>
        <v>0</v>
      </c>
      <c r="N31" s="15">
        <f t="shared" si="4"/>
        <v>10838819</v>
      </c>
      <c r="O31" s="37">
        <f t="shared" si="1"/>
        <v>1590.4356566397653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44</v>
      </c>
      <c r="M33" s="163"/>
      <c r="N33" s="163"/>
      <c r="O33" s="41">
        <v>6815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923319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486380</v>
      </c>
      <c r="L5" s="26">
        <f t="shared" si="0"/>
        <v>0</v>
      </c>
      <c r="M5" s="26">
        <f t="shared" si="0"/>
        <v>0</v>
      </c>
      <c r="N5" s="27">
        <f>SUM(D5:M5)</f>
        <v>1409699</v>
      </c>
      <c r="O5" s="32">
        <f t="shared" ref="O5:O31" si="1">(N5/O$33)</f>
        <v>206.33767564402811</v>
      </c>
      <c r="P5" s="6"/>
    </row>
    <row r="6" spans="1:133">
      <c r="A6" s="12"/>
      <c r="B6" s="44">
        <v>511</v>
      </c>
      <c r="C6" s="20" t="s">
        <v>19</v>
      </c>
      <c r="D6" s="46">
        <v>44413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44413</v>
      </c>
      <c r="O6" s="47">
        <f t="shared" si="1"/>
        <v>6.5007318501170959</v>
      </c>
      <c r="P6" s="9"/>
    </row>
    <row r="7" spans="1:133">
      <c r="A7" s="12"/>
      <c r="B7" s="44">
        <v>512</v>
      </c>
      <c r="C7" s="20" t="s">
        <v>20</v>
      </c>
      <c r="D7" s="46">
        <v>412795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412795</v>
      </c>
      <c r="O7" s="47">
        <f t="shared" si="1"/>
        <v>60.420813817330213</v>
      </c>
      <c r="P7" s="9"/>
    </row>
    <row r="8" spans="1:133">
      <c r="A8" s="12"/>
      <c r="B8" s="44">
        <v>513</v>
      </c>
      <c r="C8" s="20" t="s">
        <v>21</v>
      </c>
      <c r="D8" s="46">
        <v>305249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305249</v>
      </c>
      <c r="O8" s="47">
        <f t="shared" si="1"/>
        <v>44.679303278688522</v>
      </c>
      <c r="P8" s="9"/>
    </row>
    <row r="9" spans="1:133">
      <c r="A9" s="12"/>
      <c r="B9" s="44">
        <v>514</v>
      </c>
      <c r="C9" s="20" t="s">
        <v>22</v>
      </c>
      <c r="D9" s="46">
        <v>11076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11076</v>
      </c>
      <c r="O9" s="47">
        <f t="shared" si="1"/>
        <v>1.6211943793911008</v>
      </c>
      <c r="P9" s="9"/>
    </row>
    <row r="10" spans="1:133">
      <c r="A10" s="12"/>
      <c r="B10" s="44">
        <v>515</v>
      </c>
      <c r="C10" s="20" t="s">
        <v>23</v>
      </c>
      <c r="D10" s="46">
        <v>50008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50008</v>
      </c>
      <c r="O10" s="47">
        <f t="shared" si="1"/>
        <v>7.3196721311475406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486380</v>
      </c>
      <c r="L11" s="46">
        <v>0</v>
      </c>
      <c r="M11" s="46">
        <v>0</v>
      </c>
      <c r="N11" s="46">
        <f t="shared" si="2"/>
        <v>486380</v>
      </c>
      <c r="O11" s="47">
        <f t="shared" si="1"/>
        <v>71.191451990632316</v>
      </c>
      <c r="P11" s="9"/>
    </row>
    <row r="12" spans="1:133">
      <c r="A12" s="12"/>
      <c r="B12" s="44">
        <v>519</v>
      </c>
      <c r="C12" s="20" t="s">
        <v>25</v>
      </c>
      <c r="D12" s="46">
        <v>99778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99778</v>
      </c>
      <c r="O12" s="47">
        <f t="shared" si="1"/>
        <v>14.604508196721312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2970937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2970937</v>
      </c>
      <c r="O13" s="43">
        <f t="shared" si="1"/>
        <v>434.85611826697891</v>
      </c>
      <c r="P13" s="10"/>
    </row>
    <row r="14" spans="1:133">
      <c r="A14" s="12"/>
      <c r="B14" s="44">
        <v>521</v>
      </c>
      <c r="C14" s="20" t="s">
        <v>27</v>
      </c>
      <c r="D14" s="46">
        <v>1873618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1873618</v>
      </c>
      <c r="O14" s="47">
        <f t="shared" si="1"/>
        <v>274.24151053864171</v>
      </c>
      <c r="P14" s="9"/>
    </row>
    <row r="15" spans="1:133">
      <c r="A15" s="12"/>
      <c r="B15" s="44">
        <v>522</v>
      </c>
      <c r="C15" s="20" t="s">
        <v>28</v>
      </c>
      <c r="D15" s="46">
        <v>993031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993031</v>
      </c>
      <c r="O15" s="47">
        <f t="shared" si="1"/>
        <v>145.34997072599532</v>
      </c>
      <c r="P15" s="9"/>
    </row>
    <row r="16" spans="1:133">
      <c r="A16" s="12"/>
      <c r="B16" s="44">
        <v>524</v>
      </c>
      <c r="C16" s="20" t="s">
        <v>29</v>
      </c>
      <c r="D16" s="46">
        <v>104288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104288</v>
      </c>
      <c r="O16" s="47">
        <f t="shared" si="1"/>
        <v>15.264637002341921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4315821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4315821</v>
      </c>
      <c r="O17" s="43">
        <f t="shared" si="1"/>
        <v>631.70682084309135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1219819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1219819</v>
      </c>
      <c r="O18" s="47">
        <f t="shared" si="1"/>
        <v>178.54493559718969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845446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845446</v>
      </c>
      <c r="O19" s="47">
        <f t="shared" si="1"/>
        <v>123.74795081967213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761429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761429</v>
      </c>
      <c r="O20" s="47">
        <f t="shared" si="1"/>
        <v>111.45038056206089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1124386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1124386</v>
      </c>
      <c r="O21" s="47">
        <f t="shared" si="1"/>
        <v>164.57640515222482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364741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364741</v>
      </c>
      <c r="O22" s="47">
        <f t="shared" si="1"/>
        <v>53.387148711943794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450146</v>
      </c>
      <c r="E23" s="31">
        <f t="shared" si="6"/>
        <v>903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451049</v>
      </c>
      <c r="O23" s="43">
        <f t="shared" si="1"/>
        <v>66.020052693208427</v>
      </c>
      <c r="P23" s="10"/>
    </row>
    <row r="24" spans="1:119">
      <c r="A24" s="12"/>
      <c r="B24" s="44">
        <v>541</v>
      </c>
      <c r="C24" s="20" t="s">
        <v>37</v>
      </c>
      <c r="D24" s="46">
        <v>450146</v>
      </c>
      <c r="E24" s="46">
        <v>903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451049</v>
      </c>
      <c r="O24" s="47">
        <f t="shared" si="1"/>
        <v>66.020052693208427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151402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151402</v>
      </c>
      <c r="O25" s="43">
        <f t="shared" si="1"/>
        <v>22.160714285714285</v>
      </c>
      <c r="P25" s="10"/>
    </row>
    <row r="26" spans="1:119">
      <c r="A26" s="13"/>
      <c r="B26" s="45">
        <v>552</v>
      </c>
      <c r="C26" s="21" t="s">
        <v>39</v>
      </c>
      <c r="D26" s="46">
        <v>151402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151402</v>
      </c>
      <c r="O26" s="47">
        <f t="shared" si="1"/>
        <v>22.160714285714285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280760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280760</v>
      </c>
      <c r="O27" s="43">
        <f t="shared" si="1"/>
        <v>41.094847775175644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280760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280760</v>
      </c>
      <c r="O28" s="47">
        <f t="shared" si="1"/>
        <v>41.094847775175644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782077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900903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1682980</v>
      </c>
      <c r="O29" s="43">
        <f t="shared" si="1"/>
        <v>246.33782201405151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782077</v>
      </c>
      <c r="F30" s="46">
        <v>0</v>
      </c>
      <c r="G30" s="46">
        <v>0</v>
      </c>
      <c r="H30" s="46">
        <v>0</v>
      </c>
      <c r="I30" s="46">
        <v>900903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1682980</v>
      </c>
      <c r="O30" s="47">
        <f t="shared" si="1"/>
        <v>246.33782201405151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4495804</v>
      </c>
      <c r="E31" s="15">
        <f t="shared" ref="E31:M31" si="10">SUM(E5,E13,E17,E23,E25,E27,E29)</f>
        <v>782980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5497484</v>
      </c>
      <c r="J31" s="15">
        <f t="shared" si="10"/>
        <v>0</v>
      </c>
      <c r="K31" s="15">
        <f t="shared" si="10"/>
        <v>486380</v>
      </c>
      <c r="L31" s="15">
        <f t="shared" si="10"/>
        <v>0</v>
      </c>
      <c r="M31" s="15">
        <f t="shared" si="10"/>
        <v>0</v>
      </c>
      <c r="N31" s="15">
        <f t="shared" si="4"/>
        <v>11262648</v>
      </c>
      <c r="O31" s="37">
        <f t="shared" si="1"/>
        <v>1648.5140515222483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56</v>
      </c>
      <c r="M33" s="163"/>
      <c r="N33" s="163"/>
      <c r="O33" s="41">
        <v>6832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957286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311064</v>
      </c>
      <c r="L5" s="26">
        <f t="shared" si="0"/>
        <v>0</v>
      </c>
      <c r="M5" s="26">
        <f t="shared" si="0"/>
        <v>0</v>
      </c>
      <c r="N5" s="27">
        <f>SUM(D5:M5)</f>
        <v>1268350</v>
      </c>
      <c r="O5" s="32">
        <f t="shared" ref="O5:O31" si="1">(N5/O$33)</f>
        <v>186.63184226015304</v>
      </c>
      <c r="P5" s="6"/>
    </row>
    <row r="6" spans="1:133">
      <c r="A6" s="12"/>
      <c r="B6" s="44">
        <v>511</v>
      </c>
      <c r="C6" s="20" t="s">
        <v>19</v>
      </c>
      <c r="D6" s="46">
        <v>47437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47437</v>
      </c>
      <c r="O6" s="47">
        <f t="shared" si="1"/>
        <v>6.9801353737492642</v>
      </c>
      <c r="P6" s="9"/>
    </row>
    <row r="7" spans="1:133">
      <c r="A7" s="12"/>
      <c r="B7" s="44">
        <v>512</v>
      </c>
      <c r="C7" s="20" t="s">
        <v>20</v>
      </c>
      <c r="D7" s="46">
        <v>362668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362668</v>
      </c>
      <c r="O7" s="47">
        <f t="shared" si="1"/>
        <v>53.364920541494996</v>
      </c>
      <c r="P7" s="9"/>
    </row>
    <row r="8" spans="1:133">
      <c r="A8" s="12"/>
      <c r="B8" s="44">
        <v>513</v>
      </c>
      <c r="C8" s="20" t="s">
        <v>21</v>
      </c>
      <c r="D8" s="46">
        <v>358756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358756</v>
      </c>
      <c r="O8" s="47">
        <f t="shared" si="1"/>
        <v>52.789287816362567</v>
      </c>
      <c r="P8" s="9"/>
    </row>
    <row r="9" spans="1:133">
      <c r="A9" s="12"/>
      <c r="B9" s="44">
        <v>514</v>
      </c>
      <c r="C9" s="20" t="s">
        <v>22</v>
      </c>
      <c r="D9" s="46">
        <v>24514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24514</v>
      </c>
      <c r="O9" s="47">
        <f t="shared" si="1"/>
        <v>3.607121836374338</v>
      </c>
      <c r="P9" s="9"/>
    </row>
    <row r="10" spans="1:133">
      <c r="A10" s="12"/>
      <c r="B10" s="44">
        <v>515</v>
      </c>
      <c r="C10" s="20" t="s">
        <v>23</v>
      </c>
      <c r="D10" s="46">
        <v>42659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42659</v>
      </c>
      <c r="O10" s="47">
        <f t="shared" si="1"/>
        <v>6.2770747498528543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311064</v>
      </c>
      <c r="L11" s="46">
        <v>0</v>
      </c>
      <c r="M11" s="46">
        <v>0</v>
      </c>
      <c r="N11" s="46">
        <f t="shared" si="2"/>
        <v>311064</v>
      </c>
      <c r="O11" s="47">
        <f t="shared" si="1"/>
        <v>45.771630370806356</v>
      </c>
      <c r="P11" s="9"/>
    </row>
    <row r="12" spans="1:133">
      <c r="A12" s="12"/>
      <c r="B12" s="44">
        <v>519</v>
      </c>
      <c r="C12" s="20" t="s">
        <v>25</v>
      </c>
      <c r="D12" s="46">
        <v>121252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121252</v>
      </c>
      <c r="O12" s="47">
        <f t="shared" si="1"/>
        <v>17.841671571512656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2768603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2768603</v>
      </c>
      <c r="O13" s="43">
        <f t="shared" si="1"/>
        <v>407.38713949381992</v>
      </c>
      <c r="P13" s="10"/>
    </row>
    <row r="14" spans="1:133">
      <c r="A14" s="12"/>
      <c r="B14" s="44">
        <v>521</v>
      </c>
      <c r="C14" s="20" t="s">
        <v>27</v>
      </c>
      <c r="D14" s="46">
        <v>1809830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1809830</v>
      </c>
      <c r="O14" s="47">
        <f t="shared" si="1"/>
        <v>266.30812242495585</v>
      </c>
      <c r="P14" s="9"/>
    </row>
    <row r="15" spans="1:133">
      <c r="A15" s="12"/>
      <c r="B15" s="44">
        <v>522</v>
      </c>
      <c r="C15" s="20" t="s">
        <v>28</v>
      </c>
      <c r="D15" s="46">
        <v>783245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783245</v>
      </c>
      <c r="O15" s="47">
        <f t="shared" si="1"/>
        <v>115.25088287227781</v>
      </c>
      <c r="P15" s="9"/>
    </row>
    <row r="16" spans="1:133">
      <c r="A16" s="12"/>
      <c r="B16" s="44">
        <v>524</v>
      </c>
      <c r="C16" s="20" t="s">
        <v>29</v>
      </c>
      <c r="D16" s="46">
        <v>175528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175528</v>
      </c>
      <c r="O16" s="47">
        <f t="shared" si="1"/>
        <v>25.828134196586227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3986961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3986961</v>
      </c>
      <c r="O17" s="43">
        <f t="shared" si="1"/>
        <v>586.66288993525609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990186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990186</v>
      </c>
      <c r="O18" s="47">
        <f t="shared" si="1"/>
        <v>145.70129487934079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876885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876885</v>
      </c>
      <c r="O19" s="47">
        <f t="shared" si="1"/>
        <v>129.02957622130666</v>
      </c>
      <c r="P19" s="9"/>
    </row>
    <row r="20" spans="1:119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711463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711463</v>
      </c>
      <c r="O20" s="47">
        <f t="shared" si="1"/>
        <v>104.68849323131253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1063601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1063601</v>
      </c>
      <c r="O21" s="47">
        <f t="shared" si="1"/>
        <v>156.50397292525014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344826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344826</v>
      </c>
      <c r="O22" s="47">
        <f t="shared" si="1"/>
        <v>50.739552678045911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467735</v>
      </c>
      <c r="E23" s="31">
        <f t="shared" si="6"/>
        <v>345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468080</v>
      </c>
      <c r="O23" s="43">
        <f t="shared" si="1"/>
        <v>68.875809299587999</v>
      </c>
      <c r="P23" s="10"/>
    </row>
    <row r="24" spans="1:119">
      <c r="A24" s="12"/>
      <c r="B24" s="44">
        <v>541</v>
      </c>
      <c r="C24" s="20" t="s">
        <v>37</v>
      </c>
      <c r="D24" s="46">
        <v>467735</v>
      </c>
      <c r="E24" s="46">
        <v>345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468080</v>
      </c>
      <c r="O24" s="47">
        <f t="shared" si="1"/>
        <v>68.875809299587999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35706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35706</v>
      </c>
      <c r="O25" s="43">
        <f t="shared" si="1"/>
        <v>5.2539729252501468</v>
      </c>
      <c r="P25" s="10"/>
    </row>
    <row r="26" spans="1:119">
      <c r="A26" s="13"/>
      <c r="B26" s="45">
        <v>552</v>
      </c>
      <c r="C26" s="21" t="s">
        <v>39</v>
      </c>
      <c r="D26" s="46">
        <v>35706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35706</v>
      </c>
      <c r="O26" s="47">
        <f t="shared" si="1"/>
        <v>5.2539729252501468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512285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512285</v>
      </c>
      <c r="O27" s="43">
        <f t="shared" si="1"/>
        <v>75.38037080635668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512285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512285</v>
      </c>
      <c r="O28" s="47">
        <f t="shared" si="1"/>
        <v>75.38037080635668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0</v>
      </c>
      <c r="E29" s="31">
        <f t="shared" si="9"/>
        <v>1057630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934833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1992463</v>
      </c>
      <c r="O29" s="43">
        <f t="shared" si="1"/>
        <v>293.18172454384933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0</v>
      </c>
      <c r="E30" s="46">
        <v>1057630</v>
      </c>
      <c r="F30" s="46">
        <v>0</v>
      </c>
      <c r="G30" s="46">
        <v>0</v>
      </c>
      <c r="H30" s="46">
        <v>0</v>
      </c>
      <c r="I30" s="46">
        <v>934833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1992463</v>
      </c>
      <c r="O30" s="47">
        <f t="shared" si="1"/>
        <v>293.18172454384933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4229330</v>
      </c>
      <c r="E31" s="15">
        <f t="shared" ref="E31:M31" si="10">SUM(E5,E13,E17,E23,E25,E27,E29)</f>
        <v>1057975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5434079</v>
      </c>
      <c r="J31" s="15">
        <f t="shared" si="10"/>
        <v>0</v>
      </c>
      <c r="K31" s="15">
        <f t="shared" si="10"/>
        <v>311064</v>
      </c>
      <c r="L31" s="15">
        <f t="shared" si="10"/>
        <v>0</v>
      </c>
      <c r="M31" s="15">
        <f t="shared" si="10"/>
        <v>0</v>
      </c>
      <c r="N31" s="15">
        <f t="shared" si="4"/>
        <v>11032448</v>
      </c>
      <c r="O31" s="37">
        <f t="shared" si="1"/>
        <v>1623.3737492642731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67</v>
      </c>
      <c r="M33" s="163"/>
      <c r="N33" s="163"/>
      <c r="O33" s="41">
        <v>6796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1397092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907939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2305031</v>
      </c>
      <c r="P5" s="32">
        <f t="shared" ref="P5:P31" si="1">(O5/P$33)</f>
        <v>328.67973763011548</v>
      </c>
      <c r="Q5" s="6"/>
    </row>
    <row r="6" spans="1:134">
      <c r="A6" s="12"/>
      <c r="B6" s="44">
        <v>511</v>
      </c>
      <c r="C6" s="20" t="s">
        <v>19</v>
      </c>
      <c r="D6" s="46">
        <v>78144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78144</v>
      </c>
      <c r="P6" s="47">
        <f t="shared" si="1"/>
        <v>11.142734920861258</v>
      </c>
      <c r="Q6" s="9"/>
    </row>
    <row r="7" spans="1:134">
      <c r="A7" s="12"/>
      <c r="B7" s="44">
        <v>512</v>
      </c>
      <c r="C7" s="20" t="s">
        <v>20</v>
      </c>
      <c r="D7" s="46">
        <v>554591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554591</v>
      </c>
      <c r="P7" s="47">
        <f t="shared" si="1"/>
        <v>79.080422073292453</v>
      </c>
      <c r="Q7" s="9"/>
    </row>
    <row r="8" spans="1:134">
      <c r="A8" s="12"/>
      <c r="B8" s="44">
        <v>513</v>
      </c>
      <c r="C8" s="20" t="s">
        <v>21</v>
      </c>
      <c r="D8" s="46">
        <v>494825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494825</v>
      </c>
      <c r="P8" s="47">
        <f t="shared" si="1"/>
        <v>70.558248966205625</v>
      </c>
      <c r="Q8" s="9"/>
    </row>
    <row r="9" spans="1:134">
      <c r="A9" s="12"/>
      <c r="B9" s="44">
        <v>514</v>
      </c>
      <c r="C9" s="20" t="s">
        <v>22</v>
      </c>
      <c r="D9" s="46">
        <v>25416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25416</v>
      </c>
      <c r="P9" s="47">
        <f t="shared" si="1"/>
        <v>3.6241266219877373</v>
      </c>
      <c r="Q9" s="9"/>
    </row>
    <row r="10" spans="1:134">
      <c r="A10" s="12"/>
      <c r="B10" s="44">
        <v>515</v>
      </c>
      <c r="C10" s="20" t="s">
        <v>23</v>
      </c>
      <c r="D10" s="46">
        <v>62745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62745</v>
      </c>
      <c r="P10" s="47">
        <f t="shared" si="1"/>
        <v>8.9469556537858264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907939</v>
      </c>
      <c r="L11" s="46">
        <v>0</v>
      </c>
      <c r="M11" s="46">
        <v>0</v>
      </c>
      <c r="N11" s="46">
        <v>0</v>
      </c>
      <c r="O11" s="46">
        <f t="shared" si="2"/>
        <v>907939</v>
      </c>
      <c r="P11" s="47">
        <f t="shared" si="1"/>
        <v>129.46513617567376</v>
      </c>
      <c r="Q11" s="9"/>
    </row>
    <row r="12" spans="1:134">
      <c r="A12" s="12"/>
      <c r="B12" s="44">
        <v>519</v>
      </c>
      <c r="C12" s="20" t="s">
        <v>25</v>
      </c>
      <c r="D12" s="46">
        <v>181371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181371</v>
      </c>
      <c r="P12" s="47">
        <f t="shared" si="1"/>
        <v>25.862113218308856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SUM(D14:D16)</f>
        <v>4268360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4268360</v>
      </c>
      <c r="P13" s="43">
        <f t="shared" si="1"/>
        <v>608.63539141594185</v>
      </c>
      <c r="Q13" s="10"/>
    </row>
    <row r="14" spans="1:134">
      <c r="A14" s="12"/>
      <c r="B14" s="44">
        <v>521</v>
      </c>
      <c r="C14" s="20" t="s">
        <v>27</v>
      </c>
      <c r="D14" s="46">
        <v>2664095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2664095</v>
      </c>
      <c r="P14" s="47">
        <f t="shared" si="1"/>
        <v>379.87950948238984</v>
      </c>
      <c r="Q14" s="9"/>
    </row>
    <row r="15" spans="1:134">
      <c r="A15" s="12"/>
      <c r="B15" s="44">
        <v>522</v>
      </c>
      <c r="C15" s="20" t="s">
        <v>28</v>
      </c>
      <c r="D15" s="46">
        <v>1433413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1433413</v>
      </c>
      <c r="P15" s="47">
        <f t="shared" si="1"/>
        <v>204.39369741907885</v>
      </c>
      <c r="Q15" s="9"/>
    </row>
    <row r="16" spans="1:134">
      <c r="A16" s="12"/>
      <c r="B16" s="44">
        <v>524</v>
      </c>
      <c r="C16" s="20" t="s">
        <v>29</v>
      </c>
      <c r="D16" s="46">
        <v>170852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170852</v>
      </c>
      <c r="P16" s="47">
        <f t="shared" si="1"/>
        <v>24.362184514473121</v>
      </c>
      <c r="Q16" s="9"/>
    </row>
    <row r="17" spans="1:120" ht="15.75">
      <c r="A17" s="28" t="s">
        <v>30</v>
      </c>
      <c r="B17" s="29"/>
      <c r="C17" s="30"/>
      <c r="D17" s="31">
        <f t="shared" ref="D17:N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7019305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7019305</v>
      </c>
      <c r="P17" s="43">
        <f t="shared" si="1"/>
        <v>1000.8990446313989</v>
      </c>
      <c r="Q17" s="10"/>
    </row>
    <row r="18" spans="1:120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1882504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1882504</v>
      </c>
      <c r="P18" s="47">
        <f t="shared" si="1"/>
        <v>268.43062883216885</v>
      </c>
      <c r="Q18" s="9"/>
    </row>
    <row r="19" spans="1:120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1175024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6">SUM(D19:N19)</f>
        <v>1175024</v>
      </c>
      <c r="P19" s="47">
        <f t="shared" si="1"/>
        <v>167.5494082418366</v>
      </c>
      <c r="Q19" s="9"/>
    </row>
    <row r="20" spans="1:120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797300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797300</v>
      </c>
      <c r="P20" s="47">
        <f t="shared" si="1"/>
        <v>113.68886353914159</v>
      </c>
      <c r="Q20" s="9"/>
    </row>
    <row r="21" spans="1:120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2661748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2661748</v>
      </c>
      <c r="P21" s="47">
        <f t="shared" si="1"/>
        <v>379.54484528732354</v>
      </c>
      <c r="Q21" s="9"/>
    </row>
    <row r="22" spans="1:120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502729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502729</v>
      </c>
      <c r="P22" s="47">
        <f t="shared" si="1"/>
        <v>71.685298730928281</v>
      </c>
      <c r="Q22" s="9"/>
    </row>
    <row r="23" spans="1:120" ht="15.75">
      <c r="A23" s="28" t="s">
        <v>36</v>
      </c>
      <c r="B23" s="29"/>
      <c r="C23" s="30"/>
      <c r="D23" s="31">
        <f t="shared" ref="D23:N23" si="7">SUM(D24:D24)</f>
        <v>663718</v>
      </c>
      <c r="E23" s="31">
        <f t="shared" si="7"/>
        <v>36209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699927</v>
      </c>
      <c r="P23" s="43">
        <f t="shared" si="1"/>
        <v>99.804220732924563</v>
      </c>
      <c r="Q23" s="10"/>
    </row>
    <row r="24" spans="1:120">
      <c r="A24" s="12"/>
      <c r="B24" s="44">
        <v>541</v>
      </c>
      <c r="C24" s="20" t="s">
        <v>37</v>
      </c>
      <c r="D24" s="46">
        <v>663718</v>
      </c>
      <c r="E24" s="46">
        <v>36209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699927</v>
      </c>
      <c r="P24" s="47">
        <f t="shared" si="1"/>
        <v>99.804220732924563</v>
      </c>
      <c r="Q24" s="9"/>
    </row>
    <row r="25" spans="1:120" ht="15.75">
      <c r="A25" s="28" t="s">
        <v>38</v>
      </c>
      <c r="B25" s="29"/>
      <c r="C25" s="30"/>
      <c r="D25" s="31">
        <f t="shared" ref="D25:N25" si="8">SUM(D26:D26)</f>
        <v>0</v>
      </c>
      <c r="E25" s="31">
        <f t="shared" si="8"/>
        <v>16052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16052</v>
      </c>
      <c r="P25" s="43">
        <f t="shared" si="1"/>
        <v>2.2888920576073009</v>
      </c>
      <c r="Q25" s="10"/>
    </row>
    <row r="26" spans="1:120">
      <c r="A26" s="13"/>
      <c r="B26" s="45">
        <v>559</v>
      </c>
      <c r="C26" s="21" t="s">
        <v>86</v>
      </c>
      <c r="D26" s="46">
        <v>0</v>
      </c>
      <c r="E26" s="46">
        <v>16052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16052</v>
      </c>
      <c r="P26" s="47">
        <f t="shared" si="1"/>
        <v>2.2888920576073009</v>
      </c>
      <c r="Q26" s="9"/>
    </row>
    <row r="27" spans="1:120" ht="15.75">
      <c r="A27" s="28" t="s">
        <v>40</v>
      </c>
      <c r="B27" s="29"/>
      <c r="C27" s="30"/>
      <c r="D27" s="31">
        <f t="shared" ref="D27:N27" si="9">SUM(D28:D28)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368756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368756</v>
      </c>
      <c r="P27" s="43">
        <f t="shared" si="1"/>
        <v>52.581776700413521</v>
      </c>
      <c r="Q27" s="9"/>
    </row>
    <row r="28" spans="1:120">
      <c r="A28" s="12"/>
      <c r="B28" s="44">
        <v>572</v>
      </c>
      <c r="C28" s="20" t="s">
        <v>87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368756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368756</v>
      </c>
      <c r="P28" s="47">
        <f t="shared" si="1"/>
        <v>52.581776700413521</v>
      </c>
      <c r="Q28" s="9"/>
    </row>
    <row r="29" spans="1:120" ht="15.75">
      <c r="A29" s="28" t="s">
        <v>43</v>
      </c>
      <c r="B29" s="29"/>
      <c r="C29" s="30"/>
      <c r="D29" s="31">
        <f t="shared" ref="D29:N29" si="10">SUM(D30:D30)</f>
        <v>0</v>
      </c>
      <c r="E29" s="31">
        <f t="shared" si="10"/>
        <v>1127807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1127807</v>
      </c>
      <c r="P29" s="43">
        <f t="shared" si="1"/>
        <v>160.81662626550693</v>
      </c>
      <c r="Q29" s="9"/>
    </row>
    <row r="30" spans="1:120" ht="15.75" thickBot="1">
      <c r="A30" s="12"/>
      <c r="B30" s="44">
        <v>581</v>
      </c>
      <c r="C30" s="20" t="s">
        <v>82</v>
      </c>
      <c r="D30" s="46">
        <v>0</v>
      </c>
      <c r="E30" s="46">
        <v>1127807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1127807</v>
      </c>
      <c r="P30" s="47">
        <f t="shared" si="1"/>
        <v>160.81662626550693</v>
      </c>
      <c r="Q30" s="9"/>
    </row>
    <row r="31" spans="1:120" ht="16.5" thickBot="1">
      <c r="A31" s="14" t="s">
        <v>10</v>
      </c>
      <c r="B31" s="23"/>
      <c r="C31" s="22"/>
      <c r="D31" s="15">
        <f>SUM(D5,D13,D17,D23,D25,D27,D29)</f>
        <v>6329170</v>
      </c>
      <c r="E31" s="15">
        <f t="shared" ref="E31:N31" si="11">SUM(E5,E13,E17,E23,E25,E27,E29)</f>
        <v>1180068</v>
      </c>
      <c r="F31" s="15">
        <f t="shared" si="11"/>
        <v>0</v>
      </c>
      <c r="G31" s="15">
        <f t="shared" si="11"/>
        <v>0</v>
      </c>
      <c r="H31" s="15">
        <f t="shared" si="11"/>
        <v>0</v>
      </c>
      <c r="I31" s="15">
        <f t="shared" si="11"/>
        <v>7388061</v>
      </c>
      <c r="J31" s="15">
        <f t="shared" si="11"/>
        <v>0</v>
      </c>
      <c r="K31" s="15">
        <f t="shared" si="11"/>
        <v>907939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>SUM(D31:N31)</f>
        <v>15805238</v>
      </c>
      <c r="P31" s="37">
        <f t="shared" si="1"/>
        <v>2253.7056894339084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88</v>
      </c>
      <c r="N33" s="163"/>
      <c r="O33" s="163"/>
      <c r="P33" s="41">
        <v>7013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1448504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900990</v>
      </c>
      <c r="L5" s="26">
        <f t="shared" si="0"/>
        <v>0</v>
      </c>
      <c r="M5" s="26">
        <f t="shared" si="0"/>
        <v>0</v>
      </c>
      <c r="N5" s="26">
        <f t="shared" si="0"/>
        <v>43610</v>
      </c>
      <c r="O5" s="27">
        <f t="shared" ref="O5:O29" si="1">SUM(D5:N5)</f>
        <v>2393104</v>
      </c>
      <c r="P5" s="32">
        <f t="shared" ref="P5:P29" si="2">(O5/P$31)</f>
        <v>346.32474674384952</v>
      </c>
      <c r="Q5" s="6"/>
    </row>
    <row r="6" spans="1:134">
      <c r="A6" s="12"/>
      <c r="B6" s="44">
        <v>511</v>
      </c>
      <c r="C6" s="20" t="s">
        <v>19</v>
      </c>
      <c r="D6" s="46">
        <v>95844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95844</v>
      </c>
      <c r="P6" s="47">
        <f t="shared" si="2"/>
        <v>13.870332850940665</v>
      </c>
      <c r="Q6" s="9"/>
    </row>
    <row r="7" spans="1:134">
      <c r="A7" s="12"/>
      <c r="B7" s="44">
        <v>512</v>
      </c>
      <c r="C7" s="20" t="s">
        <v>20</v>
      </c>
      <c r="D7" s="46">
        <v>663399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663399</v>
      </c>
      <c r="P7" s="47">
        <f t="shared" si="2"/>
        <v>96.005643994211283</v>
      </c>
      <c r="Q7" s="9"/>
    </row>
    <row r="8" spans="1:134">
      <c r="A8" s="12"/>
      <c r="B8" s="44">
        <v>513</v>
      </c>
      <c r="C8" s="20" t="s">
        <v>21</v>
      </c>
      <c r="D8" s="46">
        <v>489465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489465</v>
      </c>
      <c r="P8" s="47">
        <f t="shared" si="2"/>
        <v>70.834298118668599</v>
      </c>
      <c r="Q8" s="9"/>
    </row>
    <row r="9" spans="1:134">
      <c r="A9" s="12"/>
      <c r="B9" s="44">
        <v>515</v>
      </c>
      <c r="C9" s="20" t="s">
        <v>23</v>
      </c>
      <c r="D9" s="46">
        <v>60128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60128</v>
      </c>
      <c r="P9" s="47">
        <f t="shared" si="2"/>
        <v>8.7015918958031833</v>
      </c>
      <c r="Q9" s="9"/>
    </row>
    <row r="10" spans="1:134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900990</v>
      </c>
      <c r="L10" s="46">
        <v>0</v>
      </c>
      <c r="M10" s="46">
        <v>0</v>
      </c>
      <c r="N10" s="46">
        <v>43610</v>
      </c>
      <c r="O10" s="46">
        <f t="shared" si="1"/>
        <v>944600</v>
      </c>
      <c r="P10" s="47">
        <f t="shared" si="2"/>
        <v>136.70043415340086</v>
      </c>
      <c r="Q10" s="9"/>
    </row>
    <row r="11" spans="1:134">
      <c r="A11" s="12"/>
      <c r="B11" s="44">
        <v>519</v>
      </c>
      <c r="C11" s="20" t="s">
        <v>25</v>
      </c>
      <c r="D11" s="46">
        <v>139668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139668</v>
      </c>
      <c r="P11" s="47">
        <f t="shared" si="2"/>
        <v>20.212445730824893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4210027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4210027</v>
      </c>
      <c r="P12" s="43">
        <f t="shared" si="2"/>
        <v>609.26584659913169</v>
      </c>
      <c r="Q12" s="10"/>
    </row>
    <row r="13" spans="1:134">
      <c r="A13" s="12"/>
      <c r="B13" s="44">
        <v>521</v>
      </c>
      <c r="C13" s="20" t="s">
        <v>27</v>
      </c>
      <c r="D13" s="46">
        <v>2653987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2653987</v>
      </c>
      <c r="P13" s="47">
        <f t="shared" si="2"/>
        <v>384.07916063675833</v>
      </c>
      <c r="Q13" s="9"/>
    </row>
    <row r="14" spans="1:134">
      <c r="A14" s="12"/>
      <c r="B14" s="44">
        <v>522</v>
      </c>
      <c r="C14" s="20" t="s">
        <v>28</v>
      </c>
      <c r="D14" s="46">
        <v>1384629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1384629</v>
      </c>
      <c r="P14" s="47">
        <f t="shared" si="2"/>
        <v>200.38046309696094</v>
      </c>
      <c r="Q14" s="9"/>
    </row>
    <row r="15" spans="1:134">
      <c r="A15" s="12"/>
      <c r="B15" s="44">
        <v>524</v>
      </c>
      <c r="C15" s="20" t="s">
        <v>29</v>
      </c>
      <c r="D15" s="46">
        <v>171411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171411</v>
      </c>
      <c r="P15" s="47">
        <f t="shared" si="2"/>
        <v>24.806222865412447</v>
      </c>
      <c r="Q15" s="9"/>
    </row>
    <row r="16" spans="1:134" ht="15.75">
      <c r="A16" s="28" t="s">
        <v>30</v>
      </c>
      <c r="B16" s="29"/>
      <c r="C16" s="30"/>
      <c r="D16" s="31">
        <f t="shared" ref="D16:N16" si="4">SUM(D17:D21)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5423230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5423230</v>
      </c>
      <c r="P16" s="43">
        <f t="shared" si="2"/>
        <v>784.83791606367583</v>
      </c>
      <c r="Q16" s="10"/>
    </row>
    <row r="17" spans="1:120">
      <c r="A17" s="12"/>
      <c r="B17" s="44">
        <v>532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1212756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1212756</v>
      </c>
      <c r="P17" s="47">
        <f t="shared" si="2"/>
        <v>175.50738060781475</v>
      </c>
      <c r="Q17" s="9"/>
    </row>
    <row r="18" spans="1:120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1065965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1065965</v>
      </c>
      <c r="P18" s="47">
        <f t="shared" si="2"/>
        <v>154.26410998552822</v>
      </c>
      <c r="Q18" s="9"/>
    </row>
    <row r="19" spans="1:120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705164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705164</v>
      </c>
      <c r="P19" s="47">
        <f t="shared" si="2"/>
        <v>102.04978292329956</v>
      </c>
      <c r="Q19" s="9"/>
    </row>
    <row r="20" spans="1:120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2081265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2081265</v>
      </c>
      <c r="P20" s="47">
        <f t="shared" si="2"/>
        <v>301.19609261939218</v>
      </c>
      <c r="Q20" s="9"/>
    </row>
    <row r="21" spans="1:120">
      <c r="A21" s="12"/>
      <c r="B21" s="44">
        <v>539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358080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358080</v>
      </c>
      <c r="P21" s="47">
        <f t="shared" si="2"/>
        <v>51.820549927641103</v>
      </c>
      <c r="Q21" s="9"/>
    </row>
    <row r="22" spans="1:120" ht="15.75">
      <c r="A22" s="28" t="s">
        <v>36</v>
      </c>
      <c r="B22" s="29"/>
      <c r="C22" s="30"/>
      <c r="D22" s="31">
        <f t="shared" ref="D22:N22" si="5">SUM(D23:D23)</f>
        <v>857047</v>
      </c>
      <c r="E22" s="31">
        <f t="shared" si="5"/>
        <v>978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31">
        <f t="shared" si="1"/>
        <v>858025</v>
      </c>
      <c r="P22" s="43">
        <f t="shared" si="2"/>
        <v>124.17149059334298</v>
      </c>
      <c r="Q22" s="10"/>
    </row>
    <row r="23" spans="1:120">
      <c r="A23" s="12"/>
      <c r="B23" s="44">
        <v>541</v>
      </c>
      <c r="C23" s="20" t="s">
        <v>37</v>
      </c>
      <c r="D23" s="46">
        <v>857047</v>
      </c>
      <c r="E23" s="46">
        <v>978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858025</v>
      </c>
      <c r="P23" s="47">
        <f t="shared" si="2"/>
        <v>124.17149059334298</v>
      </c>
      <c r="Q23" s="9"/>
    </row>
    <row r="24" spans="1:120" ht="15.75">
      <c r="A24" s="28" t="s">
        <v>40</v>
      </c>
      <c r="B24" s="29"/>
      <c r="C24" s="30"/>
      <c r="D24" s="31">
        <f t="shared" ref="D24:N24" si="6">SUM(D25:D25)</f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343955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1"/>
        <v>343955</v>
      </c>
      <c r="P24" s="43">
        <f t="shared" si="2"/>
        <v>49.776410998552819</v>
      </c>
      <c r="Q24" s="9"/>
    </row>
    <row r="25" spans="1:120">
      <c r="A25" s="12"/>
      <c r="B25" s="44">
        <v>579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343955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343955</v>
      </c>
      <c r="P25" s="47">
        <f t="shared" si="2"/>
        <v>49.776410998552819</v>
      </c>
      <c r="Q25" s="9"/>
    </row>
    <row r="26" spans="1:120" ht="15.75">
      <c r="A26" s="28" t="s">
        <v>43</v>
      </c>
      <c r="B26" s="29"/>
      <c r="C26" s="30"/>
      <c r="D26" s="31">
        <f t="shared" ref="D26:N26" si="7">SUM(D27:D28)</f>
        <v>0</v>
      </c>
      <c r="E26" s="31">
        <f t="shared" si="7"/>
        <v>670000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1518321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164399</v>
      </c>
      <c r="O26" s="31">
        <f t="shared" si="1"/>
        <v>2352720</v>
      </c>
      <c r="P26" s="43">
        <f t="shared" si="2"/>
        <v>340.48046309696093</v>
      </c>
      <c r="Q26" s="9"/>
    </row>
    <row r="27" spans="1:120">
      <c r="A27" s="12"/>
      <c r="B27" s="44">
        <v>581</v>
      </c>
      <c r="C27" s="20" t="s">
        <v>82</v>
      </c>
      <c r="D27" s="46">
        <v>0</v>
      </c>
      <c r="E27" s="46">
        <v>670000</v>
      </c>
      <c r="F27" s="46">
        <v>0</v>
      </c>
      <c r="G27" s="46">
        <v>0</v>
      </c>
      <c r="H27" s="46">
        <v>0</v>
      </c>
      <c r="I27" s="46">
        <v>1431773</v>
      </c>
      <c r="J27" s="46">
        <v>0</v>
      </c>
      <c r="K27" s="46">
        <v>0</v>
      </c>
      <c r="L27" s="46">
        <v>0</v>
      </c>
      <c r="M27" s="46">
        <v>0</v>
      </c>
      <c r="N27" s="46">
        <v>164399</v>
      </c>
      <c r="O27" s="46">
        <f t="shared" si="1"/>
        <v>2266172</v>
      </c>
      <c r="P27" s="47">
        <f t="shared" si="2"/>
        <v>327.95542691751086</v>
      </c>
      <c r="Q27" s="9"/>
    </row>
    <row r="28" spans="1:120" ht="15.75" thickBot="1">
      <c r="A28" s="12"/>
      <c r="B28" s="44">
        <v>591</v>
      </c>
      <c r="C28" s="20" t="s">
        <v>83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86548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86548</v>
      </c>
      <c r="P28" s="47">
        <f t="shared" si="2"/>
        <v>12.525036179450073</v>
      </c>
      <c r="Q28" s="9"/>
    </row>
    <row r="29" spans="1:120" ht="16.5" thickBot="1">
      <c r="A29" s="14" t="s">
        <v>10</v>
      </c>
      <c r="B29" s="23"/>
      <c r="C29" s="22"/>
      <c r="D29" s="15">
        <f>SUM(D5,D12,D16,D22,D24,D26)</f>
        <v>6515578</v>
      </c>
      <c r="E29" s="15">
        <f t="shared" ref="E29:N29" si="8">SUM(E5,E12,E16,E22,E24,E26)</f>
        <v>670978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7285506</v>
      </c>
      <c r="J29" s="15">
        <f t="shared" si="8"/>
        <v>0</v>
      </c>
      <c r="K29" s="15">
        <f t="shared" si="8"/>
        <v>900990</v>
      </c>
      <c r="L29" s="15">
        <f t="shared" si="8"/>
        <v>0</v>
      </c>
      <c r="M29" s="15">
        <f t="shared" si="8"/>
        <v>0</v>
      </c>
      <c r="N29" s="15">
        <f t="shared" si="8"/>
        <v>208009</v>
      </c>
      <c r="O29" s="15">
        <f t="shared" si="1"/>
        <v>15581061</v>
      </c>
      <c r="P29" s="37">
        <f t="shared" si="2"/>
        <v>2254.8568740955138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3" t="s">
        <v>84</v>
      </c>
      <c r="N31" s="163"/>
      <c r="O31" s="163"/>
      <c r="P31" s="41">
        <v>6910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1026633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838139</v>
      </c>
      <c r="L5" s="26">
        <f t="shared" si="0"/>
        <v>0</v>
      </c>
      <c r="M5" s="26">
        <f t="shared" si="0"/>
        <v>0</v>
      </c>
      <c r="N5" s="27">
        <f t="shared" ref="N5:N30" si="1">SUM(D5:M5)</f>
        <v>1864772</v>
      </c>
      <c r="O5" s="32">
        <f t="shared" ref="O5:O30" si="2">(N5/O$32)</f>
        <v>268.81533804238143</v>
      </c>
      <c r="P5" s="6"/>
    </row>
    <row r="6" spans="1:133">
      <c r="A6" s="12"/>
      <c r="B6" s="44">
        <v>511</v>
      </c>
      <c r="C6" s="20" t="s">
        <v>19</v>
      </c>
      <c r="D6" s="46">
        <v>73081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73081</v>
      </c>
      <c r="O6" s="47">
        <f t="shared" si="2"/>
        <v>10.53495747441257</v>
      </c>
      <c r="P6" s="9"/>
    </row>
    <row r="7" spans="1:133">
      <c r="A7" s="12"/>
      <c r="B7" s="44">
        <v>512</v>
      </c>
      <c r="C7" s="20" t="s">
        <v>20</v>
      </c>
      <c r="D7" s="46">
        <v>376076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376076</v>
      </c>
      <c r="O7" s="47">
        <f t="shared" si="2"/>
        <v>54.213060400749605</v>
      </c>
      <c r="P7" s="9"/>
    </row>
    <row r="8" spans="1:133">
      <c r="A8" s="12"/>
      <c r="B8" s="44">
        <v>513</v>
      </c>
      <c r="C8" s="20" t="s">
        <v>21</v>
      </c>
      <c r="D8" s="46">
        <v>376746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376746</v>
      </c>
      <c r="O8" s="47">
        <f t="shared" si="2"/>
        <v>54.309643938301861</v>
      </c>
      <c r="P8" s="9"/>
    </row>
    <row r="9" spans="1:133">
      <c r="A9" s="12"/>
      <c r="B9" s="44">
        <v>515</v>
      </c>
      <c r="C9" s="20" t="s">
        <v>23</v>
      </c>
      <c r="D9" s="46">
        <v>68340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68340</v>
      </c>
      <c r="O9" s="47">
        <f t="shared" si="2"/>
        <v>9.8515208303301147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838139</v>
      </c>
      <c r="L10" s="46">
        <v>0</v>
      </c>
      <c r="M10" s="46">
        <v>0</v>
      </c>
      <c r="N10" s="46">
        <f t="shared" si="1"/>
        <v>838139</v>
      </c>
      <c r="O10" s="47">
        <f t="shared" si="2"/>
        <v>120.82153668732882</v>
      </c>
      <c r="P10" s="9"/>
    </row>
    <row r="11" spans="1:133">
      <c r="A11" s="12"/>
      <c r="B11" s="44">
        <v>519</v>
      </c>
      <c r="C11" s="20" t="s">
        <v>58</v>
      </c>
      <c r="D11" s="46">
        <v>132390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132390</v>
      </c>
      <c r="O11" s="47">
        <f t="shared" si="2"/>
        <v>19.084618711258468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3875426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3875426</v>
      </c>
      <c r="O12" s="43">
        <f t="shared" si="2"/>
        <v>558.66022776416321</v>
      </c>
      <c r="P12" s="10"/>
    </row>
    <row r="13" spans="1:133">
      <c r="A13" s="12"/>
      <c r="B13" s="44">
        <v>521</v>
      </c>
      <c r="C13" s="20" t="s">
        <v>27</v>
      </c>
      <c r="D13" s="46">
        <v>2414558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2414558</v>
      </c>
      <c r="O13" s="47">
        <f t="shared" si="2"/>
        <v>348.06948248522417</v>
      </c>
      <c r="P13" s="9"/>
    </row>
    <row r="14" spans="1:133">
      <c r="A14" s="12"/>
      <c r="B14" s="44">
        <v>522</v>
      </c>
      <c r="C14" s="20" t="s">
        <v>28</v>
      </c>
      <c r="D14" s="46">
        <v>1329731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1329731</v>
      </c>
      <c r="O14" s="47">
        <f t="shared" si="2"/>
        <v>191.68675219835663</v>
      </c>
      <c r="P14" s="9"/>
    </row>
    <row r="15" spans="1:133">
      <c r="A15" s="12"/>
      <c r="B15" s="44">
        <v>524</v>
      </c>
      <c r="C15" s="20" t="s">
        <v>29</v>
      </c>
      <c r="D15" s="46">
        <v>131137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131137</v>
      </c>
      <c r="O15" s="47">
        <f t="shared" si="2"/>
        <v>18.903993080582385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SUM(D17:D21)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4080801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4080801</v>
      </c>
      <c r="O16" s="43">
        <f t="shared" si="2"/>
        <v>588.26596511460286</v>
      </c>
      <c r="P16" s="10"/>
    </row>
    <row r="17" spans="1:119">
      <c r="A17" s="12"/>
      <c r="B17" s="44">
        <v>532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941015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941015</v>
      </c>
      <c r="O17" s="47">
        <f t="shared" si="2"/>
        <v>135.65157849214359</v>
      </c>
      <c r="P17" s="9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888618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888618</v>
      </c>
      <c r="O18" s="47">
        <f t="shared" si="2"/>
        <v>128.09831339195617</v>
      </c>
      <c r="P18" s="9"/>
    </row>
    <row r="19" spans="1:119">
      <c r="A19" s="12"/>
      <c r="B19" s="44">
        <v>534</v>
      </c>
      <c r="C19" s="20" t="s">
        <v>59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673269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673269</v>
      </c>
      <c r="O19" s="47">
        <f t="shared" si="2"/>
        <v>97.054778722790829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1209160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1209160</v>
      </c>
      <c r="O20" s="47">
        <f t="shared" si="2"/>
        <v>174.30589592042671</v>
      </c>
      <c r="P20" s="9"/>
    </row>
    <row r="21" spans="1:119">
      <c r="A21" s="12"/>
      <c r="B21" s="44">
        <v>539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368739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368739</v>
      </c>
      <c r="O21" s="47">
        <f t="shared" si="2"/>
        <v>53.155398587285568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SUM(D23:D23)</f>
        <v>886447</v>
      </c>
      <c r="E22" s="31">
        <f t="shared" si="5"/>
        <v>55079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941526</v>
      </c>
      <c r="O22" s="43">
        <f t="shared" si="2"/>
        <v>135.72524145884387</v>
      </c>
      <c r="P22" s="10"/>
    </row>
    <row r="23" spans="1:119">
      <c r="A23" s="12"/>
      <c r="B23" s="44">
        <v>541</v>
      </c>
      <c r="C23" s="20" t="s">
        <v>60</v>
      </c>
      <c r="D23" s="46">
        <v>886447</v>
      </c>
      <c r="E23" s="46">
        <v>55079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941526</v>
      </c>
      <c r="O23" s="47">
        <f t="shared" si="2"/>
        <v>135.72524145884387</v>
      </c>
      <c r="P23" s="9"/>
    </row>
    <row r="24" spans="1:119" ht="15.75">
      <c r="A24" s="28" t="s">
        <v>38</v>
      </c>
      <c r="B24" s="29"/>
      <c r="C24" s="30"/>
      <c r="D24" s="31">
        <f t="shared" ref="D24:M24" si="6">SUM(D25:D25)</f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77394</v>
      </c>
      <c r="N24" s="31">
        <f t="shared" si="1"/>
        <v>77394</v>
      </c>
      <c r="O24" s="43">
        <f t="shared" si="2"/>
        <v>11.156695978088511</v>
      </c>
      <c r="P24" s="10"/>
    </row>
    <row r="25" spans="1:119">
      <c r="A25" s="13"/>
      <c r="B25" s="45">
        <v>552</v>
      </c>
      <c r="C25" s="21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77394</v>
      </c>
      <c r="N25" s="46">
        <f t="shared" si="1"/>
        <v>77394</v>
      </c>
      <c r="O25" s="47">
        <f t="shared" si="2"/>
        <v>11.156695978088511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SUM(D27:D27)</f>
        <v>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156057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156057</v>
      </c>
      <c r="O26" s="43">
        <f t="shared" si="2"/>
        <v>22.496324059391668</v>
      </c>
      <c r="P26" s="9"/>
    </row>
    <row r="27" spans="1:119">
      <c r="A27" s="12"/>
      <c r="B27" s="44">
        <v>579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156057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156057</v>
      </c>
      <c r="O27" s="47">
        <f t="shared" si="2"/>
        <v>22.496324059391668</v>
      </c>
      <c r="P27" s="9"/>
    </row>
    <row r="28" spans="1:119" ht="15.75">
      <c r="A28" s="28" t="s">
        <v>61</v>
      </c>
      <c r="B28" s="29"/>
      <c r="C28" s="30"/>
      <c r="D28" s="31">
        <f t="shared" ref="D28:M28" si="8">SUM(D29:D29)</f>
        <v>0</v>
      </c>
      <c r="E28" s="31">
        <f t="shared" si="8"/>
        <v>790000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1410000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2200000</v>
      </c>
      <c r="O28" s="43">
        <f t="shared" si="2"/>
        <v>317.13997405218396</v>
      </c>
      <c r="P28" s="9"/>
    </row>
    <row r="29" spans="1:119" ht="15.75" thickBot="1">
      <c r="A29" s="12"/>
      <c r="B29" s="44">
        <v>581</v>
      </c>
      <c r="C29" s="20" t="s">
        <v>62</v>
      </c>
      <c r="D29" s="46">
        <v>0</v>
      </c>
      <c r="E29" s="46">
        <v>790000</v>
      </c>
      <c r="F29" s="46">
        <v>0</v>
      </c>
      <c r="G29" s="46">
        <v>0</v>
      </c>
      <c r="H29" s="46">
        <v>0</v>
      </c>
      <c r="I29" s="46">
        <v>1410000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2200000</v>
      </c>
      <c r="O29" s="47">
        <f t="shared" si="2"/>
        <v>317.13997405218396</v>
      </c>
      <c r="P29" s="9"/>
    </row>
    <row r="30" spans="1:119" ht="16.5" thickBot="1">
      <c r="A30" s="14" t="s">
        <v>10</v>
      </c>
      <c r="B30" s="23"/>
      <c r="C30" s="22"/>
      <c r="D30" s="15">
        <f>SUM(D5,D12,D16,D22,D24,D26,D28)</f>
        <v>5788506</v>
      </c>
      <c r="E30" s="15">
        <f t="shared" ref="E30:M30" si="9">SUM(E5,E12,E16,E22,E24,E26,E28)</f>
        <v>845079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5646858</v>
      </c>
      <c r="J30" s="15">
        <f t="shared" si="9"/>
        <v>0</v>
      </c>
      <c r="K30" s="15">
        <f t="shared" si="9"/>
        <v>838139</v>
      </c>
      <c r="L30" s="15">
        <f t="shared" si="9"/>
        <v>0</v>
      </c>
      <c r="M30" s="15">
        <f t="shared" si="9"/>
        <v>77394</v>
      </c>
      <c r="N30" s="15">
        <f t="shared" si="1"/>
        <v>13195976</v>
      </c>
      <c r="O30" s="37">
        <f t="shared" si="2"/>
        <v>1902.2597664696555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77</v>
      </c>
      <c r="M32" s="163"/>
      <c r="N32" s="163"/>
      <c r="O32" s="41">
        <v>6937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1248160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1091850</v>
      </c>
      <c r="L5" s="26">
        <f t="shared" si="0"/>
        <v>0</v>
      </c>
      <c r="M5" s="26">
        <f t="shared" si="0"/>
        <v>0</v>
      </c>
      <c r="N5" s="27">
        <f>SUM(D5:M5)</f>
        <v>2340010</v>
      </c>
      <c r="O5" s="32">
        <f t="shared" ref="O5:O31" si="1">(N5/O$33)</f>
        <v>332.81325558242071</v>
      </c>
      <c r="P5" s="6"/>
    </row>
    <row r="6" spans="1:133">
      <c r="A6" s="12"/>
      <c r="B6" s="44">
        <v>511</v>
      </c>
      <c r="C6" s="20" t="s">
        <v>19</v>
      </c>
      <c r="D6" s="46">
        <v>80470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80470</v>
      </c>
      <c r="O6" s="47">
        <f t="shared" si="1"/>
        <v>11.445029156592234</v>
      </c>
      <c r="P6" s="9"/>
    </row>
    <row r="7" spans="1:133">
      <c r="A7" s="12"/>
      <c r="B7" s="44">
        <v>512</v>
      </c>
      <c r="C7" s="20" t="s">
        <v>20</v>
      </c>
      <c r="D7" s="46">
        <v>487770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487770</v>
      </c>
      <c r="O7" s="47">
        <f t="shared" si="1"/>
        <v>69.374199971554546</v>
      </c>
      <c r="P7" s="9"/>
    </row>
    <row r="8" spans="1:133">
      <c r="A8" s="12"/>
      <c r="B8" s="44">
        <v>513</v>
      </c>
      <c r="C8" s="20" t="s">
        <v>21</v>
      </c>
      <c r="D8" s="46">
        <v>449050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449050</v>
      </c>
      <c r="O8" s="47">
        <f t="shared" si="1"/>
        <v>63.867159721234536</v>
      </c>
      <c r="P8" s="9"/>
    </row>
    <row r="9" spans="1:133">
      <c r="A9" s="12"/>
      <c r="B9" s="44">
        <v>514</v>
      </c>
      <c r="C9" s="20" t="s">
        <v>22</v>
      </c>
      <c r="D9" s="46">
        <v>25372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25372</v>
      </c>
      <c r="O9" s="47">
        <f t="shared" si="1"/>
        <v>3.608590527663206</v>
      </c>
      <c r="P9" s="9"/>
    </row>
    <row r="10" spans="1:133">
      <c r="A10" s="12"/>
      <c r="B10" s="44">
        <v>515</v>
      </c>
      <c r="C10" s="20" t="s">
        <v>23</v>
      </c>
      <c r="D10" s="46">
        <v>76305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76305</v>
      </c>
      <c r="O10" s="47">
        <f t="shared" si="1"/>
        <v>10.852652538756933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1091850</v>
      </c>
      <c r="L11" s="46">
        <v>0</v>
      </c>
      <c r="M11" s="46">
        <v>0</v>
      </c>
      <c r="N11" s="46">
        <f t="shared" si="2"/>
        <v>1091850</v>
      </c>
      <c r="O11" s="47">
        <f t="shared" si="1"/>
        <v>155.29085478594794</v>
      </c>
      <c r="P11" s="9"/>
    </row>
    <row r="12" spans="1:133">
      <c r="A12" s="12"/>
      <c r="B12" s="44">
        <v>519</v>
      </c>
      <c r="C12" s="20" t="s">
        <v>58</v>
      </c>
      <c r="D12" s="46">
        <v>129193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129193</v>
      </c>
      <c r="O12" s="47">
        <f t="shared" si="1"/>
        <v>18.374768880671311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4219420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4219420</v>
      </c>
      <c r="O13" s="43">
        <f t="shared" si="1"/>
        <v>600.11662636893755</v>
      </c>
      <c r="P13" s="10"/>
    </row>
    <row r="14" spans="1:133">
      <c r="A14" s="12"/>
      <c r="B14" s="44">
        <v>521</v>
      </c>
      <c r="C14" s="20" t="s">
        <v>27</v>
      </c>
      <c r="D14" s="46">
        <v>2771818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2771818</v>
      </c>
      <c r="O14" s="47">
        <f t="shared" si="1"/>
        <v>394.22813255582423</v>
      </c>
      <c r="P14" s="9"/>
    </row>
    <row r="15" spans="1:133">
      <c r="A15" s="12"/>
      <c r="B15" s="44">
        <v>522</v>
      </c>
      <c r="C15" s="20" t="s">
        <v>28</v>
      </c>
      <c r="D15" s="46">
        <v>1269859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1269859</v>
      </c>
      <c r="O15" s="47">
        <f t="shared" si="1"/>
        <v>180.60859052766321</v>
      </c>
      <c r="P15" s="9"/>
    </row>
    <row r="16" spans="1:133">
      <c r="A16" s="12"/>
      <c r="B16" s="44">
        <v>524</v>
      </c>
      <c r="C16" s="20" t="s">
        <v>29</v>
      </c>
      <c r="D16" s="46">
        <v>177743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177743</v>
      </c>
      <c r="O16" s="47">
        <f t="shared" si="1"/>
        <v>25.27990328545015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5151319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5151319</v>
      </c>
      <c r="O17" s="43">
        <f t="shared" si="1"/>
        <v>732.65808562082202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855146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855146</v>
      </c>
      <c r="O18" s="47">
        <f t="shared" si="1"/>
        <v>121.62508889204949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1050223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1050223</v>
      </c>
      <c r="O19" s="47">
        <f t="shared" si="1"/>
        <v>149.37035983501636</v>
      </c>
      <c r="P19" s="9"/>
    </row>
    <row r="20" spans="1:119">
      <c r="A20" s="12"/>
      <c r="B20" s="44">
        <v>534</v>
      </c>
      <c r="C20" s="20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654002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654002</v>
      </c>
      <c r="O20" s="47">
        <f t="shared" si="1"/>
        <v>93.016925046223861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2190657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2190657</v>
      </c>
      <c r="O21" s="47">
        <f t="shared" si="1"/>
        <v>311.57118475323568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401291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401291</v>
      </c>
      <c r="O22" s="47">
        <f t="shared" si="1"/>
        <v>57.074527094296684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606743</v>
      </c>
      <c r="E23" s="31">
        <f t="shared" si="6"/>
        <v>1313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608056</v>
      </c>
      <c r="O23" s="43">
        <f t="shared" si="1"/>
        <v>86.482150476461385</v>
      </c>
      <c r="P23" s="10"/>
    </row>
    <row r="24" spans="1:119">
      <c r="A24" s="12"/>
      <c r="B24" s="44">
        <v>541</v>
      </c>
      <c r="C24" s="20" t="s">
        <v>60</v>
      </c>
      <c r="D24" s="46">
        <v>606743</v>
      </c>
      <c r="E24" s="46">
        <v>1313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608056</v>
      </c>
      <c r="O24" s="47">
        <f t="shared" si="1"/>
        <v>86.482150476461385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37836</v>
      </c>
      <c r="N25" s="31">
        <f t="shared" si="4"/>
        <v>37836</v>
      </c>
      <c r="O25" s="43">
        <f t="shared" si="1"/>
        <v>5.3813113355141518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37836</v>
      </c>
      <c r="N26" s="46">
        <f t="shared" si="4"/>
        <v>37836</v>
      </c>
      <c r="O26" s="47">
        <f t="shared" si="1"/>
        <v>5.3813113355141518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429269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429269</v>
      </c>
      <c r="O27" s="43">
        <f t="shared" si="1"/>
        <v>61.053761911534629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429269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429269</v>
      </c>
      <c r="O28" s="47">
        <f t="shared" si="1"/>
        <v>61.053761911534629</v>
      </c>
      <c r="P28" s="9"/>
    </row>
    <row r="29" spans="1:119" ht="15.75">
      <c r="A29" s="28" t="s">
        <v>61</v>
      </c>
      <c r="B29" s="29"/>
      <c r="C29" s="30"/>
      <c r="D29" s="31">
        <f t="shared" ref="D29:M29" si="9">SUM(D30:D30)</f>
        <v>0</v>
      </c>
      <c r="E29" s="31">
        <f t="shared" si="9"/>
        <v>1001091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990225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1991316</v>
      </c>
      <c r="O29" s="43">
        <f t="shared" si="1"/>
        <v>283.21945669179348</v>
      </c>
      <c r="P29" s="9"/>
    </row>
    <row r="30" spans="1:119" ht="15.75" thickBot="1">
      <c r="A30" s="12"/>
      <c r="B30" s="44">
        <v>581</v>
      </c>
      <c r="C30" s="20" t="s">
        <v>62</v>
      </c>
      <c r="D30" s="46">
        <v>0</v>
      </c>
      <c r="E30" s="46">
        <v>1001091</v>
      </c>
      <c r="F30" s="46">
        <v>0</v>
      </c>
      <c r="G30" s="46">
        <v>0</v>
      </c>
      <c r="H30" s="46">
        <v>0</v>
      </c>
      <c r="I30" s="46">
        <v>990225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1991316</v>
      </c>
      <c r="O30" s="47">
        <f t="shared" si="1"/>
        <v>283.21945669179348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6074323</v>
      </c>
      <c r="E31" s="15">
        <f t="shared" ref="E31:M31" si="10">SUM(E5,E13,E17,E23,E25,E27,E29)</f>
        <v>1002404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6570813</v>
      </c>
      <c r="J31" s="15">
        <f t="shared" si="10"/>
        <v>0</v>
      </c>
      <c r="K31" s="15">
        <f t="shared" si="10"/>
        <v>1091850</v>
      </c>
      <c r="L31" s="15">
        <f t="shared" si="10"/>
        <v>0</v>
      </c>
      <c r="M31" s="15">
        <f t="shared" si="10"/>
        <v>37836</v>
      </c>
      <c r="N31" s="15">
        <f t="shared" si="4"/>
        <v>14777226</v>
      </c>
      <c r="O31" s="37">
        <f t="shared" si="1"/>
        <v>2101.7246479874839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75</v>
      </c>
      <c r="M33" s="163"/>
      <c r="N33" s="163"/>
      <c r="O33" s="41">
        <v>7031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1319672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748060</v>
      </c>
      <c r="L5" s="26">
        <f t="shared" si="0"/>
        <v>0</v>
      </c>
      <c r="M5" s="26">
        <f t="shared" si="0"/>
        <v>0</v>
      </c>
      <c r="N5" s="27">
        <f>SUM(D5:M5)</f>
        <v>2067732</v>
      </c>
      <c r="O5" s="32">
        <f t="shared" ref="O5:O31" si="1">(N5/O$33)</f>
        <v>294.33907473309608</v>
      </c>
      <c r="P5" s="6"/>
    </row>
    <row r="6" spans="1:133">
      <c r="A6" s="12"/>
      <c r="B6" s="44">
        <v>511</v>
      </c>
      <c r="C6" s="20" t="s">
        <v>19</v>
      </c>
      <c r="D6" s="46">
        <v>75738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75738</v>
      </c>
      <c r="O6" s="47">
        <f t="shared" si="1"/>
        <v>10.781209964412811</v>
      </c>
      <c r="P6" s="9"/>
    </row>
    <row r="7" spans="1:133">
      <c r="A7" s="12"/>
      <c r="B7" s="44">
        <v>512</v>
      </c>
      <c r="C7" s="20" t="s">
        <v>20</v>
      </c>
      <c r="D7" s="46">
        <v>574489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574489</v>
      </c>
      <c r="O7" s="47">
        <f t="shared" si="1"/>
        <v>81.777793594306047</v>
      </c>
      <c r="P7" s="9"/>
    </row>
    <row r="8" spans="1:133">
      <c r="A8" s="12"/>
      <c r="B8" s="44">
        <v>513</v>
      </c>
      <c r="C8" s="20" t="s">
        <v>21</v>
      </c>
      <c r="D8" s="46">
        <v>436732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436732</v>
      </c>
      <c r="O8" s="47">
        <f t="shared" si="1"/>
        <v>62.168256227758008</v>
      </c>
      <c r="P8" s="9"/>
    </row>
    <row r="9" spans="1:133">
      <c r="A9" s="12"/>
      <c r="B9" s="44">
        <v>514</v>
      </c>
      <c r="C9" s="20" t="s">
        <v>22</v>
      </c>
      <c r="D9" s="46">
        <v>25864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25864</v>
      </c>
      <c r="O9" s="47">
        <f t="shared" si="1"/>
        <v>3.6817081850533806</v>
      </c>
      <c r="P9" s="9"/>
    </row>
    <row r="10" spans="1:133">
      <c r="A10" s="12"/>
      <c r="B10" s="44">
        <v>515</v>
      </c>
      <c r="C10" s="20" t="s">
        <v>23</v>
      </c>
      <c r="D10" s="46">
        <v>67078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67078</v>
      </c>
      <c r="O10" s="47">
        <f t="shared" si="1"/>
        <v>9.5484697508896801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748060</v>
      </c>
      <c r="L11" s="46">
        <v>0</v>
      </c>
      <c r="M11" s="46">
        <v>0</v>
      </c>
      <c r="N11" s="46">
        <f t="shared" si="2"/>
        <v>748060</v>
      </c>
      <c r="O11" s="47">
        <f t="shared" si="1"/>
        <v>106.48540925266904</v>
      </c>
      <c r="P11" s="9"/>
    </row>
    <row r="12" spans="1:133">
      <c r="A12" s="12"/>
      <c r="B12" s="44">
        <v>519</v>
      </c>
      <c r="C12" s="20" t="s">
        <v>58</v>
      </c>
      <c r="D12" s="46">
        <v>139771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139771</v>
      </c>
      <c r="O12" s="47">
        <f t="shared" si="1"/>
        <v>19.896227758007118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3817294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3817294</v>
      </c>
      <c r="O13" s="43">
        <f t="shared" si="1"/>
        <v>543.38704626334516</v>
      </c>
      <c r="P13" s="10"/>
    </row>
    <row r="14" spans="1:133">
      <c r="A14" s="12"/>
      <c r="B14" s="44">
        <v>521</v>
      </c>
      <c r="C14" s="20" t="s">
        <v>27</v>
      </c>
      <c r="D14" s="46">
        <v>2542550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2542550</v>
      </c>
      <c r="O14" s="47">
        <f t="shared" si="1"/>
        <v>361.92882562277578</v>
      </c>
      <c r="P14" s="9"/>
    </row>
    <row r="15" spans="1:133">
      <c r="A15" s="12"/>
      <c r="B15" s="44">
        <v>522</v>
      </c>
      <c r="C15" s="20" t="s">
        <v>28</v>
      </c>
      <c r="D15" s="46">
        <v>1127920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1127920</v>
      </c>
      <c r="O15" s="47">
        <f t="shared" si="1"/>
        <v>160.55800711743771</v>
      </c>
      <c r="P15" s="9"/>
    </row>
    <row r="16" spans="1:133">
      <c r="A16" s="12"/>
      <c r="B16" s="44">
        <v>524</v>
      </c>
      <c r="C16" s="20" t="s">
        <v>29</v>
      </c>
      <c r="D16" s="46">
        <v>146824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146824</v>
      </c>
      <c r="O16" s="47">
        <f t="shared" si="1"/>
        <v>20.900213523131672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4576522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4576522</v>
      </c>
      <c r="O17" s="43">
        <f t="shared" si="1"/>
        <v>651.46220640569391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711256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711256</v>
      </c>
      <c r="O18" s="47">
        <f t="shared" si="1"/>
        <v>101.24640569395018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1010711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1010711</v>
      </c>
      <c r="O19" s="47">
        <f t="shared" si="1"/>
        <v>143.87345195729537</v>
      </c>
      <c r="P19" s="9"/>
    </row>
    <row r="20" spans="1:119">
      <c r="A20" s="12"/>
      <c r="B20" s="44">
        <v>534</v>
      </c>
      <c r="C20" s="20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654791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654791</v>
      </c>
      <c r="O20" s="47">
        <f t="shared" si="1"/>
        <v>93.208683274021354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1809431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1809431</v>
      </c>
      <c r="O21" s="47">
        <f t="shared" si="1"/>
        <v>257.57024911032028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390333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390333</v>
      </c>
      <c r="O22" s="47">
        <f t="shared" si="1"/>
        <v>55.563416370106765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1530381</v>
      </c>
      <c r="E23" s="31">
        <f t="shared" si="6"/>
        <v>2661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1533042</v>
      </c>
      <c r="O23" s="43">
        <f t="shared" si="1"/>
        <v>218.22661921708186</v>
      </c>
      <c r="P23" s="10"/>
    </row>
    <row r="24" spans="1:119">
      <c r="A24" s="12"/>
      <c r="B24" s="44">
        <v>541</v>
      </c>
      <c r="C24" s="20" t="s">
        <v>60</v>
      </c>
      <c r="D24" s="46">
        <v>1530381</v>
      </c>
      <c r="E24" s="46">
        <v>2661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1533042</v>
      </c>
      <c r="O24" s="47">
        <f t="shared" si="1"/>
        <v>218.22661921708186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10627</v>
      </c>
      <c r="N25" s="31">
        <f t="shared" si="4"/>
        <v>10627</v>
      </c>
      <c r="O25" s="43">
        <f t="shared" si="1"/>
        <v>1.5127402135231316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10627</v>
      </c>
      <c r="N26" s="46">
        <f t="shared" si="4"/>
        <v>10627</v>
      </c>
      <c r="O26" s="47">
        <f t="shared" si="1"/>
        <v>1.5127402135231316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391314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391314</v>
      </c>
      <c r="O27" s="43">
        <f t="shared" si="1"/>
        <v>55.703060498220644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391314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391314</v>
      </c>
      <c r="O28" s="47">
        <f t="shared" si="1"/>
        <v>55.703060498220644</v>
      </c>
      <c r="P28" s="9"/>
    </row>
    <row r="29" spans="1:119" ht="15.75">
      <c r="A29" s="28" t="s">
        <v>61</v>
      </c>
      <c r="B29" s="29"/>
      <c r="C29" s="30"/>
      <c r="D29" s="31">
        <f t="shared" ref="D29:M29" si="9">SUM(D30:D30)</f>
        <v>0</v>
      </c>
      <c r="E29" s="31">
        <f t="shared" si="9"/>
        <v>1364272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1492747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2857019</v>
      </c>
      <c r="O29" s="43">
        <f t="shared" si="1"/>
        <v>406.69309608540925</v>
      </c>
      <c r="P29" s="9"/>
    </row>
    <row r="30" spans="1:119" ht="15.75" thickBot="1">
      <c r="A30" s="12"/>
      <c r="B30" s="44">
        <v>581</v>
      </c>
      <c r="C30" s="20" t="s">
        <v>62</v>
      </c>
      <c r="D30" s="46">
        <v>0</v>
      </c>
      <c r="E30" s="46">
        <v>1364272</v>
      </c>
      <c r="F30" s="46">
        <v>0</v>
      </c>
      <c r="G30" s="46">
        <v>0</v>
      </c>
      <c r="H30" s="46">
        <v>0</v>
      </c>
      <c r="I30" s="46">
        <v>1492747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2857019</v>
      </c>
      <c r="O30" s="47">
        <f t="shared" si="1"/>
        <v>406.69309608540925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6667347</v>
      </c>
      <c r="E31" s="15">
        <f t="shared" ref="E31:M31" si="10">SUM(E5,E13,E17,E23,E25,E27,E29)</f>
        <v>1366933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6460583</v>
      </c>
      <c r="J31" s="15">
        <f t="shared" si="10"/>
        <v>0</v>
      </c>
      <c r="K31" s="15">
        <f t="shared" si="10"/>
        <v>748060</v>
      </c>
      <c r="L31" s="15">
        <f t="shared" si="10"/>
        <v>0</v>
      </c>
      <c r="M31" s="15">
        <f t="shared" si="10"/>
        <v>10627</v>
      </c>
      <c r="N31" s="15">
        <f t="shared" si="4"/>
        <v>15253550</v>
      </c>
      <c r="O31" s="37">
        <f t="shared" si="1"/>
        <v>2171.32384341637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73</v>
      </c>
      <c r="M33" s="163"/>
      <c r="N33" s="163"/>
      <c r="O33" s="41">
        <v>7025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1193403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489975</v>
      </c>
      <c r="L5" s="26">
        <f t="shared" si="0"/>
        <v>0</v>
      </c>
      <c r="M5" s="26">
        <f t="shared" si="0"/>
        <v>0</v>
      </c>
      <c r="N5" s="27">
        <f>SUM(D5:M5)</f>
        <v>1683378</v>
      </c>
      <c r="O5" s="32">
        <f t="shared" ref="O5:O31" si="1">(N5/O$33)</f>
        <v>242.07333908541847</v>
      </c>
      <c r="P5" s="6"/>
    </row>
    <row r="6" spans="1:133">
      <c r="A6" s="12"/>
      <c r="B6" s="44">
        <v>511</v>
      </c>
      <c r="C6" s="20" t="s">
        <v>19</v>
      </c>
      <c r="D6" s="46">
        <v>78547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78547</v>
      </c>
      <c r="O6" s="47">
        <f t="shared" si="1"/>
        <v>11.295225769341386</v>
      </c>
      <c r="P6" s="9"/>
    </row>
    <row r="7" spans="1:133">
      <c r="A7" s="12"/>
      <c r="B7" s="44">
        <v>512</v>
      </c>
      <c r="C7" s="20" t="s">
        <v>20</v>
      </c>
      <c r="D7" s="46">
        <v>529878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529878</v>
      </c>
      <c r="O7" s="47">
        <f t="shared" si="1"/>
        <v>76.19758412424504</v>
      </c>
      <c r="P7" s="9"/>
    </row>
    <row r="8" spans="1:133">
      <c r="A8" s="12"/>
      <c r="B8" s="44">
        <v>513</v>
      </c>
      <c r="C8" s="20" t="s">
        <v>21</v>
      </c>
      <c r="D8" s="46">
        <v>358697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358697</v>
      </c>
      <c r="O8" s="47">
        <f t="shared" si="1"/>
        <v>51.581392004601668</v>
      </c>
      <c r="P8" s="9"/>
    </row>
    <row r="9" spans="1:133">
      <c r="A9" s="12"/>
      <c r="B9" s="44">
        <v>514</v>
      </c>
      <c r="C9" s="20" t="s">
        <v>22</v>
      </c>
      <c r="D9" s="46">
        <v>40474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40474</v>
      </c>
      <c r="O9" s="47">
        <f t="shared" si="1"/>
        <v>5.8202473396606269</v>
      </c>
      <c r="P9" s="9"/>
    </row>
    <row r="10" spans="1:133">
      <c r="A10" s="12"/>
      <c r="B10" s="44">
        <v>515</v>
      </c>
      <c r="C10" s="20" t="s">
        <v>23</v>
      </c>
      <c r="D10" s="46">
        <v>61221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61221</v>
      </c>
      <c r="O10" s="47">
        <f t="shared" si="1"/>
        <v>8.8037100949094054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489975</v>
      </c>
      <c r="L11" s="46">
        <v>0</v>
      </c>
      <c r="M11" s="46">
        <v>0</v>
      </c>
      <c r="N11" s="46">
        <f t="shared" si="2"/>
        <v>489975</v>
      </c>
      <c r="O11" s="47">
        <f t="shared" si="1"/>
        <v>70.459447799827444</v>
      </c>
      <c r="P11" s="9"/>
    </row>
    <row r="12" spans="1:133">
      <c r="A12" s="12"/>
      <c r="B12" s="44">
        <v>519</v>
      </c>
      <c r="C12" s="20" t="s">
        <v>58</v>
      </c>
      <c r="D12" s="46">
        <v>124586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124586</v>
      </c>
      <c r="O12" s="47">
        <f t="shared" si="1"/>
        <v>17.915731952832903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3882191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3882191</v>
      </c>
      <c r="O13" s="43">
        <f t="shared" si="1"/>
        <v>558.26732815645676</v>
      </c>
      <c r="P13" s="10"/>
    </row>
    <row r="14" spans="1:133">
      <c r="A14" s="12"/>
      <c r="B14" s="44">
        <v>521</v>
      </c>
      <c r="C14" s="20" t="s">
        <v>27</v>
      </c>
      <c r="D14" s="46">
        <v>2362599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2362599</v>
      </c>
      <c r="O14" s="47">
        <f t="shared" si="1"/>
        <v>339.74676445211389</v>
      </c>
      <c r="P14" s="9"/>
    </row>
    <row r="15" spans="1:133">
      <c r="A15" s="12"/>
      <c r="B15" s="44">
        <v>522</v>
      </c>
      <c r="C15" s="20" t="s">
        <v>28</v>
      </c>
      <c r="D15" s="46">
        <v>1339333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1339333</v>
      </c>
      <c r="O15" s="47">
        <f t="shared" si="1"/>
        <v>192.59893586425079</v>
      </c>
      <c r="P15" s="9"/>
    </row>
    <row r="16" spans="1:133">
      <c r="A16" s="12"/>
      <c r="B16" s="44">
        <v>524</v>
      </c>
      <c r="C16" s="20" t="s">
        <v>29</v>
      </c>
      <c r="D16" s="46">
        <v>180259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180259</v>
      </c>
      <c r="O16" s="47">
        <f t="shared" si="1"/>
        <v>25.921627840092032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4154134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4154134</v>
      </c>
      <c r="O17" s="43">
        <f t="shared" si="1"/>
        <v>597.37331032499276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697934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697934</v>
      </c>
      <c r="O18" s="47">
        <f t="shared" si="1"/>
        <v>100.36439459303998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879563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879563</v>
      </c>
      <c r="O19" s="47">
        <f t="shared" si="1"/>
        <v>126.48303134886396</v>
      </c>
      <c r="P19" s="9"/>
    </row>
    <row r="20" spans="1:119">
      <c r="A20" s="12"/>
      <c r="B20" s="44">
        <v>534</v>
      </c>
      <c r="C20" s="20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721868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721868</v>
      </c>
      <c r="O20" s="47">
        <f t="shared" si="1"/>
        <v>103.80615473109002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1533793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1533793</v>
      </c>
      <c r="O21" s="47">
        <f t="shared" si="1"/>
        <v>220.56269772792638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320976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320976</v>
      </c>
      <c r="O22" s="47">
        <f t="shared" si="1"/>
        <v>46.157031924072477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467758</v>
      </c>
      <c r="E23" s="31">
        <f t="shared" si="6"/>
        <v>1238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468996</v>
      </c>
      <c r="O23" s="43">
        <f t="shared" si="1"/>
        <v>67.442622950819668</v>
      </c>
      <c r="P23" s="10"/>
    </row>
    <row r="24" spans="1:119">
      <c r="A24" s="12"/>
      <c r="B24" s="44">
        <v>541</v>
      </c>
      <c r="C24" s="20" t="s">
        <v>60</v>
      </c>
      <c r="D24" s="46">
        <v>467758</v>
      </c>
      <c r="E24" s="46">
        <v>1238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468996</v>
      </c>
      <c r="O24" s="47">
        <f t="shared" si="1"/>
        <v>67.442622950819668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22174</v>
      </c>
      <c r="N25" s="31">
        <f t="shared" si="4"/>
        <v>22174</v>
      </c>
      <c r="O25" s="43">
        <f t="shared" si="1"/>
        <v>3.1886683922922061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22174</v>
      </c>
      <c r="N26" s="46">
        <f t="shared" si="4"/>
        <v>22174</v>
      </c>
      <c r="O26" s="47">
        <f t="shared" si="1"/>
        <v>3.1886683922922061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269342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269342</v>
      </c>
      <c r="O27" s="43">
        <f t="shared" si="1"/>
        <v>38.731952832901925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269342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269342</v>
      </c>
      <c r="O28" s="47">
        <f t="shared" si="1"/>
        <v>38.731952832901925</v>
      </c>
      <c r="P28" s="9"/>
    </row>
    <row r="29" spans="1:119" ht="15.75">
      <c r="A29" s="28" t="s">
        <v>61</v>
      </c>
      <c r="B29" s="29"/>
      <c r="C29" s="30"/>
      <c r="D29" s="31">
        <f t="shared" ref="D29:M29" si="9">SUM(D30:D30)</f>
        <v>0</v>
      </c>
      <c r="E29" s="31">
        <f t="shared" si="9"/>
        <v>855344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1599816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2455160</v>
      </c>
      <c r="O29" s="43">
        <f t="shared" si="1"/>
        <v>353.05723324705207</v>
      </c>
      <c r="P29" s="9"/>
    </row>
    <row r="30" spans="1:119" ht="15.75" thickBot="1">
      <c r="A30" s="12"/>
      <c r="B30" s="44">
        <v>581</v>
      </c>
      <c r="C30" s="20" t="s">
        <v>62</v>
      </c>
      <c r="D30" s="46">
        <v>0</v>
      </c>
      <c r="E30" s="46">
        <v>855344</v>
      </c>
      <c r="F30" s="46">
        <v>0</v>
      </c>
      <c r="G30" s="46">
        <v>0</v>
      </c>
      <c r="H30" s="46">
        <v>0</v>
      </c>
      <c r="I30" s="46">
        <v>1599816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2455160</v>
      </c>
      <c r="O30" s="47">
        <f t="shared" si="1"/>
        <v>353.05723324705207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5543352</v>
      </c>
      <c r="E31" s="15">
        <f t="shared" ref="E31:M31" si="10">SUM(E5,E13,E17,E23,E25,E27,E29)</f>
        <v>856582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6023292</v>
      </c>
      <c r="J31" s="15">
        <f t="shared" si="10"/>
        <v>0</v>
      </c>
      <c r="K31" s="15">
        <f t="shared" si="10"/>
        <v>489975</v>
      </c>
      <c r="L31" s="15">
        <f t="shared" si="10"/>
        <v>0</v>
      </c>
      <c r="M31" s="15">
        <f t="shared" si="10"/>
        <v>22174</v>
      </c>
      <c r="N31" s="15">
        <f t="shared" si="4"/>
        <v>12935375</v>
      </c>
      <c r="O31" s="37">
        <f t="shared" si="1"/>
        <v>1860.1344549899338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71</v>
      </c>
      <c r="M33" s="163"/>
      <c r="N33" s="163"/>
      <c r="O33" s="41">
        <v>6954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1205144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1018129</v>
      </c>
      <c r="L5" s="26">
        <f t="shared" si="0"/>
        <v>0</v>
      </c>
      <c r="M5" s="26">
        <f t="shared" si="0"/>
        <v>0</v>
      </c>
      <c r="N5" s="27">
        <f>SUM(D5:M5)</f>
        <v>2223273</v>
      </c>
      <c r="O5" s="32">
        <f t="shared" ref="O5:O31" si="1">(N5/O$33)</f>
        <v>318.79452251218811</v>
      </c>
      <c r="P5" s="6"/>
    </row>
    <row r="6" spans="1:133">
      <c r="A6" s="12"/>
      <c r="B6" s="44">
        <v>511</v>
      </c>
      <c r="C6" s="20" t="s">
        <v>19</v>
      </c>
      <c r="D6" s="46">
        <v>73004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73004</v>
      </c>
      <c r="O6" s="47">
        <f t="shared" si="1"/>
        <v>10.468024089475193</v>
      </c>
      <c r="P6" s="9"/>
    </row>
    <row r="7" spans="1:133">
      <c r="A7" s="12"/>
      <c r="B7" s="44">
        <v>512</v>
      </c>
      <c r="C7" s="20" t="s">
        <v>20</v>
      </c>
      <c r="D7" s="46">
        <v>485392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485392</v>
      </c>
      <c r="O7" s="47">
        <f t="shared" si="1"/>
        <v>69.600229423573268</v>
      </c>
      <c r="P7" s="9"/>
    </row>
    <row r="8" spans="1:133">
      <c r="A8" s="12"/>
      <c r="B8" s="44">
        <v>513</v>
      </c>
      <c r="C8" s="20" t="s">
        <v>21</v>
      </c>
      <c r="D8" s="46">
        <v>381115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381115</v>
      </c>
      <c r="O8" s="47">
        <f t="shared" si="1"/>
        <v>54.647978204760541</v>
      </c>
      <c r="P8" s="9"/>
    </row>
    <row r="9" spans="1:133">
      <c r="A9" s="12"/>
      <c r="B9" s="44">
        <v>514</v>
      </c>
      <c r="C9" s="20" t="s">
        <v>22</v>
      </c>
      <c r="D9" s="46">
        <v>84822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84822</v>
      </c>
      <c r="O9" s="47">
        <f t="shared" si="1"/>
        <v>12.162603957556639</v>
      </c>
      <c r="P9" s="9"/>
    </row>
    <row r="10" spans="1:133">
      <c r="A10" s="12"/>
      <c r="B10" s="44">
        <v>515</v>
      </c>
      <c r="C10" s="20" t="s">
        <v>23</v>
      </c>
      <c r="D10" s="46">
        <v>59163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59163</v>
      </c>
      <c r="O10" s="47">
        <f t="shared" si="1"/>
        <v>8.4833667909377688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1018129</v>
      </c>
      <c r="L11" s="46">
        <v>0</v>
      </c>
      <c r="M11" s="46">
        <v>0</v>
      </c>
      <c r="N11" s="46">
        <f t="shared" si="2"/>
        <v>1018129</v>
      </c>
      <c r="O11" s="47">
        <f t="shared" si="1"/>
        <v>145.98924577000287</v>
      </c>
      <c r="P11" s="9"/>
    </row>
    <row r="12" spans="1:133">
      <c r="A12" s="12"/>
      <c r="B12" s="44">
        <v>519</v>
      </c>
      <c r="C12" s="20" t="s">
        <v>58</v>
      </c>
      <c r="D12" s="46">
        <v>121648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121648</v>
      </c>
      <c r="O12" s="47">
        <f t="shared" si="1"/>
        <v>17.443074275881848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3666065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3666065</v>
      </c>
      <c r="O13" s="43">
        <f t="shared" si="1"/>
        <v>525.67608259248641</v>
      </c>
      <c r="P13" s="10"/>
    </row>
    <row r="14" spans="1:133">
      <c r="A14" s="12"/>
      <c r="B14" s="44">
        <v>521</v>
      </c>
      <c r="C14" s="20" t="s">
        <v>27</v>
      </c>
      <c r="D14" s="46">
        <v>2339082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2339082</v>
      </c>
      <c r="O14" s="47">
        <f t="shared" si="1"/>
        <v>335.40034413535989</v>
      </c>
      <c r="P14" s="9"/>
    </row>
    <row r="15" spans="1:133">
      <c r="A15" s="12"/>
      <c r="B15" s="44">
        <v>522</v>
      </c>
      <c r="C15" s="20" t="s">
        <v>28</v>
      </c>
      <c r="D15" s="46">
        <v>1111064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1111064</v>
      </c>
      <c r="O15" s="47">
        <f t="shared" si="1"/>
        <v>159.31517063378263</v>
      </c>
      <c r="P15" s="9"/>
    </row>
    <row r="16" spans="1:133">
      <c r="A16" s="12"/>
      <c r="B16" s="44">
        <v>524</v>
      </c>
      <c r="C16" s="20" t="s">
        <v>29</v>
      </c>
      <c r="D16" s="46">
        <v>215919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215919</v>
      </c>
      <c r="O16" s="47">
        <f t="shared" si="1"/>
        <v>30.960567823343847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4276264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4276264</v>
      </c>
      <c r="O17" s="43">
        <f t="shared" si="1"/>
        <v>613.17235445942072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775916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775916</v>
      </c>
      <c r="O18" s="47">
        <f t="shared" si="1"/>
        <v>111.25838829939777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919450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919450</v>
      </c>
      <c r="O19" s="47">
        <f t="shared" si="1"/>
        <v>131.83969027817608</v>
      </c>
      <c r="P19" s="9"/>
    </row>
    <row r="20" spans="1:119">
      <c r="A20" s="12"/>
      <c r="B20" s="44">
        <v>534</v>
      </c>
      <c r="C20" s="20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726911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726911</v>
      </c>
      <c r="O20" s="47">
        <f t="shared" si="1"/>
        <v>104.23157441927158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1511494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1511494</v>
      </c>
      <c r="O21" s="47">
        <f t="shared" si="1"/>
        <v>216.73272153713793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342493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342493</v>
      </c>
      <c r="O22" s="47">
        <f t="shared" si="1"/>
        <v>49.109979925437337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520139</v>
      </c>
      <c r="E23" s="31">
        <f t="shared" si="6"/>
        <v>1706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521845</v>
      </c>
      <c r="O23" s="43">
        <f t="shared" si="1"/>
        <v>74.82721537137941</v>
      </c>
      <c r="P23" s="10"/>
    </row>
    <row r="24" spans="1:119">
      <c r="A24" s="12"/>
      <c r="B24" s="44">
        <v>541</v>
      </c>
      <c r="C24" s="20" t="s">
        <v>60</v>
      </c>
      <c r="D24" s="46">
        <v>520139</v>
      </c>
      <c r="E24" s="46">
        <v>1706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521845</v>
      </c>
      <c r="O24" s="47">
        <f t="shared" si="1"/>
        <v>74.82721537137941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39913</v>
      </c>
      <c r="N25" s="31">
        <f t="shared" si="4"/>
        <v>39913</v>
      </c>
      <c r="O25" s="43">
        <f t="shared" si="1"/>
        <v>5.7231144250071697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39913</v>
      </c>
      <c r="N26" s="46">
        <f t="shared" si="4"/>
        <v>39913</v>
      </c>
      <c r="O26" s="47">
        <f t="shared" si="1"/>
        <v>5.7231144250071697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219270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219270</v>
      </c>
      <c r="O27" s="43">
        <f t="shared" si="1"/>
        <v>31.441066819615717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219270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219270</v>
      </c>
      <c r="O28" s="47">
        <f t="shared" si="1"/>
        <v>31.441066819615717</v>
      </c>
      <c r="P28" s="9"/>
    </row>
    <row r="29" spans="1:119" ht="15.75">
      <c r="A29" s="28" t="s">
        <v>61</v>
      </c>
      <c r="B29" s="29"/>
      <c r="C29" s="30"/>
      <c r="D29" s="31">
        <f t="shared" ref="D29:M29" si="9">SUM(D30:D30)</f>
        <v>0</v>
      </c>
      <c r="E29" s="31">
        <f t="shared" si="9"/>
        <v>1177000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2247653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3424653</v>
      </c>
      <c r="O29" s="43">
        <f t="shared" si="1"/>
        <v>491.06008029825063</v>
      </c>
      <c r="P29" s="9"/>
    </row>
    <row r="30" spans="1:119" ht="15.75" thickBot="1">
      <c r="A30" s="12"/>
      <c r="B30" s="44">
        <v>581</v>
      </c>
      <c r="C30" s="20" t="s">
        <v>62</v>
      </c>
      <c r="D30" s="46">
        <v>0</v>
      </c>
      <c r="E30" s="46">
        <v>1177000</v>
      </c>
      <c r="F30" s="46">
        <v>0</v>
      </c>
      <c r="G30" s="46">
        <v>0</v>
      </c>
      <c r="H30" s="46">
        <v>0</v>
      </c>
      <c r="I30" s="46">
        <v>2247653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3424653</v>
      </c>
      <c r="O30" s="47">
        <f t="shared" si="1"/>
        <v>491.06008029825063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5391348</v>
      </c>
      <c r="E31" s="15">
        <f t="shared" ref="E31:M31" si="10">SUM(E5,E13,E17,E23,E25,E27,E29)</f>
        <v>1178706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6743187</v>
      </c>
      <c r="J31" s="15">
        <f t="shared" si="10"/>
        <v>0</v>
      </c>
      <c r="K31" s="15">
        <f t="shared" si="10"/>
        <v>1018129</v>
      </c>
      <c r="L31" s="15">
        <f t="shared" si="10"/>
        <v>0</v>
      </c>
      <c r="M31" s="15">
        <f t="shared" si="10"/>
        <v>39913</v>
      </c>
      <c r="N31" s="15">
        <f t="shared" si="4"/>
        <v>14371283</v>
      </c>
      <c r="O31" s="37">
        <f t="shared" si="1"/>
        <v>2060.6944364783481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69</v>
      </c>
      <c r="M33" s="163"/>
      <c r="N33" s="163"/>
      <c r="O33" s="41">
        <v>6974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1098977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801640</v>
      </c>
      <c r="L5" s="26">
        <f t="shared" si="0"/>
        <v>0</v>
      </c>
      <c r="M5" s="26">
        <f t="shared" si="0"/>
        <v>0</v>
      </c>
      <c r="N5" s="27">
        <f>SUM(D5:M5)</f>
        <v>1900617</v>
      </c>
      <c r="O5" s="32">
        <f t="shared" ref="O5:O31" si="1">(N5/O$33)</f>
        <v>270.89751995438996</v>
      </c>
      <c r="P5" s="6"/>
    </row>
    <row r="6" spans="1:133">
      <c r="A6" s="12"/>
      <c r="B6" s="44">
        <v>511</v>
      </c>
      <c r="C6" s="20" t="s">
        <v>19</v>
      </c>
      <c r="D6" s="46">
        <v>47291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47291</v>
      </c>
      <c r="O6" s="47">
        <f t="shared" si="1"/>
        <v>6.7404503990877993</v>
      </c>
      <c r="P6" s="9"/>
    </row>
    <row r="7" spans="1:133">
      <c r="A7" s="12"/>
      <c r="B7" s="44">
        <v>512</v>
      </c>
      <c r="C7" s="20" t="s">
        <v>20</v>
      </c>
      <c r="D7" s="46">
        <v>489514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489514</v>
      </c>
      <c r="O7" s="47">
        <f t="shared" si="1"/>
        <v>69.771094640820976</v>
      </c>
      <c r="P7" s="9"/>
    </row>
    <row r="8" spans="1:133">
      <c r="A8" s="12"/>
      <c r="B8" s="44">
        <v>513</v>
      </c>
      <c r="C8" s="20" t="s">
        <v>21</v>
      </c>
      <c r="D8" s="46">
        <v>369034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369034</v>
      </c>
      <c r="O8" s="47">
        <f t="shared" si="1"/>
        <v>52.598916761687569</v>
      </c>
      <c r="P8" s="9"/>
    </row>
    <row r="9" spans="1:133">
      <c r="A9" s="12"/>
      <c r="B9" s="44">
        <v>514</v>
      </c>
      <c r="C9" s="20" t="s">
        <v>22</v>
      </c>
      <c r="D9" s="46">
        <v>30354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30354</v>
      </c>
      <c r="O9" s="47">
        <f t="shared" si="1"/>
        <v>4.3263968072976056</v>
      </c>
      <c r="P9" s="9"/>
    </row>
    <row r="10" spans="1:133">
      <c r="A10" s="12"/>
      <c r="B10" s="44">
        <v>515</v>
      </c>
      <c r="C10" s="20" t="s">
        <v>23</v>
      </c>
      <c r="D10" s="46">
        <v>46758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46758</v>
      </c>
      <c r="O10" s="47">
        <f t="shared" si="1"/>
        <v>6.6644811858608897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801640</v>
      </c>
      <c r="L11" s="46">
        <v>0</v>
      </c>
      <c r="M11" s="46">
        <v>0</v>
      </c>
      <c r="N11" s="46">
        <f t="shared" si="2"/>
        <v>801640</v>
      </c>
      <c r="O11" s="47">
        <f t="shared" si="1"/>
        <v>114.25883694412771</v>
      </c>
      <c r="P11" s="9"/>
    </row>
    <row r="12" spans="1:133">
      <c r="A12" s="12"/>
      <c r="B12" s="44">
        <v>519</v>
      </c>
      <c r="C12" s="20" t="s">
        <v>58</v>
      </c>
      <c r="D12" s="46">
        <v>116026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116026</v>
      </c>
      <c r="O12" s="47">
        <f t="shared" si="1"/>
        <v>16.537343215507413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3440265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3440265</v>
      </c>
      <c r="O13" s="43">
        <f t="shared" si="1"/>
        <v>490.34563854047889</v>
      </c>
      <c r="P13" s="10"/>
    </row>
    <row r="14" spans="1:133">
      <c r="A14" s="12"/>
      <c r="B14" s="44">
        <v>521</v>
      </c>
      <c r="C14" s="20" t="s">
        <v>27</v>
      </c>
      <c r="D14" s="46">
        <v>2362697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2362697</v>
      </c>
      <c r="O14" s="47">
        <f t="shared" si="1"/>
        <v>336.75840935005704</v>
      </c>
      <c r="P14" s="9"/>
    </row>
    <row r="15" spans="1:133">
      <c r="A15" s="12"/>
      <c r="B15" s="44">
        <v>522</v>
      </c>
      <c r="C15" s="20" t="s">
        <v>28</v>
      </c>
      <c r="D15" s="46">
        <v>934765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934765</v>
      </c>
      <c r="O15" s="47">
        <f t="shared" si="1"/>
        <v>133.23332383124287</v>
      </c>
      <c r="P15" s="9"/>
    </row>
    <row r="16" spans="1:133">
      <c r="A16" s="12"/>
      <c r="B16" s="44">
        <v>524</v>
      </c>
      <c r="C16" s="20" t="s">
        <v>29</v>
      </c>
      <c r="D16" s="46">
        <v>142803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142803</v>
      </c>
      <c r="O16" s="47">
        <f t="shared" si="1"/>
        <v>20.35390535917902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4276393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4276393</v>
      </c>
      <c r="O17" s="43">
        <f t="shared" si="1"/>
        <v>609.52009692132265</v>
      </c>
      <c r="P17" s="10"/>
    </row>
    <row r="18" spans="1:119">
      <c r="A18" s="12"/>
      <c r="B18" s="44">
        <v>532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957345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957345</v>
      </c>
      <c r="O18" s="47">
        <f t="shared" si="1"/>
        <v>136.45168187001141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858463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858463</v>
      </c>
      <c r="O19" s="47">
        <f t="shared" si="1"/>
        <v>122.35789623717218</v>
      </c>
      <c r="P19" s="9"/>
    </row>
    <row r="20" spans="1:119">
      <c r="A20" s="12"/>
      <c r="B20" s="44">
        <v>534</v>
      </c>
      <c r="C20" s="20" t="s">
        <v>59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650803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650803</v>
      </c>
      <c r="O20" s="47">
        <f t="shared" si="1"/>
        <v>92.759834663625995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1496444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1496444</v>
      </c>
      <c r="O21" s="47">
        <f t="shared" si="1"/>
        <v>213.29019384264538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313338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313338</v>
      </c>
      <c r="O22" s="47">
        <f t="shared" si="1"/>
        <v>44.660490307867732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741806</v>
      </c>
      <c r="E23" s="31">
        <f t="shared" si="6"/>
        <v>3210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745016</v>
      </c>
      <c r="O23" s="43">
        <f t="shared" si="1"/>
        <v>106.18814139110604</v>
      </c>
      <c r="P23" s="10"/>
    </row>
    <row r="24" spans="1:119">
      <c r="A24" s="12"/>
      <c r="B24" s="44">
        <v>541</v>
      </c>
      <c r="C24" s="20" t="s">
        <v>60</v>
      </c>
      <c r="D24" s="46">
        <v>741806</v>
      </c>
      <c r="E24" s="46">
        <v>3210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745016</v>
      </c>
      <c r="O24" s="47">
        <f t="shared" si="1"/>
        <v>106.18814139110604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45515</v>
      </c>
      <c r="N25" s="31">
        <f t="shared" si="4"/>
        <v>45515</v>
      </c>
      <c r="O25" s="43">
        <f t="shared" si="1"/>
        <v>6.4873147092360322</v>
      </c>
      <c r="P25" s="10"/>
    </row>
    <row r="26" spans="1:119">
      <c r="A26" s="13"/>
      <c r="B26" s="45">
        <v>552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45515</v>
      </c>
      <c r="N26" s="46">
        <f t="shared" si="4"/>
        <v>45515</v>
      </c>
      <c r="O26" s="47">
        <f t="shared" si="1"/>
        <v>6.4873147092360322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196919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196919</v>
      </c>
      <c r="O27" s="43">
        <f t="shared" si="1"/>
        <v>28.067132269099201</v>
      </c>
      <c r="P27" s="9"/>
    </row>
    <row r="28" spans="1:119">
      <c r="A28" s="12"/>
      <c r="B28" s="44">
        <v>579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196919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196919</v>
      </c>
      <c r="O28" s="47">
        <f t="shared" si="1"/>
        <v>28.067132269099201</v>
      </c>
      <c r="P28" s="9"/>
    </row>
    <row r="29" spans="1:119" ht="15.75">
      <c r="A29" s="28" t="s">
        <v>61</v>
      </c>
      <c r="B29" s="29"/>
      <c r="C29" s="30"/>
      <c r="D29" s="31">
        <f t="shared" ref="D29:M29" si="9">SUM(D30:D30)</f>
        <v>0</v>
      </c>
      <c r="E29" s="31">
        <f t="shared" si="9"/>
        <v>1039876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1465500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2505376</v>
      </c>
      <c r="O29" s="43">
        <f t="shared" si="1"/>
        <v>357.0946408209806</v>
      </c>
      <c r="P29" s="9"/>
    </row>
    <row r="30" spans="1:119" ht="15.75" thickBot="1">
      <c r="A30" s="12"/>
      <c r="B30" s="44">
        <v>581</v>
      </c>
      <c r="C30" s="20" t="s">
        <v>62</v>
      </c>
      <c r="D30" s="46">
        <v>0</v>
      </c>
      <c r="E30" s="46">
        <v>1039876</v>
      </c>
      <c r="F30" s="46">
        <v>0</v>
      </c>
      <c r="G30" s="46">
        <v>0</v>
      </c>
      <c r="H30" s="46">
        <v>0</v>
      </c>
      <c r="I30" s="46">
        <v>1465500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2505376</v>
      </c>
      <c r="O30" s="47">
        <f t="shared" si="1"/>
        <v>357.0946408209806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5281048</v>
      </c>
      <c r="E31" s="15">
        <f t="shared" ref="E31:M31" si="10">SUM(E5,E13,E17,E23,E25,E27,E29)</f>
        <v>1043086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5938812</v>
      </c>
      <c r="J31" s="15">
        <f t="shared" si="10"/>
        <v>0</v>
      </c>
      <c r="K31" s="15">
        <f t="shared" si="10"/>
        <v>801640</v>
      </c>
      <c r="L31" s="15">
        <f t="shared" si="10"/>
        <v>0</v>
      </c>
      <c r="M31" s="15">
        <f t="shared" si="10"/>
        <v>45515</v>
      </c>
      <c r="N31" s="15">
        <f t="shared" si="4"/>
        <v>13110101</v>
      </c>
      <c r="O31" s="37">
        <f t="shared" si="1"/>
        <v>1868.6004846066135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65</v>
      </c>
      <c r="M33" s="163"/>
      <c r="N33" s="163"/>
      <c r="O33" s="41">
        <v>7016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2024-11-05T22:07:26Z</cp:lastPrinted>
  <dcterms:created xsi:type="dcterms:W3CDTF">2000-08-31T21:26:31Z</dcterms:created>
  <dcterms:modified xsi:type="dcterms:W3CDTF">2024-11-05T22:07:38Z</dcterms:modified>
</cp:coreProperties>
</file>