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'2008'!$A$1:$O$79</definedName>
    <definedName name="_xlnm.Print_Area" localSheetId="14">'2009'!$A$1:$O$78</definedName>
    <definedName name="_xlnm.Print_Area" localSheetId="13">'2010'!$A$1:$O$80</definedName>
    <definedName name="_xlnm.Print_Area" localSheetId="12">'2011'!$A$1:$O$76</definedName>
    <definedName name="_xlnm.Print_Area" localSheetId="11">'2012'!$A$1:$O$79</definedName>
    <definedName name="_xlnm.Print_Area" localSheetId="10">'2013'!$A$1:$O$76</definedName>
    <definedName name="_xlnm.Print_Area" localSheetId="9">'2014'!$A$1:$O$75</definedName>
    <definedName name="_xlnm.Print_Area" localSheetId="8">'2015'!$A$1:$O$78</definedName>
    <definedName name="_xlnm.Print_Area" localSheetId="7">'2016'!$A$1:$O$76</definedName>
    <definedName name="_xlnm.Print_Area" localSheetId="6">'2017'!$A$1:$O$81</definedName>
    <definedName name="_xlnm.Print_Area" localSheetId="5">'2018'!$A$1:$O$74</definedName>
    <definedName name="_xlnm.Print_Area" localSheetId="4">'2019'!$A$1:$O$76</definedName>
    <definedName name="_xlnm.Print_Area" localSheetId="3">'2020'!$A$1:$O$78</definedName>
    <definedName name="_xlnm.Print_Area" localSheetId="2">'2021'!$A$1:$P$77</definedName>
    <definedName name="_xlnm.Print_Area" localSheetId="1">'2022'!$A$1:$P$76</definedName>
    <definedName name="_xlnm.Print_Area" localSheetId="0">'2023'!$A$1:$P$80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5" i="48" l="1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8" l="1"/>
  <c r="P68" i="48" s="1"/>
  <c r="O59" i="48"/>
  <c r="P59" i="48" s="1"/>
  <c r="O56" i="48"/>
  <c r="P56" i="48" s="1"/>
  <c r="O42" i="48"/>
  <c r="P42" i="48" s="1"/>
  <c r="F76" i="48"/>
  <c r="O21" i="48"/>
  <c r="P21" i="48" s="1"/>
  <c r="D76" i="48"/>
  <c r="J76" i="48"/>
  <c r="O13" i="48"/>
  <c r="P13" i="48" s="1"/>
  <c r="K76" i="48"/>
  <c r="N76" i="48"/>
  <c r="L76" i="48"/>
  <c r="E76" i="48"/>
  <c r="G76" i="48"/>
  <c r="I76" i="48"/>
  <c r="M76" i="48"/>
  <c r="H76" i="48"/>
  <c r="O5" i="48"/>
  <c r="P5" i="48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6" i="48" l="1"/>
  <c r="O65" i="47"/>
  <c r="P65" i="47" s="1"/>
  <c r="O56" i="47"/>
  <c r="P56" i="47" s="1"/>
  <c r="O53" i="47"/>
  <c r="P53" i="47" s="1"/>
  <c r="O39" i="47"/>
  <c r="P39" i="47" s="1"/>
  <c r="K72" i="47"/>
  <c r="L72" i="47"/>
  <c r="E72" i="47"/>
  <c r="D72" i="47"/>
  <c r="O19" i="47"/>
  <c r="P19" i="47" s="1"/>
  <c r="M72" i="47"/>
  <c r="J72" i="47"/>
  <c r="N72" i="47"/>
  <c r="I72" i="47"/>
  <c r="O13" i="47"/>
  <c r="P13" i="47" s="1"/>
  <c r="G72" i="47"/>
  <c r="H72" i="47"/>
  <c r="F72" i="47"/>
  <c r="O5" i="47"/>
  <c r="P5" i="47" s="1"/>
  <c r="O72" i="46"/>
  <c r="P72" i="46"/>
  <c r="O71" i="46"/>
  <c r="P71" i="46"/>
  <c r="O70" i="46"/>
  <c r="P70" i="46" s="1"/>
  <c r="O69" i="46"/>
  <c r="P69" i="46" s="1"/>
  <c r="O68" i="46"/>
  <c r="P68" i="46" s="1"/>
  <c r="O67" i="46"/>
  <c r="P67" i="46" s="1"/>
  <c r="O66" i="46"/>
  <c r="P66" i="46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 s="1"/>
  <c r="O61" i="46"/>
  <c r="P61" i="46" s="1"/>
  <c r="O60" i="46"/>
  <c r="P60" i="46"/>
  <c r="O59" i="46"/>
  <c r="P59" i="46"/>
  <c r="O58" i="46"/>
  <c r="P58" i="46" s="1"/>
  <c r="O57" i="46"/>
  <c r="P57" i="46" s="1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/>
  <c r="O49" i="46"/>
  <c r="P49" i="46" s="1"/>
  <c r="O48" i="46"/>
  <c r="P48" i="46" s="1"/>
  <c r="O47" i="46"/>
  <c r="P47" i="46" s="1"/>
  <c r="O46" i="46"/>
  <c r="P46" i="46" s="1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/>
  <c r="O28" i="46"/>
  <c r="P28" i="46" s="1"/>
  <c r="O27" i="46"/>
  <c r="P27" i="46" s="1"/>
  <c r="O26" i="46"/>
  <c r="P26" i="46" s="1"/>
  <c r="O25" i="46"/>
  <c r="P25" i="46" s="1"/>
  <c r="O24" i="46"/>
  <c r="P24" i="46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/>
  <c r="O17" i="46"/>
  <c r="P17" i="46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M58" i="45"/>
  <c r="L58" i="45"/>
  <c r="K58" i="45"/>
  <c r="J58" i="45"/>
  <c r="I58" i="45"/>
  <c r="H58" i="45"/>
  <c r="G58" i="45"/>
  <c r="F58" i="45"/>
  <c r="E58" i="45"/>
  <c r="D58" i="45"/>
  <c r="N57" i="45"/>
  <c r="O57" i="45" s="1"/>
  <c r="N56" i="45"/>
  <c r="O56" i="45" s="1"/>
  <c r="N55" i="45"/>
  <c r="O55" i="45"/>
  <c r="M54" i="45"/>
  <c r="M74" i="45" s="1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1" i="44"/>
  <c r="O71" i="44" s="1"/>
  <c r="N70" i="44"/>
  <c r="O70" i="44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M63" i="44"/>
  <c r="L63" i="44"/>
  <c r="K63" i="44"/>
  <c r="J63" i="44"/>
  <c r="I63" i="44"/>
  <c r="H63" i="44"/>
  <c r="G63" i="44"/>
  <c r="F63" i="44"/>
  <c r="E63" i="44"/>
  <c r="D63" i="44"/>
  <c r="N62" i="44"/>
  <c r="O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/>
  <c r="M55" i="44"/>
  <c r="L55" i="44"/>
  <c r="K55" i="44"/>
  <c r="J55" i="44"/>
  <c r="I55" i="44"/>
  <c r="H55" i="44"/>
  <c r="G55" i="44"/>
  <c r="F55" i="44"/>
  <c r="E55" i="44"/>
  <c r="D55" i="44"/>
  <c r="N54" i="44"/>
  <c r="O54" i="44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N37" i="44" s="1"/>
  <c r="O37" i="44" s="1"/>
  <c r="D37" i="44"/>
  <c r="N36" i="44"/>
  <c r="O36" i="44" s="1"/>
  <c r="N35" i="44"/>
  <c r="O35" i="44" s="1"/>
  <c r="N34" i="44"/>
  <c r="O34" i="44" s="1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9" i="43"/>
  <c r="O69" i="43" s="1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59" i="42"/>
  <c r="O59" i="42" s="1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1" i="41"/>
  <c r="O71" i="41" s="1"/>
  <c r="N70" i="41"/>
  <c r="O70" i="41"/>
  <c r="N69" i="41"/>
  <c r="O69" i="41" s="1"/>
  <c r="N68" i="41"/>
  <c r="O68" i="41" s="1"/>
  <c r="N67" i="41"/>
  <c r="O67" i="41" s="1"/>
  <c r="N66" i="41"/>
  <c r="O66" i="41" s="1"/>
  <c r="N65" i="41"/>
  <c r="O65" i="41" s="1"/>
  <c r="M64" i="41"/>
  <c r="L64" i="41"/>
  <c r="K64" i="41"/>
  <c r="N64" i="41" s="1"/>
  <c r="O64" i="41" s="1"/>
  <c r="J64" i="41"/>
  <c r="I64" i="41"/>
  <c r="H64" i="41"/>
  <c r="G64" i="41"/>
  <c r="F64" i="41"/>
  <c r="E64" i="41"/>
  <c r="D64" i="4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M57" i="41"/>
  <c r="L57" i="41"/>
  <c r="K57" i="41"/>
  <c r="J57" i="41"/>
  <c r="I57" i="41"/>
  <c r="H57" i="41"/>
  <c r="G57" i="41"/>
  <c r="F57" i="41"/>
  <c r="E57" i="41"/>
  <c r="D57" i="41"/>
  <c r="N56" i="41"/>
  <c r="O56" i="41" s="1"/>
  <c r="N55" i="41"/>
  <c r="O55" i="41" s="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5" i="38"/>
  <c r="E5" i="38"/>
  <c r="F5" i="38"/>
  <c r="G5" i="38"/>
  <c r="G75" i="38"/>
  <c r="H5" i="38"/>
  <c r="I5" i="38"/>
  <c r="J5" i="38"/>
  <c r="K5" i="38"/>
  <c r="L5" i="38"/>
  <c r="M5" i="38"/>
  <c r="N6" i="38"/>
  <c r="O6" i="38"/>
  <c r="N7" i="38"/>
  <c r="O7" i="38"/>
  <c r="N8" i="38"/>
  <c r="O8" i="38"/>
  <c r="N9" i="38"/>
  <c r="O9" i="38"/>
  <c r="N10" i="38"/>
  <c r="O10" i="38" s="1"/>
  <c r="N11" i="38"/>
  <c r="O11" i="38"/>
  <c r="N12" i="38"/>
  <c r="O12" i="38"/>
  <c r="N13" i="38"/>
  <c r="O13" i="38"/>
  <c r="N14" i="38"/>
  <c r="O14" i="38"/>
  <c r="D15" i="38"/>
  <c r="E15" i="38"/>
  <c r="E75" i="38" s="1"/>
  <c r="F15" i="38"/>
  <c r="G15" i="38"/>
  <c r="H15" i="38"/>
  <c r="I15" i="38"/>
  <c r="J15" i="38"/>
  <c r="K15" i="38"/>
  <c r="L15" i="38"/>
  <c r="M15" i="38"/>
  <c r="M75" i="38" s="1"/>
  <c r="N16" i="38"/>
  <c r="O16" i="38"/>
  <c r="N17" i="38"/>
  <c r="O17" i="38"/>
  <c r="N18" i="38"/>
  <c r="O18" i="38" s="1"/>
  <c r="N19" i="38"/>
  <c r="O19" i="38"/>
  <c r="N20" i="38"/>
  <c r="O20" i="38"/>
  <c r="D21" i="38"/>
  <c r="E21" i="38"/>
  <c r="F21" i="38"/>
  <c r="N21" i="38" s="1"/>
  <c r="G21" i="38"/>
  <c r="H21" i="38"/>
  <c r="I21" i="38"/>
  <c r="J21" i="38"/>
  <c r="K21" i="38"/>
  <c r="L21" i="38"/>
  <c r="M21" i="38"/>
  <c r="O21" i="38"/>
  <c r="N22" i="38"/>
  <c r="O22" i="38"/>
  <c r="N23" i="38"/>
  <c r="O23" i="38"/>
  <c r="N24" i="38"/>
  <c r="O24" i="38" s="1"/>
  <c r="N25" i="38"/>
  <c r="O25" i="38"/>
  <c r="N26" i="38"/>
  <c r="O26" i="38"/>
  <c r="N27" i="38"/>
  <c r="O27" i="38"/>
  <c r="N28" i="38"/>
  <c r="O28" i="38"/>
  <c r="N29" i="38"/>
  <c r="O29" i="38"/>
  <c r="N30" i="38"/>
  <c r="O30" i="38" s="1"/>
  <c r="N31" i="38"/>
  <c r="O31" i="38"/>
  <c r="N32" i="38"/>
  <c r="O32" i="38"/>
  <c r="N33" i="38"/>
  <c r="O33" i="38"/>
  <c r="N34" i="38"/>
  <c r="O34" i="38"/>
  <c r="N35" i="38"/>
  <c r="O35" i="38"/>
  <c r="N36" i="38"/>
  <c r="O36" i="38" s="1"/>
  <c r="N37" i="38"/>
  <c r="O37" i="38"/>
  <c r="N38" i="38"/>
  <c r="O38" i="38"/>
  <c r="N39" i="38"/>
  <c r="O39" i="38"/>
  <c r="N40" i="38"/>
  <c r="O40" i="38"/>
  <c r="D41" i="38"/>
  <c r="E41" i="38"/>
  <c r="F41" i="38"/>
  <c r="G41" i="38"/>
  <c r="H41" i="38"/>
  <c r="I41" i="38"/>
  <c r="I75" i="38" s="1"/>
  <c r="J41" i="38"/>
  <c r="K41" i="38"/>
  <c r="L41" i="38"/>
  <c r="M41" i="38"/>
  <c r="N42" i="38"/>
  <c r="O42" i="38" s="1"/>
  <c r="N43" i="38"/>
  <c r="O43" i="38" s="1"/>
  <c r="N44" i="38"/>
  <c r="O44" i="38"/>
  <c r="N45" i="38"/>
  <c r="O45" i="38" s="1"/>
  <c r="N46" i="38"/>
  <c r="O46" i="38"/>
  <c r="N47" i="38"/>
  <c r="O47" i="38" s="1"/>
  <c r="N48" i="38"/>
  <c r="O48" i="38" s="1"/>
  <c r="N49" i="38"/>
  <c r="O49" i="38" s="1"/>
  <c r="N50" i="38"/>
  <c r="O50" i="38"/>
  <c r="N51" i="38"/>
  <c r="O51" i="38" s="1"/>
  <c r="N52" i="38"/>
  <c r="O52" i="38"/>
  <c r="N53" i="38"/>
  <c r="O53" i="38" s="1"/>
  <c r="N54" i="38"/>
  <c r="O54" i="38" s="1"/>
  <c r="D55" i="38"/>
  <c r="E55" i="38"/>
  <c r="F55" i="38"/>
  <c r="G55" i="38"/>
  <c r="H55" i="38"/>
  <c r="I55" i="38"/>
  <c r="J55" i="38"/>
  <c r="K55" i="38"/>
  <c r="L55" i="38"/>
  <c r="N55" i="38" s="1"/>
  <c r="O55" i="38" s="1"/>
  <c r="M55" i="38"/>
  <c r="N56" i="38"/>
  <c r="O56" i="38" s="1"/>
  <c r="N57" i="38"/>
  <c r="O57" i="38" s="1"/>
  <c r="N58" i="38"/>
  <c r="O58" i="38"/>
  <c r="N59" i="38"/>
  <c r="O59" i="38" s="1"/>
  <c r="D60" i="38"/>
  <c r="E60" i="38"/>
  <c r="F60" i="38"/>
  <c r="G60" i="38"/>
  <c r="H60" i="38"/>
  <c r="H75" i="38" s="1"/>
  <c r="I60" i="38"/>
  <c r="J60" i="38"/>
  <c r="K60" i="38"/>
  <c r="L60" i="38"/>
  <c r="M60" i="38"/>
  <c r="N61" i="38"/>
  <c r="O61" i="38"/>
  <c r="N62" i="38"/>
  <c r="O62" i="38" s="1"/>
  <c r="N63" i="38"/>
  <c r="O63" i="38" s="1"/>
  <c r="N64" i="38"/>
  <c r="O64" i="38" s="1"/>
  <c r="N65" i="38"/>
  <c r="O65" i="38"/>
  <c r="N66" i="38"/>
  <c r="O66" i="38" s="1"/>
  <c r="N67" i="38"/>
  <c r="O67" i="38"/>
  <c r="D68" i="38"/>
  <c r="N68" i="38" s="1"/>
  <c r="O68" i="38" s="1"/>
  <c r="E68" i="38"/>
  <c r="F68" i="38"/>
  <c r="G68" i="38"/>
  <c r="H68" i="38"/>
  <c r="I68" i="38"/>
  <c r="J68" i="38"/>
  <c r="K68" i="38"/>
  <c r="L68" i="38"/>
  <c r="M68" i="38"/>
  <c r="N69" i="38"/>
  <c r="O69" i="38" s="1"/>
  <c r="N70" i="38"/>
  <c r="O70" i="38" s="1"/>
  <c r="N71" i="38"/>
  <c r="O71" i="38" s="1"/>
  <c r="N72" i="38"/>
  <c r="O72" i="38" s="1"/>
  <c r="N73" i="38"/>
  <c r="O73" i="38" s="1"/>
  <c r="N74" i="38"/>
  <c r="O74" i="38"/>
  <c r="K75" i="38"/>
  <c r="D5" i="33"/>
  <c r="E5" i="33"/>
  <c r="E74" i="33" s="1"/>
  <c r="F5" i="33"/>
  <c r="F74" i="33" s="1"/>
  <c r="G5" i="33"/>
  <c r="H5" i="33"/>
  <c r="I5" i="33"/>
  <c r="J5" i="33"/>
  <c r="K5" i="33"/>
  <c r="L5" i="33"/>
  <c r="L74" i="33"/>
  <c r="M5" i="33"/>
  <c r="M74" i="33"/>
  <c r="N6" i="33"/>
  <c r="O6" i="33"/>
  <c r="N7" i="33"/>
  <c r="O7" i="33" s="1"/>
  <c r="N8" i="33"/>
  <c r="O8" i="33"/>
  <c r="N9" i="33"/>
  <c r="O9" i="33"/>
  <c r="N10" i="33"/>
  <c r="O10" i="33"/>
  <c r="N11" i="33"/>
  <c r="O11" i="33"/>
  <c r="N12" i="33"/>
  <c r="O12" i="33"/>
  <c r="N13" i="33"/>
  <c r="O13" i="33" s="1"/>
  <c r="N14" i="33"/>
  <c r="O14" i="33"/>
  <c r="N15" i="33"/>
  <c r="O15" i="33"/>
  <c r="D16" i="33"/>
  <c r="N16" i="33"/>
  <c r="O16" i="33" s="1"/>
  <c r="E16" i="33"/>
  <c r="F16" i="33"/>
  <c r="G16" i="33"/>
  <c r="H16" i="33"/>
  <c r="I16" i="33"/>
  <c r="J16" i="33"/>
  <c r="K16" i="33"/>
  <c r="L16" i="33"/>
  <c r="M16" i="33"/>
  <c r="N17" i="33"/>
  <c r="O17" i="33"/>
  <c r="N18" i="33"/>
  <c r="O18" i="33"/>
  <c r="N19" i="33"/>
  <c r="O19" i="33"/>
  <c r="N20" i="33"/>
  <c r="O20" i="33" s="1"/>
  <c r="N21" i="33"/>
  <c r="O21" i="33"/>
  <c r="N22" i="33"/>
  <c r="O22" i="33"/>
  <c r="D23" i="33"/>
  <c r="N23" i="33"/>
  <c r="O23" i="33" s="1"/>
  <c r="E23" i="33"/>
  <c r="F23" i="33"/>
  <c r="G23" i="33"/>
  <c r="H23" i="33"/>
  <c r="I23" i="33"/>
  <c r="J23" i="33"/>
  <c r="K23" i="33"/>
  <c r="L23" i="33"/>
  <c r="M23" i="33"/>
  <c r="N24" i="33"/>
  <c r="O24" i="33"/>
  <c r="N25" i="33"/>
  <c r="O25" i="33"/>
  <c r="N26" i="33"/>
  <c r="O26" i="33"/>
  <c r="N27" i="33"/>
  <c r="O27" i="33" s="1"/>
  <c r="N28" i="33"/>
  <c r="O28" i="33"/>
  <c r="N29" i="33"/>
  <c r="O29" i="33"/>
  <c r="N30" i="33"/>
  <c r="O30" i="33"/>
  <c r="N31" i="33"/>
  <c r="O31" i="33"/>
  <c r="N32" i="33"/>
  <c r="O32" i="33"/>
  <c r="N33" i="33"/>
  <c r="O33" i="33" s="1"/>
  <c r="N34" i="33"/>
  <c r="O34" i="33"/>
  <c r="N35" i="33"/>
  <c r="O35" i="33"/>
  <c r="N36" i="33"/>
  <c r="O36" i="33"/>
  <c r="N37" i="33"/>
  <c r="O37" i="33"/>
  <c r="N38" i="33"/>
  <c r="O38" i="33"/>
  <c r="N39" i="33"/>
  <c r="O39" i="33" s="1"/>
  <c r="N40" i="33"/>
  <c r="O40" i="33"/>
  <c r="N41" i="33"/>
  <c r="O41" i="33"/>
  <c r="D42" i="33"/>
  <c r="N42" i="33"/>
  <c r="O42" i="33" s="1"/>
  <c r="E42" i="33"/>
  <c r="F42" i="33"/>
  <c r="G42" i="33"/>
  <c r="H42" i="33"/>
  <c r="I42" i="33"/>
  <c r="J42" i="33"/>
  <c r="K42" i="33"/>
  <c r="L42" i="33"/>
  <c r="M42" i="33"/>
  <c r="N43" i="33"/>
  <c r="O43" i="33"/>
  <c r="N44" i="33"/>
  <c r="O44" i="33"/>
  <c r="N45" i="33"/>
  <c r="O45" i="33"/>
  <c r="N46" i="33"/>
  <c r="O46" i="33" s="1"/>
  <c r="N47" i="33"/>
  <c r="O47" i="33"/>
  <c r="N48" i="33"/>
  <c r="O48" i="33"/>
  <c r="N49" i="33"/>
  <c r="O49" i="33"/>
  <c r="N50" i="33"/>
  <c r="O50" i="33"/>
  <c r="N51" i="33"/>
  <c r="O51" i="33"/>
  <c r="N52" i="33"/>
  <c r="O52" i="33" s="1"/>
  <c r="N53" i="33"/>
  <c r="O53" i="33"/>
  <c r="N54" i="33"/>
  <c r="O54" i="33"/>
  <c r="D55" i="33"/>
  <c r="N55" i="33"/>
  <c r="O55" i="33" s="1"/>
  <c r="E55" i="33"/>
  <c r="F55" i="33"/>
  <c r="G55" i="33"/>
  <c r="H55" i="33"/>
  <c r="I55" i="33"/>
  <c r="J55" i="33"/>
  <c r="K55" i="33"/>
  <c r="L55" i="33"/>
  <c r="M55" i="33"/>
  <c r="N56" i="33"/>
  <c r="O56" i="33"/>
  <c r="N57" i="33"/>
  <c r="O57" i="33"/>
  <c r="N58" i="33"/>
  <c r="O58" i="33"/>
  <c r="N59" i="33"/>
  <c r="O59" i="33" s="1"/>
  <c r="D60" i="33"/>
  <c r="E60" i="33"/>
  <c r="F60" i="33"/>
  <c r="G60" i="33"/>
  <c r="H60" i="33"/>
  <c r="H74" i="33"/>
  <c r="I60" i="33"/>
  <c r="I74" i="33" s="1"/>
  <c r="J60" i="33"/>
  <c r="K60" i="33"/>
  <c r="L60" i="33"/>
  <c r="M60" i="33"/>
  <c r="N61" i="33"/>
  <c r="O61" i="33"/>
  <c r="N62" i="33"/>
  <c r="O62" i="33" s="1"/>
  <c r="N63" i="33"/>
  <c r="O63" i="33"/>
  <c r="N64" i="33"/>
  <c r="O64" i="33" s="1"/>
  <c r="N65" i="33"/>
  <c r="O65" i="33" s="1"/>
  <c r="N66" i="33"/>
  <c r="O66" i="33" s="1"/>
  <c r="D67" i="33"/>
  <c r="E67" i="33"/>
  <c r="F67" i="33"/>
  <c r="G67" i="33"/>
  <c r="H67" i="33"/>
  <c r="I67" i="33"/>
  <c r="J67" i="33"/>
  <c r="K67" i="33"/>
  <c r="L67" i="33"/>
  <c r="M67" i="33"/>
  <c r="N68" i="33"/>
  <c r="O68" i="33" s="1"/>
  <c r="N69" i="33"/>
  <c r="O69" i="33"/>
  <c r="N70" i="33"/>
  <c r="O70" i="33" s="1"/>
  <c r="N71" i="33"/>
  <c r="O71" i="33"/>
  <c r="N72" i="33"/>
  <c r="O72" i="33" s="1"/>
  <c r="N73" i="33"/>
  <c r="O73" i="33" s="1"/>
  <c r="G74" i="33"/>
  <c r="D5" i="34"/>
  <c r="E5" i="34"/>
  <c r="F5" i="34"/>
  <c r="G5" i="34"/>
  <c r="N5" i="34"/>
  <c r="O5" i="34"/>
  <c r="H5" i="34"/>
  <c r="I5" i="34"/>
  <c r="J5" i="34"/>
  <c r="K5" i="34"/>
  <c r="L5" i="34"/>
  <c r="M5" i="34"/>
  <c r="N6" i="34"/>
  <c r="O6" i="34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/>
  <c r="N13" i="34"/>
  <c r="O13" i="34" s="1"/>
  <c r="N14" i="34"/>
  <c r="O14" i="34" s="1"/>
  <c r="D15" i="34"/>
  <c r="D76" i="34" s="1"/>
  <c r="E15" i="34"/>
  <c r="F15" i="34"/>
  <c r="G15" i="34"/>
  <c r="H15" i="34"/>
  <c r="I15" i="34"/>
  <c r="J15" i="34"/>
  <c r="K15" i="34"/>
  <c r="K76" i="34" s="1"/>
  <c r="L15" i="34"/>
  <c r="M15" i="34"/>
  <c r="M76" i="34" s="1"/>
  <c r="N16" i="34"/>
  <c r="O16" i="34" s="1"/>
  <c r="N17" i="34"/>
  <c r="O17" i="34" s="1"/>
  <c r="N18" i="34"/>
  <c r="O18" i="34"/>
  <c r="N19" i="34"/>
  <c r="O19" i="34" s="1"/>
  <c r="N20" i="34"/>
  <c r="O20" i="34" s="1"/>
  <c r="N21" i="34"/>
  <c r="O21" i="34" s="1"/>
  <c r="D22" i="34"/>
  <c r="E22" i="34"/>
  <c r="F22" i="34"/>
  <c r="G22" i="34"/>
  <c r="H22" i="34"/>
  <c r="I22" i="34"/>
  <c r="I76" i="34" s="1"/>
  <c r="J22" i="34"/>
  <c r="K22" i="34"/>
  <c r="L22" i="34"/>
  <c r="L76" i="34" s="1"/>
  <c r="M22" i="34"/>
  <c r="N23" i="34"/>
  <c r="O23" i="34" s="1"/>
  <c r="N24" i="34"/>
  <c r="O24" i="34" s="1"/>
  <c r="N25" i="34"/>
  <c r="O25" i="34"/>
  <c r="N26" i="34"/>
  <c r="O26" i="34" s="1"/>
  <c r="N27" i="34"/>
  <c r="O27" i="34" s="1"/>
  <c r="N28" i="34"/>
  <c r="O28" i="34" s="1"/>
  <c r="N29" i="34"/>
  <c r="O29" i="34" s="1"/>
  <c r="N30" i="34"/>
  <c r="O30" i="34" s="1"/>
  <c r="N31" i="34"/>
  <c r="O31" i="34"/>
  <c r="N32" i="34"/>
  <c r="O32" i="34" s="1"/>
  <c r="N33" i="34"/>
  <c r="O33" i="34" s="1"/>
  <c r="N34" i="34"/>
  <c r="O34" i="34" s="1"/>
  <c r="N35" i="34"/>
  <c r="O35" i="34" s="1"/>
  <c r="N36" i="34"/>
  <c r="O36" i="34" s="1"/>
  <c r="N37" i="34"/>
  <c r="O37" i="34"/>
  <c r="N38" i="34"/>
  <c r="O38" i="34" s="1"/>
  <c r="N39" i="34"/>
  <c r="O39" i="34" s="1"/>
  <c r="D40" i="34"/>
  <c r="N40" i="34" s="1"/>
  <c r="O40" i="34" s="1"/>
  <c r="E40" i="34"/>
  <c r="F40" i="34"/>
  <c r="G40" i="34"/>
  <c r="H40" i="34"/>
  <c r="I40" i="34"/>
  <c r="J40" i="34"/>
  <c r="K40" i="34"/>
  <c r="L40" i="34"/>
  <c r="M40" i="34"/>
  <c r="N41" i="34"/>
  <c r="O41" i="34" s="1"/>
  <c r="N42" i="34"/>
  <c r="O42" i="34" s="1"/>
  <c r="N43" i="34"/>
  <c r="O43" i="34"/>
  <c r="N44" i="34"/>
  <c r="O44" i="34" s="1"/>
  <c r="N45" i="34"/>
  <c r="O45" i="34" s="1"/>
  <c r="N46" i="34"/>
  <c r="O46" i="34" s="1"/>
  <c r="N47" i="34"/>
  <c r="O47" i="34" s="1"/>
  <c r="N48" i="34"/>
  <c r="O48" i="34" s="1"/>
  <c r="N49" i="34"/>
  <c r="O49" i="34"/>
  <c r="N50" i="34"/>
  <c r="O50" i="34" s="1"/>
  <c r="N51" i="34"/>
  <c r="O51" i="34" s="1"/>
  <c r="N52" i="34"/>
  <c r="O52" i="34" s="1"/>
  <c r="N53" i="34"/>
  <c r="O53" i="34" s="1"/>
  <c r="N54" i="34"/>
  <c r="O54" i="34" s="1"/>
  <c r="D55" i="34"/>
  <c r="E55" i="34"/>
  <c r="E76" i="34" s="1"/>
  <c r="F55" i="34"/>
  <c r="F76" i="34" s="1"/>
  <c r="G55" i="34"/>
  <c r="H55" i="34"/>
  <c r="I55" i="34"/>
  <c r="J55" i="34"/>
  <c r="K55" i="34"/>
  <c r="L55" i="34"/>
  <c r="M55" i="34"/>
  <c r="N56" i="34"/>
  <c r="O56" i="34" s="1"/>
  <c r="N57" i="34"/>
  <c r="O57" i="34"/>
  <c r="N58" i="34"/>
  <c r="O58" i="34" s="1"/>
  <c r="N59" i="34"/>
  <c r="O59" i="34" s="1"/>
  <c r="D60" i="34"/>
  <c r="E60" i="34"/>
  <c r="F60" i="34"/>
  <c r="G60" i="34"/>
  <c r="H60" i="34"/>
  <c r="I60" i="34"/>
  <c r="J60" i="34"/>
  <c r="K60" i="34"/>
  <c r="L60" i="34"/>
  <c r="M60" i="34"/>
  <c r="N61" i="34"/>
  <c r="O61" i="34" s="1"/>
  <c r="N62" i="34"/>
  <c r="O62" i="34" s="1"/>
  <c r="N63" i="34"/>
  <c r="O63" i="34" s="1"/>
  <c r="N64" i="34"/>
  <c r="O64" i="34"/>
  <c r="N65" i="34"/>
  <c r="O65" i="34" s="1"/>
  <c r="N66" i="34"/>
  <c r="O66" i="34" s="1"/>
  <c r="D67" i="34"/>
  <c r="E67" i="34"/>
  <c r="F67" i="34"/>
  <c r="G67" i="34"/>
  <c r="H67" i="34"/>
  <c r="I67" i="34"/>
  <c r="J67" i="34"/>
  <c r="K67" i="34"/>
  <c r="L67" i="34"/>
  <c r="M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D5" i="35"/>
  <c r="E5" i="35"/>
  <c r="F5" i="35"/>
  <c r="G5" i="35"/>
  <c r="G72" i="35" s="1"/>
  <c r="H5" i="35"/>
  <c r="I5" i="35"/>
  <c r="J5" i="35"/>
  <c r="K5" i="35"/>
  <c r="L5" i="35"/>
  <c r="L72" i="35" s="1"/>
  <c r="M5" i="35"/>
  <c r="N6" i="35"/>
  <c r="O6" i="35"/>
  <c r="N7" i="35"/>
  <c r="O7" i="35"/>
  <c r="N8" i="35"/>
  <c r="O8" i="35"/>
  <c r="N9" i="35"/>
  <c r="O9" i="35"/>
  <c r="N10" i="35"/>
  <c r="O10" i="35"/>
  <c r="N11" i="35"/>
  <c r="O11" i="35" s="1"/>
  <c r="N12" i="35"/>
  <c r="O12" i="35"/>
  <c r="N13" i="35"/>
  <c r="O13" i="35"/>
  <c r="N14" i="35"/>
  <c r="O14" i="35"/>
  <c r="D15" i="35"/>
  <c r="E15" i="35"/>
  <c r="F15" i="35"/>
  <c r="G15" i="35"/>
  <c r="H15" i="35"/>
  <c r="I15" i="35"/>
  <c r="J15" i="35"/>
  <c r="K15" i="35"/>
  <c r="L15" i="35"/>
  <c r="M15" i="35"/>
  <c r="N16" i="35"/>
  <c r="O16" i="35" s="1"/>
  <c r="N17" i="35"/>
  <c r="O17" i="35" s="1"/>
  <c r="N18" i="35"/>
  <c r="O18" i="35" s="1"/>
  <c r="N19" i="35"/>
  <c r="O19" i="35"/>
  <c r="N20" i="35"/>
  <c r="O20" i="35" s="1"/>
  <c r="N21" i="35"/>
  <c r="O21" i="35"/>
  <c r="D22" i="35"/>
  <c r="D72" i="35" s="1"/>
  <c r="E22" i="35"/>
  <c r="F22" i="35"/>
  <c r="F72" i="35" s="1"/>
  <c r="N72" i="35" s="1"/>
  <c r="O72" i="35" s="1"/>
  <c r="G22" i="35"/>
  <c r="H22" i="35"/>
  <c r="I22" i="35"/>
  <c r="I72" i="35" s="1"/>
  <c r="J22" i="35"/>
  <c r="K22" i="35"/>
  <c r="L22" i="35"/>
  <c r="M22" i="35"/>
  <c r="N23" i="35"/>
  <c r="O23" i="35"/>
  <c r="N24" i="35"/>
  <c r="O24" i="35" s="1"/>
  <c r="N25" i="35"/>
  <c r="O25" i="35" s="1"/>
  <c r="N26" i="35"/>
  <c r="O26" i="35" s="1"/>
  <c r="N27" i="35"/>
  <c r="O27" i="35" s="1"/>
  <c r="N28" i="35"/>
  <c r="O28" i="35" s="1"/>
  <c r="N29" i="35"/>
  <c r="O29" i="35"/>
  <c r="N30" i="35"/>
  <c r="O30" i="35" s="1"/>
  <c r="N31" i="35"/>
  <c r="O31" i="35" s="1"/>
  <c r="N32" i="35"/>
  <c r="O32" i="35" s="1"/>
  <c r="N33" i="35"/>
  <c r="O33" i="35" s="1"/>
  <c r="N34" i="35"/>
  <c r="O34" i="35" s="1"/>
  <c r="N35" i="35"/>
  <c r="O35" i="35"/>
  <c r="N36" i="35"/>
  <c r="O36" i="35" s="1"/>
  <c r="N37" i="35"/>
  <c r="O37" i="35" s="1"/>
  <c r="D38" i="35"/>
  <c r="E38" i="35"/>
  <c r="F38" i="35"/>
  <c r="G38" i="35"/>
  <c r="H38" i="35"/>
  <c r="I38" i="35"/>
  <c r="J38" i="35"/>
  <c r="K38" i="35"/>
  <c r="L38" i="35"/>
  <c r="M38" i="35"/>
  <c r="N39" i="35"/>
  <c r="O39" i="35"/>
  <c r="N40" i="35"/>
  <c r="O40" i="35" s="1"/>
  <c r="N41" i="35"/>
  <c r="O41" i="35"/>
  <c r="N42" i="35"/>
  <c r="O42" i="35"/>
  <c r="N43" i="35"/>
  <c r="O43" i="35"/>
  <c r="N44" i="35"/>
  <c r="O44" i="35"/>
  <c r="N45" i="35"/>
  <c r="O45" i="35"/>
  <c r="N46" i="35"/>
  <c r="O46" i="35" s="1"/>
  <c r="N47" i="35"/>
  <c r="O47" i="35"/>
  <c r="N48" i="35"/>
  <c r="O48" i="35"/>
  <c r="N49" i="35"/>
  <c r="O49" i="35"/>
  <c r="N50" i="35"/>
  <c r="O50" i="35"/>
  <c r="N51" i="35"/>
  <c r="O51" i="35"/>
  <c r="N52" i="35"/>
  <c r="O52" i="35" s="1"/>
  <c r="D53" i="35"/>
  <c r="E53" i="35"/>
  <c r="F53" i="35"/>
  <c r="G53" i="35"/>
  <c r="H53" i="35"/>
  <c r="I53" i="35"/>
  <c r="J53" i="35"/>
  <c r="K53" i="35"/>
  <c r="L53" i="35"/>
  <c r="M53" i="35"/>
  <c r="N54" i="35"/>
  <c r="O54" i="35" s="1"/>
  <c r="N55" i="35"/>
  <c r="O55" i="35"/>
  <c r="N56" i="35"/>
  <c r="O56" i="35" s="1"/>
  <c r="N57" i="35"/>
  <c r="O57" i="35"/>
  <c r="D58" i="35"/>
  <c r="E58" i="35"/>
  <c r="F58" i="35"/>
  <c r="G58" i="35"/>
  <c r="H58" i="35"/>
  <c r="I58" i="35"/>
  <c r="J58" i="35"/>
  <c r="K58" i="35"/>
  <c r="L58" i="35"/>
  <c r="M58" i="35"/>
  <c r="N59" i="35"/>
  <c r="O59" i="35"/>
  <c r="N60" i="35"/>
  <c r="O60" i="35"/>
  <c r="N61" i="35"/>
  <c r="O61" i="35" s="1"/>
  <c r="N62" i="35"/>
  <c r="O62" i="35"/>
  <c r="N63" i="35"/>
  <c r="O63" i="35" s="1"/>
  <c r="N64" i="35"/>
  <c r="O64" i="35"/>
  <c r="D65" i="35"/>
  <c r="E65" i="35"/>
  <c r="F65" i="35"/>
  <c r="G65" i="35"/>
  <c r="H65" i="35"/>
  <c r="I65" i="35"/>
  <c r="J65" i="35"/>
  <c r="K65" i="35"/>
  <c r="L65" i="35"/>
  <c r="M65" i="35"/>
  <c r="N66" i="35"/>
  <c r="O66" i="35"/>
  <c r="N67" i="35"/>
  <c r="O67" i="35"/>
  <c r="N68" i="35"/>
  <c r="O68" i="35" s="1"/>
  <c r="N69" i="35"/>
  <c r="O69" i="35"/>
  <c r="N70" i="35"/>
  <c r="O70" i="35" s="1"/>
  <c r="N71" i="35"/>
  <c r="O71" i="35"/>
  <c r="K72" i="35"/>
  <c r="D5" i="36"/>
  <c r="E5" i="36"/>
  <c r="F5" i="36"/>
  <c r="G5" i="36"/>
  <c r="H5" i="36"/>
  <c r="I5" i="36"/>
  <c r="J5" i="36"/>
  <c r="K5" i="36"/>
  <c r="L5" i="36"/>
  <c r="M5" i="36"/>
  <c r="N6" i="36"/>
  <c r="O6" i="36"/>
  <c r="N7" i="36"/>
  <c r="O7" i="36" s="1"/>
  <c r="N8" i="36"/>
  <c r="O8" i="36"/>
  <c r="N9" i="36"/>
  <c r="O9" i="36" s="1"/>
  <c r="N10" i="36"/>
  <c r="O10" i="36"/>
  <c r="N11" i="36"/>
  <c r="O11" i="36"/>
  <c r="N12" i="36"/>
  <c r="O12" i="36"/>
  <c r="N13" i="36"/>
  <c r="O13" i="36" s="1"/>
  <c r="N14" i="36"/>
  <c r="O14" i="36"/>
  <c r="D15" i="36"/>
  <c r="D75" i="36" s="1"/>
  <c r="E15" i="36"/>
  <c r="F15" i="36"/>
  <c r="G15" i="36"/>
  <c r="H15" i="36"/>
  <c r="I15" i="36"/>
  <c r="J15" i="36"/>
  <c r="K15" i="36"/>
  <c r="L15" i="36"/>
  <c r="M15" i="36"/>
  <c r="N16" i="36"/>
  <c r="O16" i="36" s="1"/>
  <c r="N17" i="36"/>
  <c r="O17" i="36"/>
  <c r="N18" i="36"/>
  <c r="O18" i="36" s="1"/>
  <c r="N19" i="36"/>
  <c r="O19" i="36" s="1"/>
  <c r="N20" i="36"/>
  <c r="O20" i="36" s="1"/>
  <c r="N21" i="36"/>
  <c r="O21" i="36"/>
  <c r="D22" i="36"/>
  <c r="E22" i="36"/>
  <c r="E75" i="36" s="1"/>
  <c r="F22" i="36"/>
  <c r="G22" i="36"/>
  <c r="G75" i="36" s="1"/>
  <c r="H22" i="36"/>
  <c r="I22" i="36"/>
  <c r="J22" i="36"/>
  <c r="K22" i="36"/>
  <c r="L22" i="36"/>
  <c r="M22" i="36"/>
  <c r="N23" i="36"/>
  <c r="O23" i="36"/>
  <c r="N24" i="36"/>
  <c r="O24" i="36"/>
  <c r="N25" i="36"/>
  <c r="O25" i="36"/>
  <c r="N26" i="36"/>
  <c r="O26" i="36"/>
  <c r="N27" i="36"/>
  <c r="O27" i="36" s="1"/>
  <c r="N28" i="36"/>
  <c r="O28" i="36"/>
  <c r="N29" i="36"/>
  <c r="O29" i="36"/>
  <c r="N30" i="36"/>
  <c r="O30" i="36"/>
  <c r="N31" i="36"/>
  <c r="O31" i="36"/>
  <c r="N32" i="36"/>
  <c r="O32" i="36" s="1"/>
  <c r="N33" i="36"/>
  <c r="O33" i="36" s="1"/>
  <c r="N34" i="36"/>
  <c r="O34" i="36"/>
  <c r="N35" i="36"/>
  <c r="O35" i="36"/>
  <c r="N36" i="36"/>
  <c r="O36" i="36"/>
  <c r="N37" i="36"/>
  <c r="O37" i="36"/>
  <c r="N38" i="36"/>
  <c r="O38" i="36" s="1"/>
  <c r="D39" i="36"/>
  <c r="E39" i="36"/>
  <c r="F39" i="36"/>
  <c r="G39" i="36"/>
  <c r="H39" i="36"/>
  <c r="I39" i="36"/>
  <c r="I75" i="36"/>
  <c r="J39" i="36"/>
  <c r="J75" i="36" s="1"/>
  <c r="K39" i="36"/>
  <c r="L39" i="36"/>
  <c r="M39" i="36"/>
  <c r="N40" i="36"/>
  <c r="O40" i="36" s="1"/>
  <c r="N41" i="36"/>
  <c r="O41" i="36"/>
  <c r="N42" i="36"/>
  <c r="O42" i="36" s="1"/>
  <c r="N43" i="36"/>
  <c r="O43" i="36"/>
  <c r="N44" i="36"/>
  <c r="O44" i="36" s="1"/>
  <c r="N45" i="36"/>
  <c r="O45" i="36" s="1"/>
  <c r="N46" i="36"/>
  <c r="O46" i="36" s="1"/>
  <c r="N47" i="36"/>
  <c r="O47" i="36"/>
  <c r="N48" i="36"/>
  <c r="O48" i="36" s="1"/>
  <c r="N49" i="36"/>
  <c r="O49" i="36"/>
  <c r="N50" i="36"/>
  <c r="O50" i="36" s="1"/>
  <c r="N51" i="36"/>
  <c r="O51" i="36" s="1"/>
  <c r="N52" i="36"/>
  <c r="O52" i="36" s="1"/>
  <c r="N53" i="36"/>
  <c r="O53" i="36" s="1"/>
  <c r="D54" i="36"/>
  <c r="E54" i="36"/>
  <c r="F54" i="36"/>
  <c r="G54" i="36"/>
  <c r="H54" i="36"/>
  <c r="I54" i="36"/>
  <c r="J54" i="36"/>
  <c r="K54" i="36"/>
  <c r="L54" i="36"/>
  <c r="M54" i="36"/>
  <c r="N55" i="36"/>
  <c r="O55" i="36" s="1"/>
  <c r="N56" i="36"/>
  <c r="O56" i="36" s="1"/>
  <c r="N57" i="36"/>
  <c r="O57" i="36"/>
  <c r="N58" i="36"/>
  <c r="O58" i="36" s="1"/>
  <c r="D59" i="36"/>
  <c r="E59" i="36"/>
  <c r="F59" i="36"/>
  <c r="G59" i="36"/>
  <c r="H59" i="36"/>
  <c r="I59" i="36"/>
  <c r="J59" i="36"/>
  <c r="K59" i="36"/>
  <c r="K75" i="36" s="1"/>
  <c r="L59" i="36"/>
  <c r="M59" i="36"/>
  <c r="N60" i="36"/>
  <c r="O60" i="36" s="1"/>
  <c r="N61" i="36"/>
  <c r="O61" i="36" s="1"/>
  <c r="N62" i="36"/>
  <c r="O62" i="36"/>
  <c r="N63" i="36"/>
  <c r="O63" i="36" s="1"/>
  <c r="N64" i="36"/>
  <c r="O64" i="36"/>
  <c r="N65" i="36"/>
  <c r="O65" i="36"/>
  <c r="D66" i="36"/>
  <c r="E66" i="36"/>
  <c r="F66" i="36"/>
  <c r="G66" i="36"/>
  <c r="H66" i="36"/>
  <c r="I66" i="36"/>
  <c r="J66" i="36"/>
  <c r="K66" i="36"/>
  <c r="L66" i="36"/>
  <c r="M66" i="36"/>
  <c r="N67" i="36"/>
  <c r="O67" i="36"/>
  <c r="N68" i="36"/>
  <c r="O68" i="36" s="1"/>
  <c r="N69" i="36"/>
  <c r="O69" i="36" s="1"/>
  <c r="N70" i="36"/>
  <c r="O70" i="36"/>
  <c r="N71" i="36"/>
  <c r="O71" i="36" s="1"/>
  <c r="N72" i="36"/>
  <c r="O72" i="36" s="1"/>
  <c r="N73" i="36"/>
  <c r="O73" i="36"/>
  <c r="N74" i="36"/>
  <c r="O74" i="36" s="1"/>
  <c r="D5" i="37"/>
  <c r="E5" i="37"/>
  <c r="F5" i="37"/>
  <c r="G5" i="37"/>
  <c r="H5" i="37"/>
  <c r="H72" i="37" s="1"/>
  <c r="I5" i="37"/>
  <c r="N5" i="37" s="1"/>
  <c r="O5" i="37" s="1"/>
  <c r="J5" i="37"/>
  <c r="K5" i="37"/>
  <c r="L5" i="37"/>
  <c r="M5" i="37"/>
  <c r="N6" i="37"/>
  <c r="O6" i="37" s="1"/>
  <c r="N7" i="37"/>
  <c r="O7" i="37" s="1"/>
  <c r="N8" i="37"/>
  <c r="O8" i="37" s="1"/>
  <c r="N9" i="37"/>
  <c r="O9" i="37"/>
  <c r="N10" i="37"/>
  <c r="O10" i="37"/>
  <c r="N11" i="37"/>
  <c r="O11" i="37" s="1"/>
  <c r="N12" i="37"/>
  <c r="O12" i="37" s="1"/>
  <c r="N13" i="37"/>
  <c r="O13" i="37" s="1"/>
  <c r="N14" i="37"/>
  <c r="O14" i="37" s="1"/>
  <c r="D15" i="37"/>
  <c r="E15" i="37"/>
  <c r="F15" i="37"/>
  <c r="G15" i="37"/>
  <c r="H15" i="37"/>
  <c r="I15" i="37"/>
  <c r="J15" i="37"/>
  <c r="K15" i="37"/>
  <c r="L15" i="37"/>
  <c r="M15" i="37"/>
  <c r="N16" i="37"/>
  <c r="O16" i="37" s="1"/>
  <c r="N17" i="37"/>
  <c r="O17" i="37"/>
  <c r="N18" i="37"/>
  <c r="O18" i="37" s="1"/>
  <c r="N19" i="37"/>
  <c r="O19" i="37" s="1"/>
  <c r="N20" i="37"/>
  <c r="O20" i="37" s="1"/>
  <c r="N21" i="37"/>
  <c r="O21" i="37" s="1"/>
  <c r="D22" i="37"/>
  <c r="E22" i="37"/>
  <c r="F22" i="37"/>
  <c r="G22" i="37"/>
  <c r="H22" i="37"/>
  <c r="I22" i="37"/>
  <c r="J22" i="37"/>
  <c r="K22" i="37"/>
  <c r="L22" i="37"/>
  <c r="M22" i="37"/>
  <c r="N23" i="37"/>
  <c r="O23" i="37"/>
  <c r="N24" i="37"/>
  <c r="O24" i="37" s="1"/>
  <c r="N25" i="37"/>
  <c r="O25" i="37"/>
  <c r="N26" i="37"/>
  <c r="O26" i="37" s="1"/>
  <c r="N27" i="37"/>
  <c r="O27" i="37" s="1"/>
  <c r="N28" i="37"/>
  <c r="O28" i="37"/>
  <c r="N29" i="37"/>
  <c r="O29" i="37"/>
  <c r="N30" i="37"/>
  <c r="O30" i="37" s="1"/>
  <c r="N31" i="37"/>
  <c r="O31" i="37" s="1"/>
  <c r="N32" i="37"/>
  <c r="O32" i="37"/>
  <c r="N33" i="37"/>
  <c r="O33" i="37"/>
  <c r="N34" i="37"/>
  <c r="O34" i="37"/>
  <c r="N35" i="37"/>
  <c r="O35" i="37"/>
  <c r="N36" i="37"/>
  <c r="O36" i="37" s="1"/>
  <c r="D37" i="37"/>
  <c r="N37" i="37" s="1"/>
  <c r="O37" i="37" s="1"/>
  <c r="E37" i="37"/>
  <c r="F37" i="37"/>
  <c r="F72" i="37" s="1"/>
  <c r="G37" i="37"/>
  <c r="H37" i="37"/>
  <c r="I37" i="37"/>
  <c r="J37" i="37"/>
  <c r="K37" i="37"/>
  <c r="L37" i="37"/>
  <c r="L72" i="37" s="1"/>
  <c r="M37" i="37"/>
  <c r="M72" i="37" s="1"/>
  <c r="N38" i="37"/>
  <c r="O38" i="37"/>
  <c r="N39" i="37"/>
  <c r="O39" i="37" s="1"/>
  <c r="N40" i="37"/>
  <c r="O40" i="37" s="1"/>
  <c r="N41" i="37"/>
  <c r="O41" i="37"/>
  <c r="N42" i="37"/>
  <c r="O42" i="37"/>
  <c r="N43" i="37"/>
  <c r="O43" i="37"/>
  <c r="N44" i="37"/>
  <c r="O44" i="37"/>
  <c r="N45" i="37"/>
  <c r="O45" i="37" s="1"/>
  <c r="N46" i="37"/>
  <c r="O46" i="37" s="1"/>
  <c r="N47" i="37"/>
  <c r="O47" i="37"/>
  <c r="N48" i="37"/>
  <c r="O48" i="37"/>
  <c r="N49" i="37"/>
  <c r="O49" i="37"/>
  <c r="N50" i="37"/>
  <c r="O50" i="37"/>
  <c r="N51" i="37"/>
  <c r="O51" i="37" s="1"/>
  <c r="D52" i="37"/>
  <c r="E52" i="37"/>
  <c r="F52" i="37"/>
  <c r="G52" i="37"/>
  <c r="H52" i="37"/>
  <c r="I52" i="37"/>
  <c r="J52" i="37"/>
  <c r="J72" i="37" s="1"/>
  <c r="K52" i="37"/>
  <c r="L52" i="37"/>
  <c r="M52" i="37"/>
  <c r="N53" i="37"/>
  <c r="O53" i="37"/>
  <c r="N54" i="37"/>
  <c r="O54" i="37"/>
  <c r="N55" i="37"/>
  <c r="O55" i="37"/>
  <c r="N56" i="37"/>
  <c r="O56" i="37" s="1"/>
  <c r="D57" i="37"/>
  <c r="N57" i="37" s="1"/>
  <c r="O57" i="37" s="1"/>
  <c r="E57" i="37"/>
  <c r="F57" i="37"/>
  <c r="G57" i="37"/>
  <c r="H57" i="37"/>
  <c r="I57" i="37"/>
  <c r="J57" i="37"/>
  <c r="K57" i="37"/>
  <c r="L57" i="37"/>
  <c r="M57" i="37"/>
  <c r="N58" i="37"/>
  <c r="O58" i="37"/>
  <c r="N59" i="37"/>
  <c r="O59" i="37" s="1"/>
  <c r="N60" i="37"/>
  <c r="O60" i="37" s="1"/>
  <c r="N61" i="37"/>
  <c r="O61" i="37"/>
  <c r="N62" i="37"/>
  <c r="O62" i="37"/>
  <c r="N63" i="37"/>
  <c r="O63" i="37"/>
  <c r="D64" i="37"/>
  <c r="E64" i="37"/>
  <c r="N64" i="37" s="1"/>
  <c r="O64" i="37" s="1"/>
  <c r="F64" i="37"/>
  <c r="G64" i="37"/>
  <c r="H64" i="37"/>
  <c r="I64" i="37"/>
  <c r="J64" i="37"/>
  <c r="K64" i="37"/>
  <c r="L64" i="37"/>
  <c r="M64" i="37"/>
  <c r="N65" i="37"/>
  <c r="O65" i="37"/>
  <c r="N66" i="37"/>
  <c r="O66" i="37" s="1"/>
  <c r="N67" i="37"/>
  <c r="O67" i="37" s="1"/>
  <c r="N68" i="37"/>
  <c r="O68" i="37"/>
  <c r="N69" i="37"/>
  <c r="O69" i="37"/>
  <c r="N70" i="37"/>
  <c r="O70" i="37"/>
  <c r="N71" i="37"/>
  <c r="O71" i="37"/>
  <c r="E72" i="37"/>
  <c r="D5" i="39"/>
  <c r="E5" i="39"/>
  <c r="F5" i="39"/>
  <c r="G5" i="39"/>
  <c r="G71" i="39" s="1"/>
  <c r="H5" i="39"/>
  <c r="H71" i="39" s="1"/>
  <c r="I5" i="39"/>
  <c r="J5" i="39"/>
  <c r="J71" i="39" s="1"/>
  <c r="K5" i="39"/>
  <c r="L5" i="39"/>
  <c r="M5" i="39"/>
  <c r="M71" i="39" s="1"/>
  <c r="N6" i="39"/>
  <c r="O6" i="39"/>
  <c r="N7" i="39"/>
  <c r="O7" i="39"/>
  <c r="N8" i="39"/>
  <c r="O8" i="39"/>
  <c r="N9" i="39"/>
  <c r="O9" i="39" s="1"/>
  <c r="N10" i="39"/>
  <c r="O10" i="39" s="1"/>
  <c r="N11" i="39"/>
  <c r="O11" i="39"/>
  <c r="N12" i="39"/>
  <c r="O12" i="39"/>
  <c r="N13" i="39"/>
  <c r="O13" i="39"/>
  <c r="N14" i="39"/>
  <c r="O14" i="39"/>
  <c r="D15" i="39"/>
  <c r="D71" i="39" s="1"/>
  <c r="E15" i="39"/>
  <c r="F15" i="39"/>
  <c r="F71" i="39" s="1"/>
  <c r="G15" i="39"/>
  <c r="H15" i="39"/>
  <c r="I15" i="39"/>
  <c r="J15" i="39"/>
  <c r="K15" i="39"/>
  <c r="L15" i="39"/>
  <c r="M15" i="39"/>
  <c r="N16" i="39"/>
  <c r="O16" i="39" s="1"/>
  <c r="N17" i="39"/>
  <c r="O17" i="39" s="1"/>
  <c r="N18" i="39"/>
  <c r="O18" i="39"/>
  <c r="N19" i="39"/>
  <c r="O19" i="39"/>
  <c r="N20" i="39"/>
  <c r="O20" i="39"/>
  <c r="N21" i="39"/>
  <c r="O21" i="39"/>
  <c r="D22" i="39"/>
  <c r="E22" i="39"/>
  <c r="E71" i="39"/>
  <c r="F22" i="39"/>
  <c r="G22" i="39"/>
  <c r="H22" i="39"/>
  <c r="N22" i="39" s="1"/>
  <c r="O22" i="39" s="1"/>
  <c r="I22" i="39"/>
  <c r="J22" i="39"/>
  <c r="K22" i="39"/>
  <c r="L22" i="39"/>
  <c r="M22" i="39"/>
  <c r="N23" i="39"/>
  <c r="O23" i="39" s="1"/>
  <c r="N24" i="39"/>
  <c r="O24" i="39"/>
  <c r="N25" i="39"/>
  <c r="O25" i="39"/>
  <c r="N26" i="39"/>
  <c r="O26" i="39"/>
  <c r="N27" i="39"/>
  <c r="O27" i="39"/>
  <c r="N28" i="39"/>
  <c r="O28" i="39" s="1"/>
  <c r="N29" i="39"/>
  <c r="O29" i="39" s="1"/>
  <c r="N30" i="39"/>
  <c r="O30" i="39"/>
  <c r="N31" i="39"/>
  <c r="O31" i="39"/>
  <c r="N32" i="39"/>
  <c r="O32" i="39"/>
  <c r="N33" i="39"/>
  <c r="O33" i="39"/>
  <c r="N34" i="39"/>
  <c r="O34" i="39" s="1"/>
  <c r="N35" i="39"/>
  <c r="O35" i="39" s="1"/>
  <c r="N36" i="39"/>
  <c r="O36" i="39"/>
  <c r="N37" i="39"/>
  <c r="O37" i="39"/>
  <c r="D38" i="39"/>
  <c r="E38" i="39"/>
  <c r="N38" i="39" s="1"/>
  <c r="O38" i="39" s="1"/>
  <c r="F38" i="39"/>
  <c r="G38" i="39"/>
  <c r="H38" i="39"/>
  <c r="I38" i="39"/>
  <c r="J38" i="39"/>
  <c r="K38" i="39"/>
  <c r="K71" i="39" s="1"/>
  <c r="L38" i="39"/>
  <c r="M38" i="39"/>
  <c r="N39" i="39"/>
  <c r="O39" i="39"/>
  <c r="N40" i="39"/>
  <c r="O40" i="39"/>
  <c r="N41" i="39"/>
  <c r="O41" i="39" s="1"/>
  <c r="N42" i="39"/>
  <c r="O42" i="39" s="1"/>
  <c r="N43" i="39"/>
  <c r="O43" i="39"/>
  <c r="N44" i="39"/>
  <c r="O44" i="39"/>
  <c r="N45" i="39"/>
  <c r="O45" i="39"/>
  <c r="N46" i="39"/>
  <c r="O46" i="39"/>
  <c r="N47" i="39"/>
  <c r="O47" i="39" s="1"/>
  <c r="N48" i="39"/>
  <c r="O48" i="39" s="1"/>
  <c r="N49" i="39"/>
  <c r="O49" i="39"/>
  <c r="N50" i="39"/>
  <c r="O50" i="39"/>
  <c r="D51" i="39"/>
  <c r="E51" i="39"/>
  <c r="N51" i="39" s="1"/>
  <c r="O51" i="39" s="1"/>
  <c r="F51" i="39"/>
  <c r="G51" i="39"/>
  <c r="H51" i="39"/>
  <c r="I51" i="39"/>
  <c r="J51" i="39"/>
  <c r="K51" i="39"/>
  <c r="L51" i="39"/>
  <c r="M51" i="39"/>
  <c r="N52" i="39"/>
  <c r="O52" i="39"/>
  <c r="N53" i="39"/>
  <c r="O53" i="39"/>
  <c r="N54" i="39"/>
  <c r="O54" i="39" s="1"/>
  <c r="N55" i="39"/>
  <c r="O55" i="39" s="1"/>
  <c r="D56" i="39"/>
  <c r="E56" i="39"/>
  <c r="F56" i="39"/>
  <c r="G56" i="39"/>
  <c r="H56" i="39"/>
  <c r="I56" i="39"/>
  <c r="I71" i="39" s="1"/>
  <c r="J56" i="39"/>
  <c r="K56" i="39"/>
  <c r="L56" i="39"/>
  <c r="L71" i="39" s="1"/>
  <c r="M56" i="39"/>
  <c r="N57" i="39"/>
  <c r="O57" i="39" s="1"/>
  <c r="N58" i="39"/>
  <c r="O58" i="39"/>
  <c r="N59" i="39"/>
  <c r="O59" i="39"/>
  <c r="N60" i="39"/>
  <c r="O60" i="39"/>
  <c r="N61" i="39"/>
  <c r="O61" i="39"/>
  <c r="N62" i="39"/>
  <c r="O62" i="39" s="1"/>
  <c r="N63" i="39"/>
  <c r="O63" i="39" s="1"/>
  <c r="D64" i="39"/>
  <c r="E64" i="39"/>
  <c r="F64" i="39"/>
  <c r="G64" i="39"/>
  <c r="N64" i="39" s="1"/>
  <c r="O64" i="39" s="1"/>
  <c r="H64" i="39"/>
  <c r="I64" i="39"/>
  <c r="J64" i="39"/>
  <c r="K64" i="39"/>
  <c r="L64" i="39"/>
  <c r="M64" i="39"/>
  <c r="N65" i="39"/>
  <c r="O65" i="39"/>
  <c r="N66" i="39"/>
  <c r="O66" i="39" s="1"/>
  <c r="N67" i="39"/>
  <c r="O67" i="39" s="1"/>
  <c r="N68" i="39"/>
  <c r="O68" i="39"/>
  <c r="N69" i="39"/>
  <c r="O69" i="39"/>
  <c r="N70" i="39"/>
  <c r="O70" i="39"/>
  <c r="D5" i="40"/>
  <c r="N5" i="40" s="1"/>
  <c r="O5" i="40" s="1"/>
  <c r="E5" i="40"/>
  <c r="E74" i="40" s="1"/>
  <c r="F5" i="40"/>
  <c r="F74" i="40"/>
  <c r="G5" i="40"/>
  <c r="H5" i="40"/>
  <c r="H74" i="40" s="1"/>
  <c r="I5" i="40"/>
  <c r="I74" i="40" s="1"/>
  <c r="J5" i="40"/>
  <c r="K5" i="40"/>
  <c r="K74" i="40" s="1"/>
  <c r="L5" i="40"/>
  <c r="M5" i="40"/>
  <c r="M74" i="40" s="1"/>
  <c r="N6" i="40"/>
  <c r="O6" i="40"/>
  <c r="N7" i="40"/>
  <c r="O7" i="40"/>
  <c r="N8" i="40"/>
  <c r="O8" i="40" s="1"/>
  <c r="N9" i="40"/>
  <c r="O9" i="40" s="1"/>
  <c r="N10" i="40"/>
  <c r="O10" i="40"/>
  <c r="N11" i="40"/>
  <c r="O11" i="40"/>
  <c r="N12" i="40"/>
  <c r="O12" i="40"/>
  <c r="N13" i="40"/>
  <c r="O13" i="40"/>
  <c r="D14" i="40"/>
  <c r="N14" i="40" s="1"/>
  <c r="O14" i="40" s="1"/>
  <c r="E14" i="40"/>
  <c r="F14" i="40"/>
  <c r="G14" i="40"/>
  <c r="G74" i="40" s="1"/>
  <c r="H14" i="40"/>
  <c r="I14" i="40"/>
  <c r="J14" i="40"/>
  <c r="J74" i="40" s="1"/>
  <c r="K14" i="40"/>
  <c r="L14" i="40"/>
  <c r="M14" i="40"/>
  <c r="N15" i="40"/>
  <c r="O15" i="40" s="1"/>
  <c r="N16" i="40"/>
  <c r="O16" i="40"/>
  <c r="N17" i="40"/>
  <c r="O17" i="40"/>
  <c r="N18" i="40"/>
  <c r="O18" i="40"/>
  <c r="N19" i="40"/>
  <c r="O19" i="40"/>
  <c r="N20" i="40"/>
  <c r="O20" i="40" s="1"/>
  <c r="D21" i="40"/>
  <c r="E21" i="40"/>
  <c r="F21" i="40"/>
  <c r="G21" i="40"/>
  <c r="N21" i="40" s="1"/>
  <c r="O21" i="40" s="1"/>
  <c r="H21" i="40"/>
  <c r="I21" i="40"/>
  <c r="J21" i="40"/>
  <c r="K21" i="40"/>
  <c r="L21" i="40"/>
  <c r="L74" i="40" s="1"/>
  <c r="M21" i="40"/>
  <c r="N22" i="40"/>
  <c r="O22" i="40" s="1"/>
  <c r="N23" i="40"/>
  <c r="O23" i="40"/>
  <c r="N24" i="40"/>
  <c r="O24" i="40"/>
  <c r="N25" i="40"/>
  <c r="O25" i="40"/>
  <c r="N26" i="40"/>
  <c r="O26" i="40"/>
  <c r="N27" i="40"/>
  <c r="O27" i="40" s="1"/>
  <c r="N28" i="40"/>
  <c r="O28" i="40" s="1"/>
  <c r="N29" i="40"/>
  <c r="O29" i="40"/>
  <c r="N30" i="40"/>
  <c r="O30" i="40"/>
  <c r="N31" i="40"/>
  <c r="O31" i="40"/>
  <c r="N32" i="40"/>
  <c r="O32" i="40"/>
  <c r="N33" i="40"/>
  <c r="O33" i="40" s="1"/>
  <c r="N34" i="40"/>
  <c r="O34" i="40" s="1"/>
  <c r="N35" i="40"/>
  <c r="O35" i="40"/>
  <c r="N36" i="40"/>
  <c r="O36" i="40"/>
  <c r="N37" i="40"/>
  <c r="O37" i="40"/>
  <c r="N38" i="40"/>
  <c r="O38" i="40"/>
  <c r="N39" i="40"/>
  <c r="O39" i="40" s="1"/>
  <c r="D40" i="40"/>
  <c r="E40" i="40"/>
  <c r="F40" i="40"/>
  <c r="G40" i="40"/>
  <c r="H40" i="40"/>
  <c r="I40" i="40"/>
  <c r="N40" i="40" s="1"/>
  <c r="O40" i="40" s="1"/>
  <c r="J40" i="40"/>
  <c r="K40" i="40"/>
  <c r="L40" i="40"/>
  <c r="M40" i="40"/>
  <c r="N41" i="40"/>
  <c r="O41" i="40"/>
  <c r="N42" i="40"/>
  <c r="O42" i="40"/>
  <c r="N43" i="40"/>
  <c r="O43" i="40" s="1"/>
  <c r="N44" i="40"/>
  <c r="O44" i="40" s="1"/>
  <c r="N45" i="40"/>
  <c r="O45" i="40"/>
  <c r="N46" i="40"/>
  <c r="O46" i="40"/>
  <c r="N47" i="40"/>
  <c r="O47" i="40"/>
  <c r="N48" i="40"/>
  <c r="O48" i="40"/>
  <c r="N49" i="40"/>
  <c r="O49" i="40" s="1"/>
  <c r="N50" i="40"/>
  <c r="O50" i="40" s="1"/>
  <c r="N51" i="40"/>
  <c r="O51" i="40"/>
  <c r="N52" i="40"/>
  <c r="O52" i="40"/>
  <c r="N53" i="40"/>
  <c r="O53" i="40"/>
  <c r="D54" i="40"/>
  <c r="E54" i="40"/>
  <c r="N54" i="40" s="1"/>
  <c r="O54" i="40" s="1"/>
  <c r="F54" i="40"/>
  <c r="G54" i="40"/>
  <c r="H54" i="40"/>
  <c r="I54" i="40"/>
  <c r="J54" i="40"/>
  <c r="K54" i="40"/>
  <c r="L54" i="40"/>
  <c r="M54" i="40"/>
  <c r="N55" i="40"/>
  <c r="O55" i="40"/>
  <c r="N56" i="40"/>
  <c r="O56" i="40" s="1"/>
  <c r="N57" i="40"/>
  <c r="O57" i="40" s="1"/>
  <c r="D58" i="40"/>
  <c r="N58" i="40"/>
  <c r="O58" i="40" s="1"/>
  <c r="E58" i="40"/>
  <c r="F58" i="40"/>
  <c r="G58" i="40"/>
  <c r="H58" i="40"/>
  <c r="I58" i="40"/>
  <c r="J58" i="40"/>
  <c r="K58" i="40"/>
  <c r="L58" i="40"/>
  <c r="M58" i="40"/>
  <c r="N59" i="40"/>
  <c r="O59" i="40"/>
  <c r="N60" i="40"/>
  <c r="O60" i="40"/>
  <c r="N61" i="40"/>
  <c r="O61" i="40"/>
  <c r="N62" i="40"/>
  <c r="O62" i="40"/>
  <c r="N63" i="40"/>
  <c r="O63" i="40" s="1"/>
  <c r="N64" i="40"/>
  <c r="O64" i="40" s="1"/>
  <c r="D65" i="40"/>
  <c r="N65" i="40" s="1"/>
  <c r="O65" i="40" s="1"/>
  <c r="E65" i="40"/>
  <c r="F65" i="40"/>
  <c r="G65" i="40"/>
  <c r="H65" i="40"/>
  <c r="I65" i="40"/>
  <c r="J65" i="40"/>
  <c r="K65" i="40"/>
  <c r="L65" i="40"/>
  <c r="M65" i="40"/>
  <c r="N66" i="40"/>
  <c r="O66" i="40"/>
  <c r="N67" i="40"/>
  <c r="O67" i="40"/>
  <c r="N68" i="40"/>
  <c r="O68" i="40"/>
  <c r="N69" i="40"/>
  <c r="O69" i="40"/>
  <c r="N70" i="40"/>
  <c r="O70" i="40" s="1"/>
  <c r="N71" i="40"/>
  <c r="O71" i="40" s="1"/>
  <c r="N72" i="40"/>
  <c r="O72" i="40"/>
  <c r="N73" i="40"/>
  <c r="O73" i="40"/>
  <c r="N66" i="36"/>
  <c r="O66" i="36"/>
  <c r="H72" i="35"/>
  <c r="N5" i="33"/>
  <c r="O5" i="33" s="1"/>
  <c r="N41" i="38"/>
  <c r="O41" i="38"/>
  <c r="N53" i="35"/>
  <c r="O53" i="35"/>
  <c r="N5" i="35"/>
  <c r="O5" i="35"/>
  <c r="N67" i="33"/>
  <c r="O67" i="33" s="1"/>
  <c r="K72" i="37"/>
  <c r="N22" i="37"/>
  <c r="O22" i="37" s="1"/>
  <c r="N38" i="35"/>
  <c r="O38" i="35"/>
  <c r="E72" i="35"/>
  <c r="N15" i="35"/>
  <c r="O15" i="35"/>
  <c r="J75" i="38"/>
  <c r="N15" i="36"/>
  <c r="O15" i="36" s="1"/>
  <c r="J72" i="35"/>
  <c r="N5" i="36"/>
  <c r="O5" i="36" s="1"/>
  <c r="N67" i="34"/>
  <c r="O67" i="34"/>
  <c r="N55" i="34"/>
  <c r="O55" i="34"/>
  <c r="L75" i="36"/>
  <c r="M72" i="35"/>
  <c r="G76" i="34"/>
  <c r="N60" i="33"/>
  <c r="O60" i="33"/>
  <c r="D74" i="33"/>
  <c r="D72" i="37"/>
  <c r="N5" i="38"/>
  <c r="O5" i="38"/>
  <c r="K74" i="33"/>
  <c r="N15" i="41"/>
  <c r="O15" i="41"/>
  <c r="N57" i="41"/>
  <c r="O57" i="41" s="1"/>
  <c r="N53" i="41"/>
  <c r="O53" i="41" s="1"/>
  <c r="M72" i="41"/>
  <c r="K72" i="41"/>
  <c r="H72" i="41"/>
  <c r="G72" i="41"/>
  <c r="F72" i="41"/>
  <c r="J72" i="41"/>
  <c r="L72" i="41"/>
  <c r="I72" i="41"/>
  <c r="N39" i="41"/>
  <c r="O39" i="41" s="1"/>
  <c r="N22" i="41"/>
  <c r="O22" i="41" s="1"/>
  <c r="E72" i="41"/>
  <c r="D72" i="41"/>
  <c r="N72" i="41" s="1"/>
  <c r="O72" i="41" s="1"/>
  <c r="N5" i="41"/>
  <c r="O5" i="41"/>
  <c r="L77" i="42"/>
  <c r="N68" i="42"/>
  <c r="O68" i="42"/>
  <c r="N60" i="42"/>
  <c r="O60" i="42"/>
  <c r="I77" i="42"/>
  <c r="N56" i="42"/>
  <c r="O56" i="42"/>
  <c r="M77" i="42"/>
  <c r="F77" i="42"/>
  <c r="J77" i="42"/>
  <c r="H77" i="42"/>
  <c r="K77" i="42"/>
  <c r="G77" i="42"/>
  <c r="N77" i="42" s="1"/>
  <c r="O77" i="42" s="1"/>
  <c r="N41" i="42"/>
  <c r="O41" i="42" s="1"/>
  <c r="N21" i="42"/>
  <c r="O21" i="42" s="1"/>
  <c r="N14" i="42"/>
  <c r="O14" i="42"/>
  <c r="E77" i="42"/>
  <c r="D77" i="42"/>
  <c r="N5" i="42"/>
  <c r="O5" i="42"/>
  <c r="I70" i="43"/>
  <c r="J70" i="43"/>
  <c r="N62" i="43"/>
  <c r="O62" i="43" s="1"/>
  <c r="M70" i="43"/>
  <c r="N54" i="43"/>
  <c r="O54" i="43" s="1"/>
  <c r="L70" i="43"/>
  <c r="N50" i="43"/>
  <c r="O50" i="43"/>
  <c r="F70" i="43"/>
  <c r="G70" i="43"/>
  <c r="H70" i="43"/>
  <c r="N70" i="43" s="1"/>
  <c r="O70" i="43" s="1"/>
  <c r="K70" i="43"/>
  <c r="N37" i="43"/>
  <c r="O37" i="43" s="1"/>
  <c r="D70" i="43"/>
  <c r="N21" i="43"/>
  <c r="O21" i="43" s="1"/>
  <c r="E70" i="43"/>
  <c r="N14" i="43"/>
  <c r="O14" i="43"/>
  <c r="N5" i="43"/>
  <c r="O5" i="43"/>
  <c r="N14" i="44"/>
  <c r="O14" i="44" s="1"/>
  <c r="N63" i="44"/>
  <c r="O63" i="44"/>
  <c r="N55" i="44"/>
  <c r="O55" i="44"/>
  <c r="J72" i="44"/>
  <c r="L72" i="44"/>
  <c r="K72" i="44"/>
  <c r="N51" i="44"/>
  <c r="O51" i="44"/>
  <c r="H72" i="44"/>
  <c r="I72" i="44"/>
  <c r="M72" i="44"/>
  <c r="F72" i="44"/>
  <c r="G72" i="44"/>
  <c r="D72" i="44"/>
  <c r="N22" i="44"/>
  <c r="O22" i="44"/>
  <c r="N5" i="44"/>
  <c r="O5" i="44" s="1"/>
  <c r="N14" i="45"/>
  <c r="O14" i="45" s="1"/>
  <c r="N66" i="45"/>
  <c r="O66" i="45" s="1"/>
  <c r="N58" i="45"/>
  <c r="O58" i="45"/>
  <c r="K74" i="45"/>
  <c r="L74" i="45"/>
  <c r="J74" i="45"/>
  <c r="N54" i="45"/>
  <c r="O54" i="45" s="1"/>
  <c r="F74" i="45"/>
  <c r="G74" i="45"/>
  <c r="H74" i="45"/>
  <c r="I74" i="45"/>
  <c r="N39" i="45"/>
  <c r="O39" i="45"/>
  <c r="N22" i="45"/>
  <c r="O22" i="45"/>
  <c r="E74" i="45"/>
  <c r="D74" i="45"/>
  <c r="N5" i="45"/>
  <c r="O5" i="45" s="1"/>
  <c r="O64" i="46"/>
  <c r="P64" i="46"/>
  <c r="O55" i="46"/>
  <c r="P55" i="46"/>
  <c r="O52" i="46"/>
  <c r="P52" i="46"/>
  <c r="O37" i="46"/>
  <c r="P37" i="46" s="1"/>
  <c r="O20" i="46"/>
  <c r="P20" i="46" s="1"/>
  <c r="H73" i="46"/>
  <c r="F73" i="46"/>
  <c r="J73" i="46"/>
  <c r="L73" i="46"/>
  <c r="O13" i="46"/>
  <c r="P13" i="46"/>
  <c r="M73" i="46"/>
  <c r="I73" i="46"/>
  <c r="D73" i="46"/>
  <c r="O73" i="46" s="1"/>
  <c r="P73" i="46" s="1"/>
  <c r="N73" i="46"/>
  <c r="E73" i="46"/>
  <c r="G73" i="46"/>
  <c r="O5" i="46"/>
  <c r="P5" i="46"/>
  <c r="K73" i="46"/>
  <c r="P76" i="48" l="1"/>
  <c r="O72" i="47"/>
  <c r="P72" i="47" s="1"/>
  <c r="N71" i="39"/>
  <c r="O71" i="39" s="1"/>
  <c r="N74" i="45"/>
  <c r="O74" i="45" s="1"/>
  <c r="N56" i="39"/>
  <c r="O56" i="39" s="1"/>
  <c r="N15" i="38"/>
  <c r="O15" i="38" s="1"/>
  <c r="N39" i="36"/>
  <c r="O39" i="36" s="1"/>
  <c r="F75" i="36"/>
  <c r="N75" i="36" s="1"/>
  <c r="O75" i="36" s="1"/>
  <c r="D75" i="38"/>
  <c r="N75" i="38" s="1"/>
  <c r="O75" i="38" s="1"/>
  <c r="N52" i="37"/>
  <c r="O52" i="37" s="1"/>
  <c r="N59" i="36"/>
  <c r="O59" i="36" s="1"/>
  <c r="N15" i="39"/>
  <c r="O15" i="39" s="1"/>
  <c r="N54" i="36"/>
  <c r="O54" i="36" s="1"/>
  <c r="N65" i="35"/>
  <c r="O65" i="35" s="1"/>
  <c r="N22" i="35"/>
  <c r="O22" i="35" s="1"/>
  <c r="G72" i="37"/>
  <c r="N72" i="37" s="1"/>
  <c r="O72" i="37" s="1"/>
  <c r="J76" i="34"/>
  <c r="L75" i="38"/>
  <c r="I72" i="37"/>
  <c r="M75" i="36"/>
  <c r="N60" i="38"/>
  <c r="O60" i="38" s="1"/>
  <c r="N15" i="37"/>
  <c r="O15" i="37" s="1"/>
  <c r="N15" i="34"/>
  <c r="O15" i="34" s="1"/>
  <c r="J74" i="33"/>
  <c r="N74" i="33" s="1"/>
  <c r="O74" i="33" s="1"/>
  <c r="N5" i="39"/>
  <c r="O5" i="39" s="1"/>
  <c r="N22" i="36"/>
  <c r="O22" i="36" s="1"/>
  <c r="N58" i="35"/>
  <c r="O58" i="35" s="1"/>
  <c r="E72" i="44"/>
  <c r="N72" i="44" s="1"/>
  <c r="O72" i="44" s="1"/>
  <c r="D74" i="40"/>
  <c r="N74" i="40" s="1"/>
  <c r="O74" i="40" s="1"/>
  <c r="N60" i="34"/>
  <c r="O60" i="34" s="1"/>
  <c r="H75" i="36"/>
  <c r="H76" i="34"/>
  <c r="N76" i="34" s="1"/>
  <c r="O76" i="34" s="1"/>
  <c r="F75" i="38"/>
  <c r="N22" i="34"/>
  <c r="O22" i="34" s="1"/>
</calcChain>
</file>

<file path=xl/sharedStrings.xml><?xml version="1.0" encoding="utf-8"?>
<sst xmlns="http://schemas.openxmlformats.org/spreadsheetml/2006/main" count="1434" uniqueCount="187">
  <si>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</si>
  <si>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</si>
  <si>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</si>
  <si>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</si>
  <si>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</si>
  <si>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</si>
  <si>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</si>
  <si>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</si>
  <si>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</si>
  <si>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</si>
  <si>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</si>
  <si>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</si>
  <si>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</si>
  <si>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</si>
  <si>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</si>
  <si>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</si>
  <si>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</si>
  <si>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</si>
  <si>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</si>
  <si>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</si>
  <si>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</si>
  <si>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</si>
  <si>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</si>
  <si>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Water</t>
  </si>
  <si>
    <t>Franchise Fee - Gas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</si>
  <si>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</si>
  <si>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</si>
  <si>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</si>
  <si>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</si>
  <si>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</si>
  <si>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</si>
  <si>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</si>
  <si>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Federal Grant - Physical Environment - Other Physical Environment</t>
  </si>
  <si>
    <t>Federal Grant - Transportation - Other Transportation</t>
  </si>
  <si>
    <t>State Grant - Physical Environment - Other Physical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</si>
  <si>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</si>
  <si>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</si>
  <si>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</si>
  <si>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</si>
  <si>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</si>
  <si>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</si>
  <si>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</si>
  <si>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</si>
  <si>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</si>
  <si>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</si>
  <si>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</si>
  <si>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</si>
  <si>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</si>
  <si>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</si>
  <si>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</si>
  <si>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</si>
  <si>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</si>
  <si>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</si>
  <si>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Physical Environment - Garbage / Solid Waste</t>
  </si>
  <si>
    <t>Physical Environment - Other Physical Environment Charges</t>
  </si>
  <si>
    <t>Transportation (User Fees) - Airports</t>
  </si>
  <si>
    <t>Transportation (User Fees) - Water Ports and Terminals</t>
  </si>
  <si>
    <t>Transportation (User Fees) - Parking Facilities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</si>
  <si>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</si>
  <si>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</si>
  <si>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</si>
  <si>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</si>
  <si>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</si>
  <si>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</si>
  <si>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</si>
  <si>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</si>
  <si>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</si>
  <si>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</si>
  <si>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</si>
  <si>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</si>
  <si>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</si>
  <si>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</si>
  <si>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</si>
  <si>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</si>
  <si>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</si>
  <si>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</si>
  <si>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</si>
  <si>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</si>
  <si>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</si>
  <si>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</si>
  <si>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</si>
  <si>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</si>
  <si>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</si>
  <si>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</si>
  <si>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</si>
  <si>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</si>
  <si>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</si>
  <si>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</si>
  <si>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Pensacola Revenues Reported by Account Code and Fund Type</t>
  </si>
  <si>
    <t>Local Fiscal Year Ended September 30, 2010</t>
  </si>
  <si>
    <t>Physical Environment - Gas Utility</t>
  </si>
  <si>
    <t>Physical Environment - Sewer / Wastewater Utility</t>
  </si>
  <si>
    <t>Proceeds - Debt Proceeds</t>
  </si>
  <si>
    <t>Proprietary Non-Operating Sources - Capital Contributions from Other Public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</si>
  <si>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</si>
  <si>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</si>
  <si>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</si>
  <si>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Other Public Safety Charges and Fees</t>
  </si>
  <si>
    <t>2011 Municipal Population:</t>
  </si>
  <si>
    <t>Local Fiscal Year Ended September 30, 2012</t>
  </si>
  <si>
    <t>Culture / Recreation - Other Culture / Recreation Charges</t>
  </si>
  <si>
    <t>Special Items (Gain)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</si>
  <si>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</si>
  <si>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</si>
  <si>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</si>
  <si>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</si>
  <si>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</si>
  <si>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</si>
  <si>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</si>
  <si>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</si>
  <si>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</si>
  <si>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</si>
  <si>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Transportation - Airports</t>
  </si>
  <si>
    <t>Transportation - Water Ports and Terminals</t>
  </si>
  <si>
    <t>Transportation - Parking Facilities</t>
  </si>
  <si>
    <t>Transportation - Other Transportation Charges</t>
  </si>
  <si>
    <t>Sales - Disposition of Fixed Assets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</si>
  <si>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</si>
  <si>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</si>
  <si>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</si>
  <si>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Other Non-Operating Sources</t>
  </si>
  <si>
    <t>Non-Operating - Special Items (Gain)</t>
  </si>
  <si>
    <t>2013 Municipal Population:</t>
  </si>
  <si>
    <t>Local Fiscal Year Ended September 30, 2008</t>
  </si>
  <si>
    <t>Permits and Franchise Fees</t>
  </si>
  <si>
    <t>Other Permits and Fees</t>
  </si>
  <si>
    <t>State Grant - General Government</t>
  </si>
  <si>
    <t>State Grant - Public Safety</t>
  </si>
  <si>
    <t>State Grant - Transportation - Other Transportation</t>
  </si>
  <si>
    <t>State Grant - Economic Environment</t>
  </si>
  <si>
    <t>Grants from Other Local Units - Physical Environment</t>
  </si>
  <si>
    <t>2008 Municipal Population:</t>
  </si>
  <si>
    <t>Local Fiscal Year Ended September 30, 2014</t>
  </si>
  <si>
    <t>State Shared Revenues - Other</t>
  </si>
  <si>
    <t>General Government - Fees Remitted to County from Clerk of County Court</t>
  </si>
  <si>
    <t>Federal Fines and Forfeits</t>
  </si>
  <si>
    <t>Other Miscellaneous Revenues - Settlements</t>
  </si>
  <si>
    <t>2014 Municipal Population:</t>
  </si>
  <si>
    <t>Local Fiscal Year Ended September 30, 2015</t>
  </si>
  <si>
    <t>Federal Grant - General Government</t>
  </si>
  <si>
    <t>Federal Grant - Physical Environment - Sewer / Wastewater</t>
  </si>
  <si>
    <t>State Grant - Physical Environment - Stormwater Management</t>
  </si>
  <si>
    <t>Payments from Other Local Units in Lieu of Taxes</t>
  </si>
  <si>
    <t>Proceeds - Installment Purchases and Capital Lease Proceeds</t>
  </si>
  <si>
    <t>2015 Municipal Population:</t>
  </si>
  <si>
    <t>Local Fiscal Year Ended September 30, 2016</t>
  </si>
  <si>
    <t>Local Option Taxes</t>
  </si>
  <si>
    <t>2016 Municipal Population:</t>
  </si>
  <si>
    <t>Local Fiscal Year Ended September 30, 2017</t>
  </si>
  <si>
    <t>Culture / Recreation - Cultural Services</t>
  </si>
  <si>
    <t>Proprietary Non-Operating - Interest</t>
  </si>
  <si>
    <t>2017 Municipal Population:</t>
  </si>
  <si>
    <t>Local Fiscal Year Ended September 30, 2018</t>
  </si>
  <si>
    <t>2018 Municipal Population:</t>
  </si>
  <si>
    <t>Local Fiscal Year Ended September 30, 2019</t>
  </si>
  <si>
    <t>Special Assessments - Charges for Public Services</t>
  </si>
  <si>
    <t>2019 Municipal Population:</t>
  </si>
  <si>
    <t>Local Fiscal Year Ended September 30, 2020</t>
  </si>
  <si>
    <t>Federal Grant - Human Services - Public Assistance</t>
  </si>
  <si>
    <t>Public Safety - Law Enforcement Services</t>
  </si>
  <si>
    <t>Proprietary Non-Operating - Capital Contributions from Federal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</si>
  <si>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</si>
  <si>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</si>
  <si>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</si>
  <si>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</si>
  <si>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</si>
  <si>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</si>
  <si>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</si>
  <si>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</si>
  <si>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</si>
  <si>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</si>
  <si>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</si>
  <si>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</si>
  <si>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</si>
  <si>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General Government - Other General Government Charges and Fees</t>
  </si>
  <si>
    <t>Other Charges for Services (Not Court-Related)</t>
  </si>
  <si>
    <t>Rents and Royalties</t>
  </si>
  <si>
    <t>Proprietary Non-Operating Sources - Interest</t>
  </si>
  <si>
    <t>Proprietary Non-Operating Sources - Capital Contributions from Federal Government</t>
  </si>
  <si>
    <t>Proprietary Non-Operating Sources - Special Items (Gain)</t>
  </si>
  <si>
    <t>2021 Municipal Population:</t>
  </si>
  <si>
    <t>Local Fiscal Year Ended September 30, 2022</t>
  </si>
  <si>
    <t>Other Fees and Special Assessments</t>
  </si>
  <si>
    <t>2022 Municipal Population:</t>
  </si>
  <si>
    <t>Local Fiscal Year Ended September 30, 2023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</si>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</sst>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163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164</v>
      </c>
      <c r="N4" s="35" t="s">
        <v>11</v>
      </c>
      <c r="O4" s="35" t="s">
        <v>165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>SUM(D6:D12)</f>
        <v>35512332</v>
      </c>
      <c r="E5" s="27">
        <f>SUM(E6:E12)</f>
        <v>1477395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681801</v>
      </c>
      <c r="O5" s="28">
        <f>SUM(D5:N5)</f>
        <v>37671528</v>
      </c>
      <c r="P5" s="33">
        <f>(O5/P$78)</f>
        <v>683.66897753257592</v>
      </c>
      <c r="Q5" s="6"/>
    </row>
    <row r="6" spans="1:134">
      <c r="A6" s="12"/>
      <c r="B6" s="25">
        <v>311</v>
      </c>
      <c r="C6" s="20" t="s">
        <v>3</v>
      </c>
      <c r="D6" s="46">
        <v>21873778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681801</v>
      </c>
      <c r="O6" s="46">
        <f>SUM(D6:N6)</f>
        <v>22555579</v>
      </c>
      <c r="P6" s="47">
        <f>(O6/P$78)</f>
        <v>409.34229247577218</v>
      </c>
      <c r="Q6" s="9"/>
    </row>
    <row r="7" spans="1:134">
      <c r="A7" s="12"/>
      <c r="B7" s="25">
        <v>312.41000000000003</v>
      </c>
      <c r="C7" s="20" t="s">
        <v>167</v>
      </c>
      <c r="D7" s="46">
        <v>0</v>
      </c>
      <c r="E7" s="46">
        <v>1477395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1477395</v>
      </c>
      <c r="P7" s="47">
        <f>(O7/P$78)</f>
        <v>26.812003194076439</v>
      </c>
      <c r="Q7" s="9"/>
    </row>
    <row r="8" spans="1:134">
      <c r="A8" s="12"/>
      <c r="B8" s="25">
        <v>314.10000000000002</v>
      </c>
      <c r="C8" s="20" t="s">
        <v>14</v>
      </c>
      <c r="D8" s="46">
        <v>7643354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7643354</v>
      </c>
      <c r="P8" s="47">
        <f>(O8/P$78)</f>
        <v>138.71282349098036</v>
      </c>
      <c r="Q8" s="9"/>
    </row>
    <row r="9" spans="1:134">
      <c r="A9" s="12"/>
      <c r="B9" s="25">
        <v>314.3</v>
      </c>
      <c r="C9" s="20" t="s">
        <v>15</v>
      </c>
      <c r="D9" s="46">
        <v>1414751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1414751</v>
      </c>
      <c r="P9" s="47">
        <f>(O9/P$78)</f>
        <v>25.675129759355379</v>
      </c>
      <c r="Q9" s="9"/>
    </row>
    <row r="10" spans="1:134">
      <c r="A10" s="12"/>
      <c r="B10" s="25">
        <v>314.39999999999998</v>
      </c>
      <c r="C10" s="20" t="s">
        <v>17</v>
      </c>
      <c r="D10" s="46">
        <v>707423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707423</v>
      </c>
      <c r="P10" s="47">
        <f>(O10/P$78)</f>
        <v>12.838426917353273</v>
      </c>
      <c r="Q10" s="9"/>
    </row>
    <row r="11" spans="1:134">
      <c r="A11" s="12"/>
      <c r="B11" s="25">
        <v>315.10000000000002</v>
      </c>
      <c r="C11" s="20" t="s">
        <v>168</v>
      </c>
      <c r="D11" s="46">
        <v>2934966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2934966</v>
      </c>
      <c r="P11" s="47">
        <f>(O11/P$78)</f>
        <v>53.264237232768323</v>
      </c>
      <c r="Q11" s="9"/>
    </row>
    <row r="12" spans="1:134">
      <c r="A12" s="12"/>
      <c r="B12" s="25">
        <v>316</v>
      </c>
      <c r="C12" s="20" t="s">
        <v>105</v>
      </c>
      <c r="D12" s="46">
        <v>938060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938060</v>
      </c>
      <c r="P12" s="47">
        <f>(O12/P$78)</f>
        <v>17.024064462269973</v>
      </c>
      <c r="Q12" s="9"/>
    </row>
    <row r="13" spans="1:134" ht="15.75">
      <c r="A13" s="29" t="s">
        <v>21</v>
      </c>
      <c r="B13" s="30"/>
      <c r="C13" s="31"/>
      <c r="D13" s="32">
        <f>SUM(D14:D20)</f>
        <v>10418261</v>
      </c>
      <c r="E13" s="32">
        <f>SUM(E14:E20)</f>
        <v>2475703</v>
      </c>
      <c r="F13" s="32">
        <f>SUM(F14:F20)</f>
        <v>0</v>
      </c>
      <c r="G13" s="32">
        <f>SUM(G14:G20)</f>
        <v>0</v>
      </c>
      <c r="H13" s="32">
        <f>SUM(H14:H20)</f>
        <v>0</v>
      </c>
      <c r="I13" s="32">
        <f>SUM(I14:I20)</f>
        <v>0</v>
      </c>
      <c r="J13" s="32">
        <f>SUM(J14:J20)</f>
        <v>0</v>
      </c>
      <c r="K13" s="32">
        <f>SUM(K14:K20)</f>
        <v>0</v>
      </c>
      <c r="L13" s="32">
        <f>SUM(L14:L20)</f>
        <v>0</v>
      </c>
      <c r="M13" s="32">
        <f>SUM(M14:M20)</f>
        <v>0</v>
      </c>
      <c r="N13" s="32">
        <f>SUM(N14:N20)</f>
        <v>0</v>
      </c>
      <c r="O13" s="44">
        <f>SUM(D13:N13)</f>
        <v>12893964</v>
      </c>
      <c r="P13" s="45">
        <f>(O13/P$78)</f>
        <v>234.00174222351276</v>
      </c>
      <c r="Q13" s="10"/>
    </row>
    <row r="14" spans="1:134">
      <c r="A14" s="12"/>
      <c r="B14" s="25">
        <v>322</v>
      </c>
      <c r="C14" s="20" t="s">
        <v>169</v>
      </c>
      <c r="D14" s="46">
        <v>0</v>
      </c>
      <c r="E14" s="46">
        <v>1465394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1465394</v>
      </c>
      <c r="P14" s="47">
        <f>(O14/P$78)</f>
        <v>26.594207106820079</v>
      </c>
      <c r="Q14" s="9"/>
    </row>
    <row r="15" spans="1:134">
      <c r="A15" s="12"/>
      <c r="B15" s="25">
        <v>322.89999999999998</v>
      </c>
      <c r="C15" s="20" t="s">
        <v>170</v>
      </c>
      <c r="D15" s="46">
        <v>0</v>
      </c>
      <c r="E15" s="46">
        <v>1010309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1">SUM(D15:N15)</f>
        <v>1010309</v>
      </c>
      <c r="P15" s="47">
        <f>(O15/P$78)</f>
        <v>18.335250989074808</v>
      </c>
      <c r="Q15" s="9"/>
    </row>
    <row r="16" spans="1:134">
      <c r="A16" s="12"/>
      <c r="B16" s="25">
        <v>323.10000000000002</v>
      </c>
      <c r="C16" s="20" t="s">
        <v>22</v>
      </c>
      <c r="D16" s="46">
        <v>7109302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7109302</v>
      </c>
      <c r="P16" s="47">
        <f>(O16/P$78)</f>
        <v>129.02076149686036</v>
      </c>
      <c r="Q16" s="9"/>
    </row>
    <row r="17" spans="1:17">
      <c r="A17" s="12"/>
      <c r="B17" s="25">
        <v>323.3</v>
      </c>
      <c r="C17" s="20" t="s">
        <v>23</v>
      </c>
      <c r="D17" s="46">
        <v>2117817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2117817</v>
      </c>
      <c r="P17" s="47">
        <f>(O17/P$78)</f>
        <v>38.43448513665566</v>
      </c>
      <c r="Q17" s="9"/>
    </row>
    <row r="18" spans="1:17">
      <c r="A18" s="12"/>
      <c r="B18" s="25">
        <v>323.39999999999998</v>
      </c>
      <c r="C18" s="20" t="s">
        <v>24</v>
      </c>
      <c r="D18" s="46">
        <v>962733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962733</v>
      </c>
      <c r="P18" s="47">
        <f>(O18/P$78)</f>
        <v>17.471834053210411</v>
      </c>
      <c r="Q18" s="9"/>
    </row>
    <row r="19" spans="1:17">
      <c r="A19" s="12"/>
      <c r="B19" s="25">
        <v>325.10000000000002</v>
      </c>
      <c r="C19" s="20" t="s">
        <v>25</v>
      </c>
      <c r="D19" s="46">
        <v>15239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15239</v>
      </c>
      <c r="P19" s="47">
        <f>(O19/P$78)</f>
        <v>0.27655983448876631</v>
      </c>
      <c r="Q19" s="9"/>
    </row>
    <row r="20" spans="1:17">
      <c r="A20" s="12"/>
      <c r="B20" s="25">
        <v>329.5</v>
      </c>
      <c r="C20" s="20" t="s">
        <v>182</v>
      </c>
      <c r="D20" s="46">
        <v>213170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213170</v>
      </c>
      <c r="P20" s="47">
        <f>(O20/P$78)</f>
        <v>3.8686436064026712</v>
      </c>
      <c r="Q20" s="9"/>
    </row>
    <row r="21" spans="1:17" ht="15.75">
      <c r="A21" s="29" t="s">
        <v>171</v>
      </c>
      <c r="B21" s="30"/>
      <c r="C21" s="31"/>
      <c r="D21" s="32">
        <f>SUM(D22:D41)</f>
        <v>9754477</v>
      </c>
      <c r="E21" s="32">
        <f>SUM(E22:E41)</f>
        <v>36032013</v>
      </c>
      <c r="F21" s="32">
        <f>SUM(F22:F41)</f>
        <v>0</v>
      </c>
      <c r="G21" s="32">
        <f>SUM(G22:G41)</f>
        <v>12194355</v>
      </c>
      <c r="H21" s="32">
        <f>SUM(H22:H41)</f>
        <v>0</v>
      </c>
      <c r="I21" s="32">
        <f>SUM(I22:I41)</f>
        <v>0</v>
      </c>
      <c r="J21" s="32">
        <f>SUM(J22:J41)</f>
        <v>0</v>
      </c>
      <c r="K21" s="32">
        <f>SUM(K22:K41)</f>
        <v>0</v>
      </c>
      <c r="L21" s="32">
        <f>SUM(L22:L41)</f>
        <v>0</v>
      </c>
      <c r="M21" s="32">
        <f>SUM(M22:M41)</f>
        <v>0</v>
      </c>
      <c r="N21" s="32">
        <f>SUM(N22:N41)</f>
        <v>404624</v>
      </c>
      <c r="O21" s="44">
        <f>SUM(D21:N21)</f>
        <v>58385469</v>
      </c>
      <c r="P21" s="45">
        <f>(O21/P$78)</f>
        <v>1059.5889259917969</v>
      </c>
      <c r="Q21" s="10"/>
    </row>
    <row r="22" spans="1:17">
      <c r="A22" s="12"/>
      <c r="B22" s="25">
        <v>331.1</v>
      </c>
      <c r="C22" s="20" t="s">
        <v>139</v>
      </c>
      <c r="D22" s="46">
        <v>0</v>
      </c>
      <c r="E22" s="46">
        <v>34721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34721</v>
      </c>
      <c r="P22" s="47">
        <f>(O22/P$78)</f>
        <v>0.63012231860912493</v>
      </c>
      <c r="Q22" s="9"/>
    </row>
    <row r="23" spans="1:17">
      <c r="A23" s="12"/>
      <c r="B23" s="25">
        <v>331.2</v>
      </c>
      <c r="C23" s="20" t="s">
        <v>27</v>
      </c>
      <c r="D23" s="46">
        <v>0</v>
      </c>
      <c r="E23" s="46">
        <v>95854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95854</v>
      </c>
      <c r="P23" s="47">
        <f>(O23/P$78)</f>
        <v>1.7395738811658379</v>
      </c>
      <c r="Q23" s="9"/>
    </row>
    <row r="24" spans="1:17">
      <c r="A24" s="12"/>
      <c r="B24" s="25">
        <v>331.39</v>
      </c>
      <c r="C24" s="20" t="s">
        <v>32</v>
      </c>
      <c r="D24" s="46">
        <v>0</v>
      </c>
      <c r="E24" s="46">
        <v>70024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0" si="2">SUM(D24:N24)</f>
        <v>70024</v>
      </c>
      <c r="P24" s="47">
        <f>(O24/P$78)</f>
        <v>1.2708068672643462</v>
      </c>
      <c r="Q24" s="9"/>
    </row>
    <row r="25" spans="1:17">
      <c r="A25" s="12"/>
      <c r="B25" s="25">
        <v>331.5</v>
      </c>
      <c r="C25" s="20" t="s">
        <v>29</v>
      </c>
      <c r="D25" s="46">
        <v>0</v>
      </c>
      <c r="E25" s="46">
        <v>19098639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19098639</v>
      </c>
      <c r="P25" s="47">
        <f>(O25/P$78)</f>
        <v>346.6051867445828</v>
      </c>
      <c r="Q25" s="9"/>
    </row>
    <row r="26" spans="1:17">
      <c r="A26" s="12"/>
      <c r="B26" s="25">
        <v>331.51</v>
      </c>
      <c r="C26" s="20" t="s">
        <v>185</v>
      </c>
      <c r="D26" s="46">
        <v>0</v>
      </c>
      <c r="E26" s="46">
        <v>2873525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2873525</v>
      </c>
      <c r="P26" s="47">
        <f>(O26/P$78)</f>
        <v>52.149196036441509</v>
      </c>
      <c r="Q26" s="9"/>
    </row>
    <row r="27" spans="1:17">
      <c r="A27" s="12"/>
      <c r="B27" s="25">
        <v>331.7</v>
      </c>
      <c r="C27" s="20" t="s">
        <v>30</v>
      </c>
      <c r="D27" s="46">
        <v>0</v>
      </c>
      <c r="E27" s="46">
        <v>655315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655315</v>
      </c>
      <c r="P27" s="47">
        <f>(O27/P$78)</f>
        <v>11.892762513157416</v>
      </c>
      <c r="Q27" s="9"/>
    </row>
    <row r="28" spans="1:17">
      <c r="A28" s="12"/>
      <c r="B28" s="25">
        <v>331.9</v>
      </c>
      <c r="C28" s="20" t="s">
        <v>31</v>
      </c>
      <c r="D28" s="46">
        <v>0</v>
      </c>
      <c r="E28" s="46">
        <v>5609147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5609147</v>
      </c>
      <c r="P28" s="47">
        <f>(O28/P$78)</f>
        <v>101.79570614496751</v>
      </c>
      <c r="Q28" s="9"/>
    </row>
    <row r="29" spans="1:17">
      <c r="A29" s="12"/>
      <c r="B29" s="25">
        <v>333</v>
      </c>
      <c r="C29" s="20" t="s">
        <v>4</v>
      </c>
      <c r="D29" s="46">
        <v>11603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11603</v>
      </c>
      <c r="P29" s="47">
        <f>(O29/P$78)</f>
        <v>0.21057311894305106</v>
      </c>
      <c r="Q29" s="9"/>
    </row>
    <row r="30" spans="1:17">
      <c r="A30" s="12"/>
      <c r="B30" s="25">
        <v>334.2</v>
      </c>
      <c r="C30" s="20" t="s">
        <v>127</v>
      </c>
      <c r="D30" s="46">
        <v>0</v>
      </c>
      <c r="E30" s="46">
        <v>18346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18346</v>
      </c>
      <c r="P30" s="47">
        <f>(O30/P$78)</f>
        <v>0.33294617255272041</v>
      </c>
      <c r="Q30" s="9"/>
    </row>
    <row r="31" spans="1:17">
      <c r="A31" s="12"/>
      <c r="B31" s="25">
        <v>334.39</v>
      </c>
      <c r="C31" s="20" t="s">
        <v>34</v>
      </c>
      <c r="D31" s="46">
        <v>0</v>
      </c>
      <c r="E31" s="46">
        <v>46575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46575</v>
      </c>
      <c r="P31" s="47">
        <f>(O31/P$78)</f>
        <v>0.84525062611157487</v>
      </c>
      <c r="Q31" s="9"/>
    </row>
    <row r="32" spans="1:17">
      <c r="A32" s="12"/>
      <c r="B32" s="25">
        <v>334.49</v>
      </c>
      <c r="C32" s="20" t="s">
        <v>128</v>
      </c>
      <c r="D32" s="46">
        <v>0</v>
      </c>
      <c r="E32" s="46">
        <v>25130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25130</v>
      </c>
      <c r="P32" s="47">
        <f>(O32/P$78)</f>
        <v>0.45606330078763019</v>
      </c>
      <c r="Q32" s="9"/>
    </row>
    <row r="33" spans="1:17">
      <c r="A33" s="12"/>
      <c r="B33" s="25">
        <v>334.7</v>
      </c>
      <c r="C33" s="20" t="s">
        <v>35</v>
      </c>
      <c r="D33" s="46">
        <v>0</v>
      </c>
      <c r="E33" s="46">
        <v>55000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55000</v>
      </c>
      <c r="P33" s="47">
        <f>(O33/P$78)</f>
        <v>0.99814888751769448</v>
      </c>
      <c r="Q33" s="9"/>
    </row>
    <row r="34" spans="1:17">
      <c r="A34" s="12"/>
      <c r="B34" s="25">
        <v>334.9</v>
      </c>
      <c r="C34" s="20" t="s">
        <v>36</v>
      </c>
      <c r="D34" s="46">
        <v>0</v>
      </c>
      <c r="E34" s="46">
        <v>528357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528357</v>
      </c>
      <c r="P34" s="47">
        <f>(O34/P$78)</f>
        <v>9.5887082138579363</v>
      </c>
      <c r="Q34" s="9"/>
    </row>
    <row r="35" spans="1:17">
      <c r="A35" s="12"/>
      <c r="B35" s="25">
        <v>335.125</v>
      </c>
      <c r="C35" s="20" t="s">
        <v>172</v>
      </c>
      <c r="D35" s="46">
        <v>3097584</v>
      </c>
      <c r="E35" s="46">
        <v>0</v>
      </c>
      <c r="F35" s="46">
        <v>0</v>
      </c>
      <c r="G35" s="46">
        <v>12194355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15291939</v>
      </c>
      <c r="P35" s="47">
        <f>(O35/P$78)</f>
        <v>277.52058001524443</v>
      </c>
      <c r="Q35" s="9"/>
    </row>
    <row r="36" spans="1:17">
      <c r="A36" s="12"/>
      <c r="B36" s="25">
        <v>335.14</v>
      </c>
      <c r="C36" s="20" t="s">
        <v>107</v>
      </c>
      <c r="D36" s="46">
        <v>13402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13402</v>
      </c>
      <c r="P36" s="47">
        <f>(O36/P$78)</f>
        <v>0.2432216616456753</v>
      </c>
      <c r="Q36" s="9"/>
    </row>
    <row r="37" spans="1:17">
      <c r="A37" s="12"/>
      <c r="B37" s="25">
        <v>335.15</v>
      </c>
      <c r="C37" s="20" t="s">
        <v>108</v>
      </c>
      <c r="D37" s="46">
        <v>123923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123923</v>
      </c>
      <c r="P37" s="47">
        <f>(O37/P$78)</f>
        <v>2.2489746288700956</v>
      </c>
      <c r="Q37" s="9"/>
    </row>
    <row r="38" spans="1:17">
      <c r="A38" s="12"/>
      <c r="B38" s="25">
        <v>335.18</v>
      </c>
      <c r="C38" s="20" t="s">
        <v>173</v>
      </c>
      <c r="D38" s="46">
        <v>6436489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6436489</v>
      </c>
      <c r="P38" s="47">
        <f>(O38/P$78)</f>
        <v>116.8104424521796</v>
      </c>
      <c r="Q38" s="9"/>
    </row>
    <row r="39" spans="1:17">
      <c r="A39" s="12"/>
      <c r="B39" s="25">
        <v>335.19</v>
      </c>
      <c r="C39" s="20" t="s">
        <v>110</v>
      </c>
      <c r="D39" s="46">
        <v>24889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2"/>
        <v>24889</v>
      </c>
      <c r="P39" s="47">
        <f>(O39/P$78)</f>
        <v>0.45168959384414359</v>
      </c>
      <c r="Q39" s="9"/>
    </row>
    <row r="40" spans="1:17">
      <c r="A40" s="12"/>
      <c r="B40" s="25">
        <v>335.21</v>
      </c>
      <c r="C40" s="20" t="s">
        <v>41</v>
      </c>
      <c r="D40" s="46">
        <v>46587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46587</v>
      </c>
      <c r="P40" s="47">
        <f>(O40/P$78)</f>
        <v>0.8454684040506697</v>
      </c>
      <c r="Q40" s="9"/>
    </row>
    <row r="41" spans="1:17">
      <c r="A41" s="12"/>
      <c r="B41" s="25">
        <v>338</v>
      </c>
      <c r="C41" s="20" t="s">
        <v>43</v>
      </c>
      <c r="D41" s="46">
        <v>0</v>
      </c>
      <c r="E41" s="46">
        <v>6921380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404624</v>
      </c>
      <c r="O41" s="46">
        <f>SUM(D41:N41)</f>
        <v>7326004</v>
      </c>
      <c r="P41" s="47">
        <f>(O41/P$78)</f>
        <v>132.95350441000326</v>
      </c>
      <c r="Q41" s="9"/>
    </row>
    <row r="42" spans="1:17" ht="15.75">
      <c r="A42" s="29" t="s">
        <v>48</v>
      </c>
      <c r="B42" s="30"/>
      <c r="C42" s="31"/>
      <c r="D42" s="32">
        <f>SUM(D43:D55)</f>
        <v>1922388</v>
      </c>
      <c r="E42" s="32">
        <f>SUM(E43:E55)</f>
        <v>6940900</v>
      </c>
      <c r="F42" s="32">
        <f>SUM(F43:F55)</f>
        <v>0</v>
      </c>
      <c r="G42" s="32">
        <f>SUM(G43:G55)</f>
        <v>0</v>
      </c>
      <c r="H42" s="32">
        <f>SUM(H43:H55)</f>
        <v>0</v>
      </c>
      <c r="I42" s="32">
        <f>SUM(I43:I55)</f>
        <v>104112291</v>
      </c>
      <c r="J42" s="32">
        <f>SUM(J43:J55)</f>
        <v>6508105</v>
      </c>
      <c r="K42" s="32">
        <f>SUM(K43:K55)</f>
        <v>0</v>
      </c>
      <c r="L42" s="32">
        <f>SUM(L43:L55)</f>
        <v>0</v>
      </c>
      <c r="M42" s="32">
        <f>SUM(M43:M55)</f>
        <v>0</v>
      </c>
      <c r="N42" s="32">
        <f>SUM(N43:N55)</f>
        <v>266506</v>
      </c>
      <c r="O42" s="32">
        <f>SUM(D42:N42)</f>
        <v>119750190</v>
      </c>
      <c r="P42" s="45">
        <f>(O42/P$78)</f>
        <v>2173.2457987005914</v>
      </c>
      <c r="Q42" s="10"/>
    </row>
    <row r="43" spans="1:17">
      <c r="A43" s="12"/>
      <c r="B43" s="25">
        <v>341.2</v>
      </c>
      <c r="C43" s="20" t="s">
        <v>111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6508105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4" si="3">SUM(D43:N43)</f>
        <v>6508105</v>
      </c>
      <c r="P43" s="47">
        <f>(O43/P$78)</f>
        <v>118.11014119269718</v>
      </c>
      <c r="Q43" s="9"/>
    </row>
    <row r="44" spans="1:17">
      <c r="A44" s="12"/>
      <c r="B44" s="25">
        <v>342.1</v>
      </c>
      <c r="C44" s="20" t="s">
        <v>159</v>
      </c>
      <c r="D44" s="46">
        <v>60000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3"/>
        <v>60000</v>
      </c>
      <c r="P44" s="47">
        <f>(O44/P$78)</f>
        <v>1.0888896954738485</v>
      </c>
      <c r="Q44" s="9"/>
    </row>
    <row r="45" spans="1:17">
      <c r="A45" s="12"/>
      <c r="B45" s="25">
        <v>343.2</v>
      </c>
      <c r="C45" s="20" t="s">
        <v>90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59897118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3"/>
        <v>59897118</v>
      </c>
      <c r="P45" s="47">
        <f>(O45/P$78)</f>
        <v>1087.0225763130195</v>
      </c>
      <c r="Q45" s="9"/>
    </row>
    <row r="46" spans="1:17">
      <c r="A46" s="12"/>
      <c r="B46" s="25">
        <v>343.4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10011103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3"/>
        <v>10011103</v>
      </c>
      <c r="P46" s="47">
        <f>(O46/P$78)</f>
        <v>181.68311495045552</v>
      </c>
      <c r="Q46" s="9"/>
    </row>
    <row r="47" spans="1:17">
      <c r="A47" s="12"/>
      <c r="B47" s="25">
        <v>343.9</v>
      </c>
      <c r="C47" s="20" t="s">
        <v>54</v>
      </c>
      <c r="D47" s="46">
        <v>0</v>
      </c>
      <c r="E47" s="46">
        <v>3098256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3"/>
        <v>3098256</v>
      </c>
      <c r="P47" s="47">
        <f>(O47/P$78)</f>
        <v>56.2276505390004</v>
      </c>
      <c r="Q47" s="9"/>
    </row>
    <row r="48" spans="1:17">
      <c r="A48" s="12"/>
      <c r="B48" s="25">
        <v>344.1</v>
      </c>
      <c r="C48" s="20" t="s">
        <v>112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31329994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3"/>
        <v>31329994</v>
      </c>
      <c r="P48" s="47">
        <f>(O48/P$78)</f>
        <v>568.58179376429166</v>
      </c>
      <c r="Q48" s="9"/>
    </row>
    <row r="49" spans="1:17">
      <c r="A49" s="12"/>
      <c r="B49" s="25">
        <v>344.2</v>
      </c>
      <c r="C49" s="20" t="s">
        <v>113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2874076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3"/>
        <v>2874076</v>
      </c>
      <c r="P49" s="47">
        <f>(O49/P$78)</f>
        <v>52.15919567347828</v>
      </c>
      <c r="Q49" s="9"/>
    </row>
    <row r="50" spans="1:17">
      <c r="A50" s="12"/>
      <c r="B50" s="25">
        <v>344.5</v>
      </c>
      <c r="C50" s="20" t="s">
        <v>114</v>
      </c>
      <c r="D50" s="46">
        <v>0</v>
      </c>
      <c r="E50" s="46">
        <v>1113854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1113854</v>
      </c>
      <c r="P50" s="47">
        <f>(O50/P$78)</f>
        <v>20.214402381038802</v>
      </c>
      <c r="Q50" s="9"/>
    </row>
    <row r="51" spans="1:17">
      <c r="A51" s="12"/>
      <c r="B51" s="25">
        <v>344.9</v>
      </c>
      <c r="C51" s="20" t="s">
        <v>115</v>
      </c>
      <c r="D51" s="46">
        <v>838813</v>
      </c>
      <c r="E51" s="46">
        <v>96569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3"/>
        <v>935382</v>
      </c>
      <c r="P51" s="47">
        <f>(O51/P$78)</f>
        <v>16.975463685528656</v>
      </c>
      <c r="Q51" s="9"/>
    </row>
    <row r="52" spans="1:17">
      <c r="A52" s="12"/>
      <c r="B52" s="25">
        <v>345.9</v>
      </c>
      <c r="C52" s="20" t="s">
        <v>59</v>
      </c>
      <c r="D52" s="46">
        <v>0</v>
      </c>
      <c r="E52" s="46">
        <v>12718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3"/>
        <v>12718</v>
      </c>
      <c r="P52" s="47">
        <f>(O52/P$78)</f>
        <v>0.23080831911727342</v>
      </c>
      <c r="Q52" s="9"/>
    </row>
    <row r="53" spans="1:17">
      <c r="A53" s="12"/>
      <c r="B53" s="25">
        <v>347.2</v>
      </c>
      <c r="C53" s="20" t="s">
        <v>60</v>
      </c>
      <c r="D53" s="46">
        <v>26629</v>
      </c>
      <c r="E53" s="46">
        <v>1860650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3"/>
        <v>1887279</v>
      </c>
      <c r="P53" s="47">
        <f>(O53/P$78)</f>
        <v>34.25064425973649</v>
      </c>
      <c r="Q53" s="9"/>
    </row>
    <row r="54" spans="1:17">
      <c r="A54" s="12"/>
      <c r="B54" s="25">
        <v>347.5</v>
      </c>
      <c r="C54" s="20" t="s">
        <v>62</v>
      </c>
      <c r="D54" s="46">
        <v>0</v>
      </c>
      <c r="E54" s="46">
        <v>648844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3"/>
        <v>648844</v>
      </c>
      <c r="P54" s="47">
        <f>(O54/P$78)</f>
        <v>11.775325759500562</v>
      </c>
      <c r="Q54" s="9"/>
    </row>
    <row r="55" spans="1:17">
      <c r="A55" s="12"/>
      <c r="B55" s="25">
        <v>349</v>
      </c>
      <c r="C55" s="20" t="s">
        <v>175</v>
      </c>
      <c r="D55" s="46">
        <v>996946</v>
      </c>
      <c r="E55" s="46">
        <v>110009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266506</v>
      </c>
      <c r="O55" s="46">
        <f>SUM(D55:N55)</f>
        <v>1373461</v>
      </c>
      <c r="P55" s="47">
        <f>(O55/P$78)</f>
        <v>24.925792167253459</v>
      </c>
      <c r="Q55" s="9"/>
    </row>
    <row r="56" spans="1:17" ht="15.75">
      <c r="A56" s="29" t="s">
        <v>49</v>
      </c>
      <c r="B56" s="30"/>
      <c r="C56" s="31"/>
      <c r="D56" s="32">
        <f>SUM(D57:D58)</f>
        <v>84937</v>
      </c>
      <c r="E56" s="32">
        <f>SUM(E57:E58)</f>
        <v>59289</v>
      </c>
      <c r="F56" s="32">
        <f>SUM(F57:F58)</f>
        <v>0</v>
      </c>
      <c r="G56" s="32">
        <f>SUM(G57:G58)</f>
        <v>0</v>
      </c>
      <c r="H56" s="32">
        <f>SUM(H57:H58)</f>
        <v>0</v>
      </c>
      <c r="I56" s="32">
        <f>SUM(I57:I58)</f>
        <v>48970</v>
      </c>
      <c r="J56" s="32">
        <f>SUM(J57:J58)</f>
        <v>0</v>
      </c>
      <c r="K56" s="32">
        <f>SUM(K57:K58)</f>
        <v>0</v>
      </c>
      <c r="L56" s="32">
        <f>SUM(L57:L58)</f>
        <v>0</v>
      </c>
      <c r="M56" s="32">
        <f>SUM(M57:M58)</f>
        <v>0</v>
      </c>
      <c r="N56" s="32">
        <f>SUM(N57:N58)</f>
        <v>0</v>
      </c>
      <c r="O56" s="32">
        <f>SUM(D56:N56)</f>
        <v>193196</v>
      </c>
      <c r="P56" s="45">
        <f>(O56/P$78)</f>
        <v>3.5061522267794274</v>
      </c>
      <c r="Q56" s="10"/>
    </row>
    <row r="57" spans="1:17">
      <c r="A57" s="13"/>
      <c r="B57" s="39">
        <v>351.1</v>
      </c>
      <c r="C57" s="21" t="s">
        <v>65</v>
      </c>
      <c r="D57" s="46">
        <v>67600</v>
      </c>
      <c r="E57" s="46">
        <v>56333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123933</v>
      </c>
      <c r="P57" s="47">
        <f>(O57/P$78)</f>
        <v>2.2491561104860076</v>
      </c>
      <c r="Q57" s="9"/>
    </row>
    <row r="58" spans="1:17">
      <c r="A58" s="13"/>
      <c r="B58" s="39">
        <v>354</v>
      </c>
      <c r="C58" s="21" t="s">
        <v>67</v>
      </c>
      <c r="D58" s="46">
        <v>17337</v>
      </c>
      <c r="E58" s="46">
        <v>2956</v>
      </c>
      <c r="F58" s="46">
        <v>0</v>
      </c>
      <c r="G58" s="46">
        <v>0</v>
      </c>
      <c r="H58" s="46">
        <v>0</v>
      </c>
      <c r="I58" s="46">
        <v>48970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" si="4">SUM(D58:N58)</f>
        <v>69263</v>
      </c>
      <c r="P58" s="47">
        <f>(O58/P$78)</f>
        <v>1.2569961162934196</v>
      </c>
      <c r="Q58" s="9"/>
    </row>
    <row r="59" spans="1:17" ht="15.75">
      <c r="A59" s="29" t="s">
        <v>5</v>
      </c>
      <c r="B59" s="30"/>
      <c r="C59" s="31"/>
      <c r="D59" s="32">
        <f>SUM(D60:D67)</f>
        <v>2400960</v>
      </c>
      <c r="E59" s="32">
        <f>SUM(E60:E67)</f>
        <v>1145192</v>
      </c>
      <c r="F59" s="32">
        <f>SUM(F60:F67)</f>
        <v>14158</v>
      </c>
      <c r="G59" s="32">
        <f>SUM(G60:G67)</f>
        <v>649035</v>
      </c>
      <c r="H59" s="32">
        <f>SUM(H60:H67)</f>
        <v>0</v>
      </c>
      <c r="I59" s="32">
        <f>SUM(I60:I67)</f>
        <v>875911</v>
      </c>
      <c r="J59" s="32">
        <f>SUM(J60:J67)</f>
        <v>19115256</v>
      </c>
      <c r="K59" s="32">
        <f>SUM(K60:K67)</f>
        <v>46598304</v>
      </c>
      <c r="L59" s="32">
        <f>SUM(L60:L67)</f>
        <v>0</v>
      </c>
      <c r="M59" s="32">
        <f>SUM(M60:M67)</f>
        <v>0</v>
      </c>
      <c r="N59" s="32">
        <f>SUM(N60:N67)</f>
        <v>10053</v>
      </c>
      <c r="O59" s="32">
        <f>SUM(D59:N59)</f>
        <v>70808869</v>
      </c>
      <c r="P59" s="45">
        <f>(O59/P$78)</f>
        <v>1285.0507967042938</v>
      </c>
      <c r="Q59" s="10"/>
    </row>
    <row r="60" spans="1:17">
      <c r="A60" s="12"/>
      <c r="B60" s="25">
        <v>361.1</v>
      </c>
      <c r="C60" s="20" t="s">
        <v>69</v>
      </c>
      <c r="D60" s="46">
        <v>1181559</v>
      </c>
      <c r="E60" s="46">
        <v>790553</v>
      </c>
      <c r="F60" s="46">
        <v>14158</v>
      </c>
      <c r="G60" s="46">
        <v>602856</v>
      </c>
      <c r="H60" s="46">
        <v>0</v>
      </c>
      <c r="I60" s="46">
        <v>0</v>
      </c>
      <c r="J60" s="46">
        <v>0</v>
      </c>
      <c r="K60" s="46">
        <v>8372831</v>
      </c>
      <c r="L60" s="46">
        <v>0</v>
      </c>
      <c r="M60" s="46">
        <v>0</v>
      </c>
      <c r="N60" s="46">
        <v>0</v>
      </c>
      <c r="O60" s="46">
        <f>SUM(D60:N60)</f>
        <v>10961957</v>
      </c>
      <c r="P60" s="47">
        <f>(O60/P$78)</f>
        <v>198.93936699212369</v>
      </c>
      <c r="Q60" s="9"/>
    </row>
    <row r="61" spans="1:17">
      <c r="A61" s="12"/>
      <c r="B61" s="25">
        <v>361.3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25762606</v>
      </c>
      <c r="L61" s="46">
        <v>0</v>
      </c>
      <c r="M61" s="46">
        <v>0</v>
      </c>
      <c r="N61" s="46">
        <v>0</v>
      </c>
      <c r="O61" s="46">
        <f t="shared" ref="O61:O75" si="5">SUM(D61:N61)</f>
        <v>25762606</v>
      </c>
      <c r="P61" s="47">
        <f>(O61/P$78)</f>
        <v>467.5439366992124</v>
      </c>
      <c r="Q61" s="9"/>
    </row>
    <row r="62" spans="1:17">
      <c r="A62" s="12"/>
      <c r="B62" s="25">
        <v>362</v>
      </c>
      <c r="C62" s="20" t="s">
        <v>176</v>
      </c>
      <c r="D62" s="46">
        <v>0</v>
      </c>
      <c r="E62" s="46">
        <v>144664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5"/>
        <v>144664</v>
      </c>
      <c r="P62" s="47">
        <f>(O62/P$78)</f>
        <v>2.6253856484338138</v>
      </c>
      <c r="Q62" s="9"/>
    </row>
    <row r="63" spans="1:17">
      <c r="A63" s="12"/>
      <c r="B63" s="25">
        <v>364</v>
      </c>
      <c r="C63" s="20" t="s">
        <v>116</v>
      </c>
      <c r="D63" s="46">
        <v>63864</v>
      </c>
      <c r="E63" s="46">
        <v>0</v>
      </c>
      <c r="F63" s="46">
        <v>0</v>
      </c>
      <c r="G63" s="46">
        <v>0</v>
      </c>
      <c r="H63" s="46">
        <v>0</v>
      </c>
      <c r="I63" s="46">
        <v>9200</v>
      </c>
      <c r="J63" s="46">
        <v>33503</v>
      </c>
      <c r="K63" s="46">
        <v>0</v>
      </c>
      <c r="L63" s="46">
        <v>0</v>
      </c>
      <c r="M63" s="46">
        <v>0</v>
      </c>
      <c r="N63" s="46">
        <v>0</v>
      </c>
      <c r="O63" s="46">
        <f t="shared" si="5"/>
        <v>106567</v>
      </c>
      <c r="P63" s="47">
        <f>(O63/P$78)</f>
        <v>1.9339951362926935</v>
      </c>
      <c r="Q63" s="9"/>
    </row>
    <row r="64" spans="1:17">
      <c r="A64" s="12"/>
      <c r="B64" s="25">
        <v>366</v>
      </c>
      <c r="C64" s="20" t="s">
        <v>72</v>
      </c>
      <c r="D64" s="46">
        <v>457395</v>
      </c>
      <c r="E64" s="46">
        <v>199930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5"/>
        <v>657325</v>
      </c>
      <c r="P64" s="47">
        <f>(O64/P$78)</f>
        <v>11.929240317955792</v>
      </c>
      <c r="Q64" s="9"/>
    </row>
    <row r="65" spans="1:120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12462867</v>
      </c>
      <c r="L65" s="46">
        <v>0</v>
      </c>
      <c r="M65" s="46">
        <v>0</v>
      </c>
      <c r="N65" s="46">
        <v>0</v>
      </c>
      <c r="O65" s="46">
        <f t="shared" si="5"/>
        <v>12462867</v>
      </c>
      <c r="P65" s="47">
        <f>(O65/P$78)</f>
        <v>226.17812420601794</v>
      </c>
      <c r="Q65" s="9"/>
    </row>
    <row r="66" spans="1:120">
      <c r="A66" s="12"/>
      <c r="B66" s="25">
        <v>369.3</v>
      </c>
      <c r="C66" s="20" t="s">
        <v>136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19063477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19063477</v>
      </c>
      <c r="P66" s="47">
        <f>(O66/P$78)</f>
        <v>345.96706108671191</v>
      </c>
      <c r="Q66" s="9"/>
    </row>
    <row r="67" spans="1:120">
      <c r="A67" s="12"/>
      <c r="B67" s="25">
        <v>369.9</v>
      </c>
      <c r="C67" s="20" t="s">
        <v>74</v>
      </c>
      <c r="D67" s="46">
        <v>698142</v>
      </c>
      <c r="E67" s="46">
        <v>10045</v>
      </c>
      <c r="F67" s="46">
        <v>0</v>
      </c>
      <c r="G67" s="46">
        <v>46179</v>
      </c>
      <c r="H67" s="46">
        <v>0</v>
      </c>
      <c r="I67" s="46">
        <v>866711</v>
      </c>
      <c r="J67" s="46">
        <v>18276</v>
      </c>
      <c r="K67" s="46">
        <v>0</v>
      </c>
      <c r="L67" s="46">
        <v>0</v>
      </c>
      <c r="M67" s="46">
        <v>0</v>
      </c>
      <c r="N67" s="46">
        <v>10053</v>
      </c>
      <c r="O67" s="46">
        <f t="shared" si="5"/>
        <v>1649406</v>
      </c>
      <c r="P67" s="47">
        <f>(O67/P$78)</f>
        <v>29.933686617545643</v>
      </c>
      <c r="Q67" s="9"/>
    </row>
    <row r="68" spans="1:120" ht="15.75">
      <c r="A68" s="29" t="s">
        <v>50</v>
      </c>
      <c r="B68" s="30"/>
      <c r="C68" s="31"/>
      <c r="D68" s="32">
        <f>SUM(D69:D75)</f>
        <v>8000000</v>
      </c>
      <c r="E68" s="32">
        <f>SUM(E69:E75)</f>
        <v>4359627</v>
      </c>
      <c r="F68" s="32">
        <f>SUM(F69:F75)</f>
        <v>5934467</v>
      </c>
      <c r="G68" s="32">
        <f>SUM(G69:G75)</f>
        <v>2735000</v>
      </c>
      <c r="H68" s="32">
        <f>SUM(H69:H75)</f>
        <v>0</v>
      </c>
      <c r="I68" s="32">
        <f>SUM(I69:I75)</f>
        <v>38495488</v>
      </c>
      <c r="J68" s="32">
        <f>SUM(J69:J75)</f>
        <v>400541</v>
      </c>
      <c r="K68" s="32">
        <f>SUM(K69:K75)</f>
        <v>0</v>
      </c>
      <c r="L68" s="32">
        <f>SUM(L69:L75)</f>
        <v>0</v>
      </c>
      <c r="M68" s="32">
        <f>SUM(M69:M75)</f>
        <v>0</v>
      </c>
      <c r="N68" s="32">
        <f>SUM(N69:N75)</f>
        <v>0</v>
      </c>
      <c r="O68" s="32">
        <f t="shared" si="5"/>
        <v>59925123</v>
      </c>
      <c r="P68" s="45">
        <f>(O68/P$78)</f>
        <v>1087.5308155783819</v>
      </c>
      <c r="Q68" s="9"/>
    </row>
    <row r="69" spans="1:120">
      <c r="A69" s="12"/>
      <c r="B69" s="25">
        <v>381</v>
      </c>
      <c r="C69" s="20" t="s">
        <v>75</v>
      </c>
      <c r="D69" s="46">
        <v>8000000</v>
      </c>
      <c r="E69" s="46">
        <v>4359627</v>
      </c>
      <c r="F69" s="46">
        <v>5934467</v>
      </c>
      <c r="G69" s="46">
        <v>2735000</v>
      </c>
      <c r="H69" s="46">
        <v>0</v>
      </c>
      <c r="I69" s="46">
        <v>770981</v>
      </c>
      <c r="J69" s="46">
        <v>5556</v>
      </c>
      <c r="K69" s="46">
        <v>0</v>
      </c>
      <c r="L69" s="46">
        <v>0</v>
      </c>
      <c r="M69" s="46">
        <v>0</v>
      </c>
      <c r="N69" s="46">
        <v>0</v>
      </c>
      <c r="O69" s="46">
        <f t="shared" si="5"/>
        <v>21805631</v>
      </c>
      <c r="P69" s="47">
        <f>(O69/P$78)</f>
        <v>395.73211498675187</v>
      </c>
      <c r="Q69" s="9"/>
    </row>
    <row r="70" spans="1:120">
      <c r="A70" s="12"/>
      <c r="B70" s="25">
        <v>389.1</v>
      </c>
      <c r="C70" s="20" t="s">
        <v>177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4640982</v>
      </c>
      <c r="J70" s="46">
        <v>394985</v>
      </c>
      <c r="K70" s="46">
        <v>0</v>
      </c>
      <c r="L70" s="46">
        <v>0</v>
      </c>
      <c r="M70" s="46">
        <v>0</v>
      </c>
      <c r="N70" s="46">
        <v>0</v>
      </c>
      <c r="O70" s="46">
        <f t="shared" si="5"/>
        <v>5035967</v>
      </c>
      <c r="P70" s="47">
        <f>(O70/P$78)</f>
        <v>91.393542884105841</v>
      </c>
      <c r="Q70" s="9"/>
    </row>
    <row r="71" spans="1:120">
      <c r="A71" s="12"/>
      <c r="B71" s="25">
        <v>389.2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22028282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5"/>
        <v>22028282</v>
      </c>
      <c r="P71" s="47">
        <f>(O71/P$78)</f>
        <v>399.77282131320095</v>
      </c>
      <c r="Q71" s="9"/>
    </row>
    <row r="72" spans="1:120">
      <c r="A72" s="12"/>
      <c r="B72" s="25">
        <v>389.3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1415891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5"/>
        <v>1415891</v>
      </c>
      <c r="P72" s="47">
        <f>(O72/P$78)</f>
        <v>25.69581866356938</v>
      </c>
      <c r="Q72" s="9"/>
    </row>
    <row r="73" spans="1:120">
      <c r="A73" s="12"/>
      <c r="B73" s="25">
        <v>389.4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5257691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5"/>
        <v>5257691</v>
      </c>
      <c r="P73" s="47">
        <f>(O73/P$78)</f>
        <v>95.417425864759906</v>
      </c>
      <c r="Q73" s="9"/>
    </row>
    <row r="74" spans="1:120">
      <c r="A74" s="12"/>
      <c r="B74" s="25">
        <v>389.5</v>
      </c>
      <c r="C74" s="20" t="s">
        <v>178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3870909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5"/>
        <v>3870909</v>
      </c>
      <c r="P74" s="47">
        <f>(O74/P$78)</f>
        <v>70.249882036949657</v>
      </c>
      <c r="Q74" s="9"/>
    </row>
    <row r="75" spans="1:120" ht="15.75" thickBot="1">
      <c r="A75" s="12"/>
      <c r="B75" s="25">
        <v>389.7</v>
      </c>
      <c r="C75" s="20" t="s">
        <v>93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510752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5"/>
        <v>510752</v>
      </c>
      <c r="P75" s="47">
        <f>(O75/P$78)</f>
        <v>9.2692098290443177</v>
      </c>
      <c r="Q75" s="9"/>
    </row>
    <row r="76" spans="1:120" ht="16.5" thickBot="1">
      <c r="A76" s="14" t="s">
        <v>63</v>
      </c>
      <c r="B76" s="23"/>
      <c r="C76" s="22"/>
      <c r="D76" s="15">
        <f>SUM(D5,D13,D21,D42,D56,D59,D68)</f>
        <v>68093355</v>
      </c>
      <c r="E76" s="15">
        <f>SUM(E5,E13,E21,E42,E56,E59,E68)</f>
        <v>52490119</v>
      </c>
      <c r="F76" s="15">
        <f>SUM(F5,F13,F21,F42,F56,F59,F68)</f>
        <v>5948625</v>
      </c>
      <c r="G76" s="15">
        <f>SUM(G5,G13,G21,G42,G56,G59,G68)</f>
        <v>15578390</v>
      </c>
      <c r="H76" s="15">
        <f>SUM(H5,H13,H21,H42,H56,H59,H68)</f>
        <v>0</v>
      </c>
      <c r="I76" s="15">
        <f>SUM(I5,I13,I21,I42,I56,I59,I68)</f>
        <v>143532660</v>
      </c>
      <c r="J76" s="15">
        <f>SUM(J5,J13,J21,J42,J56,J59,J68)</f>
        <v>26023902</v>
      </c>
      <c r="K76" s="15">
        <f>SUM(K5,K13,K21,K42,K56,K59,K68)</f>
        <v>46598304</v>
      </c>
      <c r="L76" s="15">
        <f>SUM(L5,L13,L21,L42,L56,L59,L68)</f>
        <v>0</v>
      </c>
      <c r="M76" s="15">
        <f>SUM(M5,M13,M21,M42,M56,M59,M68)</f>
        <v>0</v>
      </c>
      <c r="N76" s="15">
        <f>SUM(N5,N13,N21,N42,N56,N59,N68)</f>
        <v>1362984</v>
      </c>
      <c r="O76" s="15">
        <f>SUM(D76:N76)</f>
        <v>359628339</v>
      </c>
      <c r="P76" s="38">
        <f>(O76/P$78)</f>
        <v>6526.5932089579328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51" t="s">
        <v>186</v>
      </c>
      <c r="N78" s="51"/>
      <c r="O78" s="51"/>
      <c r="P78" s="43">
        <v>55102</v>
      </c>
    </row>
    <row r="79" spans="1:120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  <row r="80" spans="1:120" ht="15.75" customHeight="1" thickBot="1">
      <c r="A80" s="55" t="s">
        <v>95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7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23690021</v>
      </c>
      <c r="E5" s="27">
        <f t="shared" si="0"/>
        <v>1553809</v>
      </c>
      <c r="F5" s="27">
        <f t="shared" si="0"/>
        <v>0</v>
      </c>
      <c r="G5" s="27">
        <f t="shared" si="0"/>
        <v>7015227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331300</v>
      </c>
      <c r="N5" s="28">
        <f>SUM(D5:M5)</f>
        <v>32590357</v>
      </c>
      <c r="O5" s="33">
        <f t="shared" ref="O5:O36" si="1">(N5/O$73)</f>
        <v>617.73298836195454</v>
      </c>
      <c r="P5" s="6"/>
    </row>
    <row r="6" spans="1:133">
      <c r="A6" s="12"/>
      <c r="B6" s="25">
        <v>311</v>
      </c>
      <c r="C6" s="20" t="s">
        <v>3</v>
      </c>
      <c r="D6" s="46">
        <v>12232594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331300</v>
      </c>
      <c r="N6" s="46">
        <f>SUM(D6:M6)</f>
        <v>12563894</v>
      </c>
      <c r="O6" s="47">
        <f t="shared" si="1"/>
        <v>238.14196899048486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1553809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1553809</v>
      </c>
      <c r="O7" s="47">
        <f t="shared" si="1"/>
        <v>29.451628189089806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7015227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7015227</v>
      </c>
      <c r="O8" s="47">
        <f t="shared" si="1"/>
        <v>132.96991925395201</v>
      </c>
      <c r="P8" s="9"/>
    </row>
    <row r="9" spans="1:133">
      <c r="A9" s="12"/>
      <c r="B9" s="25">
        <v>314.10000000000002</v>
      </c>
      <c r="C9" s="20" t="s">
        <v>14</v>
      </c>
      <c r="D9" s="46">
        <v>5648698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5648698</v>
      </c>
      <c r="O9" s="47">
        <f t="shared" si="1"/>
        <v>107.06808446112439</v>
      </c>
      <c r="P9" s="9"/>
    </row>
    <row r="10" spans="1:133">
      <c r="A10" s="12"/>
      <c r="B10" s="25">
        <v>314.3</v>
      </c>
      <c r="C10" s="20" t="s">
        <v>15</v>
      </c>
      <c r="D10" s="46">
        <v>939576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939576</v>
      </c>
      <c r="O10" s="47">
        <f t="shared" si="1"/>
        <v>17.809166382349595</v>
      </c>
      <c r="P10" s="9"/>
    </row>
    <row r="11" spans="1:133">
      <c r="A11" s="12"/>
      <c r="B11" s="25">
        <v>314.39999999999998</v>
      </c>
      <c r="C11" s="20" t="s">
        <v>17</v>
      </c>
      <c r="D11" s="46">
        <v>811968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811968</v>
      </c>
      <c r="O11" s="47">
        <f t="shared" si="1"/>
        <v>15.390424201069033</v>
      </c>
      <c r="P11" s="9"/>
    </row>
    <row r="12" spans="1:133">
      <c r="A12" s="12"/>
      <c r="B12" s="25">
        <v>314.89999999999998</v>
      </c>
      <c r="C12" s="20" t="s">
        <v>18</v>
      </c>
      <c r="D12" s="46">
        <v>24415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24415</v>
      </c>
      <c r="O12" s="47">
        <f t="shared" si="1"/>
        <v>0.46277341824936502</v>
      </c>
      <c r="P12" s="9"/>
    </row>
    <row r="13" spans="1:133">
      <c r="A13" s="12"/>
      <c r="B13" s="25">
        <v>315</v>
      </c>
      <c r="C13" s="20" t="s">
        <v>104</v>
      </c>
      <c r="D13" s="46">
        <v>3115591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3115591</v>
      </c>
      <c r="O13" s="47">
        <f t="shared" si="1"/>
        <v>59.054380378331246</v>
      </c>
      <c r="P13" s="9"/>
    </row>
    <row r="14" spans="1:133">
      <c r="A14" s="12"/>
      <c r="B14" s="25">
        <v>316</v>
      </c>
      <c r="C14" s="20" t="s">
        <v>105</v>
      </c>
      <c r="D14" s="46">
        <v>917179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917179</v>
      </c>
      <c r="O14" s="47">
        <f t="shared" si="1"/>
        <v>17.384643087304294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8408334</v>
      </c>
      <c r="E15" s="32">
        <f t="shared" si="3"/>
        <v>1200431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9608765</v>
      </c>
      <c r="O15" s="45">
        <f t="shared" si="1"/>
        <v>182.12906099548883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609944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609944</v>
      </c>
      <c r="O16" s="47">
        <f t="shared" si="1"/>
        <v>11.561166079078054</v>
      </c>
      <c r="P16" s="9"/>
    </row>
    <row r="17" spans="1:16">
      <c r="A17" s="12"/>
      <c r="B17" s="25">
        <v>323.10000000000002</v>
      </c>
      <c r="C17" s="20" t="s">
        <v>22</v>
      </c>
      <c r="D17" s="46">
        <v>5792684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5792684</v>
      </c>
      <c r="O17" s="47">
        <f t="shared" si="1"/>
        <v>109.79726297433565</v>
      </c>
      <c r="P17" s="9"/>
    </row>
    <row r="18" spans="1:16">
      <c r="A18" s="12"/>
      <c r="B18" s="25">
        <v>323.3</v>
      </c>
      <c r="C18" s="20" t="s">
        <v>23</v>
      </c>
      <c r="D18" s="46">
        <v>1512125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1512125</v>
      </c>
      <c r="O18" s="47">
        <f t="shared" si="1"/>
        <v>28.661530004928164</v>
      </c>
      <c r="P18" s="9"/>
    </row>
    <row r="19" spans="1:16">
      <c r="A19" s="12"/>
      <c r="B19" s="25">
        <v>323.39999999999998</v>
      </c>
      <c r="C19" s="20" t="s">
        <v>24</v>
      </c>
      <c r="D19" s="46">
        <v>990787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990787</v>
      </c>
      <c r="O19" s="47">
        <f t="shared" si="1"/>
        <v>18.779843815155996</v>
      </c>
      <c r="P19" s="9"/>
    </row>
    <row r="20" spans="1:16">
      <c r="A20" s="12"/>
      <c r="B20" s="25">
        <v>325.10000000000002</v>
      </c>
      <c r="C20" s="20" t="s">
        <v>25</v>
      </c>
      <c r="D20" s="46">
        <v>35191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35191</v>
      </c>
      <c r="O20" s="47">
        <f t="shared" si="1"/>
        <v>0.66702680162250272</v>
      </c>
      <c r="P20" s="9"/>
    </row>
    <row r="21" spans="1:16">
      <c r="A21" s="12"/>
      <c r="B21" s="25">
        <v>329</v>
      </c>
      <c r="C21" s="20" t="s">
        <v>26</v>
      </c>
      <c r="D21" s="46">
        <v>77547</v>
      </c>
      <c r="E21" s="46">
        <v>590487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668034</v>
      </c>
      <c r="O21" s="47">
        <f t="shared" si="1"/>
        <v>12.662231320368475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SUM(D23:D37)</f>
        <v>6497415</v>
      </c>
      <c r="E22" s="32">
        <f t="shared" si="5"/>
        <v>17635450</v>
      </c>
      <c r="F22" s="32">
        <f t="shared" si="5"/>
        <v>900332</v>
      </c>
      <c r="G22" s="32">
        <f t="shared" si="5"/>
        <v>4789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25037986</v>
      </c>
      <c r="O22" s="45">
        <f t="shared" si="1"/>
        <v>474.58178854391753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1013374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1013374</v>
      </c>
      <c r="O23" s="47">
        <f t="shared" si="1"/>
        <v>19.207968459759659</v>
      </c>
      <c r="P23" s="9"/>
    </row>
    <row r="24" spans="1:16">
      <c r="A24" s="12"/>
      <c r="B24" s="25">
        <v>331.39</v>
      </c>
      <c r="C24" s="20" t="s">
        <v>32</v>
      </c>
      <c r="D24" s="46">
        <v>0</v>
      </c>
      <c r="E24" s="46">
        <v>19014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19014</v>
      </c>
      <c r="O24" s="47">
        <f t="shared" si="1"/>
        <v>0.36040031843511883</v>
      </c>
      <c r="P24" s="9"/>
    </row>
    <row r="25" spans="1:16">
      <c r="A25" s="12"/>
      <c r="B25" s="25">
        <v>331.5</v>
      </c>
      <c r="C25" s="20" t="s">
        <v>29</v>
      </c>
      <c r="D25" s="46">
        <v>0</v>
      </c>
      <c r="E25" s="46">
        <v>13316502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13316502</v>
      </c>
      <c r="O25" s="47">
        <f t="shared" si="1"/>
        <v>252.40725577163653</v>
      </c>
      <c r="P25" s="9"/>
    </row>
    <row r="26" spans="1:16">
      <c r="A26" s="12"/>
      <c r="B26" s="25">
        <v>331.7</v>
      </c>
      <c r="C26" s="20" t="s">
        <v>30</v>
      </c>
      <c r="D26" s="46">
        <v>0</v>
      </c>
      <c r="E26" s="46">
        <v>21524</v>
      </c>
      <c r="F26" s="46">
        <v>900332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921856</v>
      </c>
      <c r="O26" s="47">
        <f t="shared" si="1"/>
        <v>17.473293149854051</v>
      </c>
      <c r="P26" s="9"/>
    </row>
    <row r="27" spans="1:16">
      <c r="A27" s="12"/>
      <c r="B27" s="25">
        <v>331.9</v>
      </c>
      <c r="C27" s="20" t="s">
        <v>31</v>
      </c>
      <c r="D27" s="46">
        <v>0</v>
      </c>
      <c r="E27" s="46">
        <v>609432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609432</v>
      </c>
      <c r="O27" s="47">
        <f t="shared" si="1"/>
        <v>11.55146138974184</v>
      </c>
      <c r="P27" s="9"/>
    </row>
    <row r="28" spans="1:16">
      <c r="A28" s="12"/>
      <c r="B28" s="25">
        <v>334.39</v>
      </c>
      <c r="C28" s="20" t="s">
        <v>34</v>
      </c>
      <c r="D28" s="46">
        <v>0</v>
      </c>
      <c r="E28" s="46">
        <v>150083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150083</v>
      </c>
      <c r="O28" s="47">
        <f t="shared" si="1"/>
        <v>2.8447439250919291</v>
      </c>
      <c r="P28" s="9"/>
    </row>
    <row r="29" spans="1:16">
      <c r="A29" s="12"/>
      <c r="B29" s="25">
        <v>334.9</v>
      </c>
      <c r="C29" s="20" t="s">
        <v>36</v>
      </c>
      <c r="D29" s="46">
        <v>0</v>
      </c>
      <c r="E29" s="46">
        <v>101572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101572</v>
      </c>
      <c r="O29" s="47">
        <f t="shared" si="1"/>
        <v>1.9252435649569732</v>
      </c>
      <c r="P29" s="9"/>
    </row>
    <row r="30" spans="1:16">
      <c r="A30" s="12"/>
      <c r="B30" s="25">
        <v>335.12</v>
      </c>
      <c r="C30" s="20" t="s">
        <v>106</v>
      </c>
      <c r="D30" s="46">
        <v>2290418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2290418</v>
      </c>
      <c r="O30" s="47">
        <f t="shared" si="1"/>
        <v>43.41366238295614</v>
      </c>
      <c r="P30" s="9"/>
    </row>
    <row r="31" spans="1:16">
      <c r="A31" s="12"/>
      <c r="B31" s="25">
        <v>335.14</v>
      </c>
      <c r="C31" s="20" t="s">
        <v>107</v>
      </c>
      <c r="D31" s="46">
        <v>7292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7292</v>
      </c>
      <c r="O31" s="47">
        <f t="shared" si="1"/>
        <v>0.13821600515561622</v>
      </c>
      <c r="P31" s="9"/>
    </row>
    <row r="32" spans="1:16">
      <c r="A32" s="12"/>
      <c r="B32" s="25">
        <v>335.15</v>
      </c>
      <c r="C32" s="20" t="s">
        <v>108</v>
      </c>
      <c r="D32" s="46">
        <v>92862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92862</v>
      </c>
      <c r="O32" s="47">
        <f t="shared" si="1"/>
        <v>1.7601501194131695</v>
      </c>
      <c r="P32" s="9"/>
    </row>
    <row r="33" spans="1:16">
      <c r="A33" s="12"/>
      <c r="B33" s="25">
        <v>335.18</v>
      </c>
      <c r="C33" s="20" t="s">
        <v>109</v>
      </c>
      <c r="D33" s="46">
        <v>4053658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4053658</v>
      </c>
      <c r="O33" s="47">
        <f t="shared" si="1"/>
        <v>76.834944463398912</v>
      </c>
      <c r="P33" s="9"/>
    </row>
    <row r="34" spans="1:16">
      <c r="A34" s="12"/>
      <c r="B34" s="25">
        <v>335.19</v>
      </c>
      <c r="C34" s="20" t="s">
        <v>110</v>
      </c>
      <c r="D34" s="46">
        <v>15552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15552</v>
      </c>
      <c r="O34" s="47">
        <f t="shared" si="1"/>
        <v>0.29477993858751278</v>
      </c>
      <c r="P34" s="9"/>
    </row>
    <row r="35" spans="1:16">
      <c r="A35" s="12"/>
      <c r="B35" s="25">
        <v>335.21</v>
      </c>
      <c r="C35" s="20" t="s">
        <v>41</v>
      </c>
      <c r="D35" s="46">
        <v>37633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37633</v>
      </c>
      <c r="O35" s="47">
        <f t="shared" si="1"/>
        <v>0.7133136206831191</v>
      </c>
      <c r="P35" s="9"/>
    </row>
    <row r="36" spans="1:16">
      <c r="A36" s="12"/>
      <c r="B36" s="25">
        <v>335.9</v>
      </c>
      <c r="C36" s="20" t="s">
        <v>133</v>
      </c>
      <c r="D36" s="46">
        <v>0</v>
      </c>
      <c r="E36" s="46">
        <v>0</v>
      </c>
      <c r="F36" s="46">
        <v>0</v>
      </c>
      <c r="G36" s="46">
        <v>4789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4789</v>
      </c>
      <c r="O36" s="47">
        <f t="shared" si="1"/>
        <v>9.0772963342052385E-2</v>
      </c>
      <c r="P36" s="9"/>
    </row>
    <row r="37" spans="1:16">
      <c r="A37" s="12"/>
      <c r="B37" s="25">
        <v>338</v>
      </c>
      <c r="C37" s="20" t="s">
        <v>43</v>
      </c>
      <c r="D37" s="46">
        <v>0</v>
      </c>
      <c r="E37" s="46">
        <v>2403949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2403949</v>
      </c>
      <c r="O37" s="47">
        <f t="shared" ref="O37:O68" si="7">(N37/O$73)</f>
        <v>45.565582470904886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SUM(D39:D50)</f>
        <v>974020</v>
      </c>
      <c r="E38" s="32">
        <f t="shared" si="8"/>
        <v>5498759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76981554</v>
      </c>
      <c r="J38" s="32">
        <f t="shared" si="8"/>
        <v>18248646</v>
      </c>
      <c r="K38" s="32">
        <f t="shared" si="8"/>
        <v>0</v>
      </c>
      <c r="L38" s="32">
        <f t="shared" si="8"/>
        <v>0</v>
      </c>
      <c r="M38" s="32">
        <f t="shared" si="8"/>
        <v>415572</v>
      </c>
      <c r="N38" s="32">
        <f>SUM(D38:M38)</f>
        <v>102118551</v>
      </c>
      <c r="O38" s="45">
        <f t="shared" si="7"/>
        <v>1935.60315023314</v>
      </c>
      <c r="P38" s="10"/>
    </row>
    <row r="39" spans="1:16">
      <c r="A39" s="12"/>
      <c r="B39" s="25">
        <v>341.2</v>
      </c>
      <c r="C39" s="20" t="s">
        <v>111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18248646</v>
      </c>
      <c r="K39" s="46">
        <v>0</v>
      </c>
      <c r="L39" s="46">
        <v>0</v>
      </c>
      <c r="M39" s="46">
        <v>0</v>
      </c>
      <c r="N39" s="46">
        <f t="shared" ref="N39:N50" si="9">SUM(D39:M39)</f>
        <v>18248646</v>
      </c>
      <c r="O39" s="47">
        <f t="shared" si="7"/>
        <v>345.89343796201524</v>
      </c>
      <c r="P39" s="9"/>
    </row>
    <row r="40" spans="1:16">
      <c r="A40" s="12"/>
      <c r="B40" s="25">
        <v>341.54</v>
      </c>
      <c r="C40" s="20" t="s">
        <v>134</v>
      </c>
      <c r="D40" s="46">
        <v>0</v>
      </c>
      <c r="E40" s="46">
        <v>2449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2449</v>
      </c>
      <c r="O40" s="47">
        <f t="shared" si="7"/>
        <v>4.6419500360134959E-2</v>
      </c>
      <c r="P40" s="9"/>
    </row>
    <row r="41" spans="1:16">
      <c r="A41" s="12"/>
      <c r="B41" s="25">
        <v>343.2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49170177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49170177</v>
      </c>
      <c r="O41" s="47">
        <f t="shared" si="7"/>
        <v>931.99471170249058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6989558</v>
      </c>
      <c r="J42" s="46">
        <v>0</v>
      </c>
      <c r="K42" s="46">
        <v>0</v>
      </c>
      <c r="L42" s="46">
        <v>0</v>
      </c>
      <c r="M42" s="46">
        <v>840</v>
      </c>
      <c r="N42" s="46">
        <f t="shared" si="9"/>
        <v>6990398</v>
      </c>
      <c r="O42" s="47">
        <f t="shared" si="7"/>
        <v>132.49929868455968</v>
      </c>
      <c r="P42" s="9"/>
    </row>
    <row r="43" spans="1:16">
      <c r="A43" s="12"/>
      <c r="B43" s="25">
        <v>343.9</v>
      </c>
      <c r="C43" s="20" t="s">
        <v>54</v>
      </c>
      <c r="D43" s="46">
        <v>0</v>
      </c>
      <c r="E43" s="46">
        <v>2593409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2593409</v>
      </c>
      <c r="O43" s="47">
        <f t="shared" si="7"/>
        <v>49.156696614731416</v>
      </c>
      <c r="P43" s="9"/>
    </row>
    <row r="44" spans="1:16">
      <c r="A44" s="12"/>
      <c r="B44" s="25">
        <v>344.1</v>
      </c>
      <c r="C44" s="20" t="s">
        <v>112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18915396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18915396</v>
      </c>
      <c r="O44" s="47">
        <f t="shared" si="7"/>
        <v>358.53133174115771</v>
      </c>
      <c r="P44" s="9"/>
    </row>
    <row r="45" spans="1:16">
      <c r="A45" s="12"/>
      <c r="B45" s="25">
        <v>344.2</v>
      </c>
      <c r="C45" s="20" t="s">
        <v>113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1906423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1906423</v>
      </c>
      <c r="O45" s="47">
        <f t="shared" si="7"/>
        <v>36.135240153152125</v>
      </c>
      <c r="P45" s="9"/>
    </row>
    <row r="46" spans="1:16">
      <c r="A46" s="12"/>
      <c r="B46" s="25">
        <v>344.5</v>
      </c>
      <c r="C46" s="20" t="s">
        <v>114</v>
      </c>
      <c r="D46" s="46">
        <v>0</v>
      </c>
      <c r="E46" s="46">
        <v>44765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414226</v>
      </c>
      <c r="N46" s="46">
        <f t="shared" si="9"/>
        <v>458991</v>
      </c>
      <c r="O46" s="47">
        <f t="shared" si="7"/>
        <v>8.6999317639031055</v>
      </c>
      <c r="P46" s="9"/>
    </row>
    <row r="47" spans="1:16">
      <c r="A47" s="12"/>
      <c r="B47" s="25">
        <v>344.9</v>
      </c>
      <c r="C47" s="20" t="s">
        <v>115</v>
      </c>
      <c r="D47" s="46">
        <v>418734</v>
      </c>
      <c r="E47" s="46">
        <v>99646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518380</v>
      </c>
      <c r="O47" s="47">
        <f t="shared" si="7"/>
        <v>9.8256188634898969</v>
      </c>
      <c r="P47" s="9"/>
    </row>
    <row r="48" spans="1:16">
      <c r="A48" s="12"/>
      <c r="B48" s="25">
        <v>347.2</v>
      </c>
      <c r="C48" s="20" t="s">
        <v>60</v>
      </c>
      <c r="D48" s="46">
        <v>50220</v>
      </c>
      <c r="E48" s="46">
        <v>763673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813893</v>
      </c>
      <c r="O48" s="47">
        <f t="shared" si="7"/>
        <v>15.426911558436636</v>
      </c>
      <c r="P48" s="9"/>
    </row>
    <row r="49" spans="1:16">
      <c r="A49" s="12"/>
      <c r="B49" s="25">
        <v>347.5</v>
      </c>
      <c r="C49" s="20" t="s">
        <v>62</v>
      </c>
      <c r="D49" s="46">
        <v>0</v>
      </c>
      <c r="E49" s="46">
        <v>1526863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1526863</v>
      </c>
      <c r="O49" s="47">
        <f t="shared" si="7"/>
        <v>28.940881003828803</v>
      </c>
      <c r="P49" s="9"/>
    </row>
    <row r="50" spans="1:16">
      <c r="A50" s="12"/>
      <c r="B50" s="25">
        <v>349</v>
      </c>
      <c r="C50" s="20" t="s">
        <v>1</v>
      </c>
      <c r="D50" s="46">
        <v>505066</v>
      </c>
      <c r="E50" s="46">
        <v>467954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506</v>
      </c>
      <c r="N50" s="46">
        <f t="shared" si="9"/>
        <v>973526</v>
      </c>
      <c r="O50" s="47">
        <f t="shared" si="7"/>
        <v>18.452670685014596</v>
      </c>
      <c r="P50" s="9"/>
    </row>
    <row r="51" spans="1:16" ht="15.75">
      <c r="A51" s="29" t="s">
        <v>49</v>
      </c>
      <c r="B51" s="30"/>
      <c r="C51" s="31"/>
      <c r="D51" s="32">
        <f t="shared" ref="D51:M51" si="10">SUM(D52:D55)</f>
        <v>157122</v>
      </c>
      <c r="E51" s="32">
        <f t="shared" si="10"/>
        <v>326610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62900</v>
      </c>
      <c r="N51" s="32">
        <f t="shared" ref="N51:N57" si="11">SUM(D51:M51)</f>
        <v>546632</v>
      </c>
      <c r="O51" s="45">
        <f t="shared" si="7"/>
        <v>10.361120588346791</v>
      </c>
      <c r="P51" s="10"/>
    </row>
    <row r="52" spans="1:16">
      <c r="A52" s="13"/>
      <c r="B52" s="39">
        <v>351.1</v>
      </c>
      <c r="C52" s="21" t="s">
        <v>65</v>
      </c>
      <c r="D52" s="46">
        <v>136619</v>
      </c>
      <c r="E52" s="46">
        <v>322903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459522</v>
      </c>
      <c r="O52" s="47">
        <f t="shared" si="7"/>
        <v>8.7099965881951551</v>
      </c>
      <c r="P52" s="9"/>
    </row>
    <row r="53" spans="1:16">
      <c r="A53" s="13"/>
      <c r="B53" s="39">
        <v>354</v>
      </c>
      <c r="C53" s="21" t="s">
        <v>67</v>
      </c>
      <c r="D53" s="46">
        <v>14935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62900</v>
      </c>
      <c r="N53" s="46">
        <f t="shared" si="11"/>
        <v>77835</v>
      </c>
      <c r="O53" s="47">
        <f t="shared" si="7"/>
        <v>1.4753212782895484</v>
      </c>
      <c r="P53" s="9"/>
    </row>
    <row r="54" spans="1:16">
      <c r="A54" s="13"/>
      <c r="B54" s="39">
        <v>355</v>
      </c>
      <c r="C54" s="21" t="s">
        <v>135</v>
      </c>
      <c r="D54" s="46">
        <v>0</v>
      </c>
      <c r="E54" s="46">
        <v>3707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3707</v>
      </c>
      <c r="O54" s="47">
        <f t="shared" si="7"/>
        <v>7.026422533075552E-2</v>
      </c>
      <c r="P54" s="9"/>
    </row>
    <row r="55" spans="1:16">
      <c r="A55" s="13"/>
      <c r="B55" s="39">
        <v>359</v>
      </c>
      <c r="C55" s="21" t="s">
        <v>68</v>
      </c>
      <c r="D55" s="46">
        <v>5568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5568</v>
      </c>
      <c r="O55" s="47">
        <f t="shared" si="7"/>
        <v>0.10553849653133174</v>
      </c>
      <c r="P55" s="9"/>
    </row>
    <row r="56" spans="1:16" ht="15.75">
      <c r="A56" s="29" t="s">
        <v>5</v>
      </c>
      <c r="B56" s="30"/>
      <c r="C56" s="31"/>
      <c r="D56" s="32">
        <f t="shared" ref="D56:M56" si="12">SUM(D57:D63)</f>
        <v>700622</v>
      </c>
      <c r="E56" s="32">
        <f t="shared" si="12"/>
        <v>1129959</v>
      </c>
      <c r="F56" s="32">
        <f t="shared" si="12"/>
        <v>1856315</v>
      </c>
      <c r="G56" s="32">
        <f t="shared" si="12"/>
        <v>407786</v>
      </c>
      <c r="H56" s="32">
        <f t="shared" si="12"/>
        <v>0</v>
      </c>
      <c r="I56" s="32">
        <f t="shared" si="12"/>
        <v>526596</v>
      </c>
      <c r="J56" s="32">
        <f t="shared" si="12"/>
        <v>527061</v>
      </c>
      <c r="K56" s="32">
        <f t="shared" si="12"/>
        <v>50401401</v>
      </c>
      <c r="L56" s="32">
        <f t="shared" si="12"/>
        <v>0</v>
      </c>
      <c r="M56" s="32">
        <f t="shared" si="12"/>
        <v>26790</v>
      </c>
      <c r="N56" s="32">
        <f t="shared" si="11"/>
        <v>55576530</v>
      </c>
      <c r="O56" s="45">
        <f t="shared" si="7"/>
        <v>1053.4237461617195</v>
      </c>
      <c r="P56" s="10"/>
    </row>
    <row r="57" spans="1:16">
      <c r="A57" s="12"/>
      <c r="B57" s="25">
        <v>361.1</v>
      </c>
      <c r="C57" s="20" t="s">
        <v>69</v>
      </c>
      <c r="D57" s="46">
        <v>25050</v>
      </c>
      <c r="E57" s="46">
        <v>30606</v>
      </c>
      <c r="F57" s="46">
        <v>1856315</v>
      </c>
      <c r="G57" s="46">
        <v>9361</v>
      </c>
      <c r="H57" s="46">
        <v>0</v>
      </c>
      <c r="I57" s="46">
        <v>124873</v>
      </c>
      <c r="J57" s="46">
        <v>10051</v>
      </c>
      <c r="K57" s="46">
        <v>7518706</v>
      </c>
      <c r="L57" s="46">
        <v>0</v>
      </c>
      <c r="M57" s="46">
        <v>0</v>
      </c>
      <c r="N57" s="46">
        <f t="shared" si="11"/>
        <v>9574962</v>
      </c>
      <c r="O57" s="47">
        <f t="shared" si="7"/>
        <v>181.48834300011373</v>
      </c>
      <c r="P57" s="9"/>
    </row>
    <row r="58" spans="1:16">
      <c r="A58" s="12"/>
      <c r="B58" s="25">
        <v>361.3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27243636</v>
      </c>
      <c r="L58" s="46">
        <v>0</v>
      </c>
      <c r="M58" s="46">
        <v>0</v>
      </c>
      <c r="N58" s="46">
        <f t="shared" ref="N58:N63" si="13">SUM(D58:M58)</f>
        <v>27243636</v>
      </c>
      <c r="O58" s="47">
        <f t="shared" si="7"/>
        <v>516.38871829864661</v>
      </c>
      <c r="P58" s="9"/>
    </row>
    <row r="59" spans="1:16">
      <c r="A59" s="12"/>
      <c r="B59" s="25">
        <v>364</v>
      </c>
      <c r="C59" s="20" t="s">
        <v>116</v>
      </c>
      <c r="D59" s="46">
        <v>47572</v>
      </c>
      <c r="E59" s="46">
        <v>19973</v>
      </c>
      <c r="F59" s="46">
        <v>0</v>
      </c>
      <c r="G59" s="46">
        <v>0</v>
      </c>
      <c r="H59" s="46">
        <v>0</v>
      </c>
      <c r="I59" s="46">
        <v>28242</v>
      </c>
      <c r="J59" s="46">
        <v>4427</v>
      </c>
      <c r="K59" s="46">
        <v>0</v>
      </c>
      <c r="L59" s="46">
        <v>0</v>
      </c>
      <c r="M59" s="46">
        <v>0</v>
      </c>
      <c r="N59" s="46">
        <f t="shared" si="13"/>
        <v>100214</v>
      </c>
      <c r="O59" s="47">
        <f t="shared" si="7"/>
        <v>1.8995033928503735</v>
      </c>
      <c r="P59" s="9"/>
    </row>
    <row r="60" spans="1:16">
      <c r="A60" s="12"/>
      <c r="B60" s="25">
        <v>366</v>
      </c>
      <c r="C60" s="20" t="s">
        <v>72</v>
      </c>
      <c r="D60" s="46">
        <v>0</v>
      </c>
      <c r="E60" s="46">
        <v>529217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529217</v>
      </c>
      <c r="O60" s="47">
        <f t="shared" si="7"/>
        <v>10.031028469615983</v>
      </c>
      <c r="P60" s="9"/>
    </row>
    <row r="61" spans="1:16">
      <c r="A61" s="12"/>
      <c r="B61" s="25">
        <v>368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15639059</v>
      </c>
      <c r="L61" s="46">
        <v>0</v>
      </c>
      <c r="M61" s="46">
        <v>0</v>
      </c>
      <c r="N61" s="46">
        <f t="shared" si="13"/>
        <v>15639059</v>
      </c>
      <c r="O61" s="47">
        <f t="shared" si="7"/>
        <v>296.43009590962509</v>
      </c>
      <c r="P61" s="9"/>
    </row>
    <row r="62" spans="1:16">
      <c r="A62" s="12"/>
      <c r="B62" s="25">
        <v>369.3</v>
      </c>
      <c r="C62" s="20" t="s">
        <v>136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26790</v>
      </c>
      <c r="N62" s="46">
        <f t="shared" si="13"/>
        <v>26790</v>
      </c>
      <c r="O62" s="47">
        <f t="shared" si="7"/>
        <v>0.50779028772887524</v>
      </c>
      <c r="P62" s="9"/>
    </row>
    <row r="63" spans="1:16">
      <c r="A63" s="12"/>
      <c r="B63" s="25">
        <v>369.9</v>
      </c>
      <c r="C63" s="20" t="s">
        <v>74</v>
      </c>
      <c r="D63" s="46">
        <v>628000</v>
      </c>
      <c r="E63" s="46">
        <v>550163</v>
      </c>
      <c r="F63" s="46">
        <v>0</v>
      </c>
      <c r="G63" s="46">
        <v>398425</v>
      </c>
      <c r="H63" s="46">
        <v>0</v>
      </c>
      <c r="I63" s="46">
        <v>373481</v>
      </c>
      <c r="J63" s="46">
        <v>512583</v>
      </c>
      <c r="K63" s="46">
        <v>0</v>
      </c>
      <c r="L63" s="46">
        <v>0</v>
      </c>
      <c r="M63" s="46">
        <v>0</v>
      </c>
      <c r="N63" s="46">
        <f t="shared" si="13"/>
        <v>2462652</v>
      </c>
      <c r="O63" s="47">
        <f t="shared" si="7"/>
        <v>46.678266803138861</v>
      </c>
      <c r="P63" s="9"/>
    </row>
    <row r="64" spans="1:16" ht="15.75">
      <c r="A64" s="29" t="s">
        <v>50</v>
      </c>
      <c r="B64" s="30"/>
      <c r="C64" s="31"/>
      <c r="D64" s="32">
        <f t="shared" ref="D64:M64" si="14">SUM(D65:D70)</f>
        <v>8000000</v>
      </c>
      <c r="E64" s="32">
        <f t="shared" si="14"/>
        <v>47566161</v>
      </c>
      <c r="F64" s="32">
        <f t="shared" si="14"/>
        <v>5624714</v>
      </c>
      <c r="G64" s="32">
        <f t="shared" si="14"/>
        <v>4501222</v>
      </c>
      <c r="H64" s="32">
        <f t="shared" si="14"/>
        <v>0</v>
      </c>
      <c r="I64" s="32">
        <f t="shared" si="14"/>
        <v>6073472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514928</v>
      </c>
      <c r="N64" s="32">
        <f t="shared" ref="N64:N71" si="15">SUM(D64:M64)</f>
        <v>72280497</v>
      </c>
      <c r="O64" s="45">
        <f t="shared" si="7"/>
        <v>1370.0386102581599</v>
      </c>
      <c r="P64" s="9"/>
    </row>
    <row r="65" spans="1:119">
      <c r="A65" s="12"/>
      <c r="B65" s="25">
        <v>381</v>
      </c>
      <c r="C65" s="20" t="s">
        <v>75</v>
      </c>
      <c r="D65" s="46">
        <v>0</v>
      </c>
      <c r="E65" s="46">
        <v>47566161</v>
      </c>
      <c r="F65" s="46">
        <v>5624714</v>
      </c>
      <c r="G65" s="46">
        <v>4501222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57692097</v>
      </c>
      <c r="O65" s="47">
        <f t="shared" si="7"/>
        <v>1093.5232002729445</v>
      </c>
      <c r="P65" s="9"/>
    </row>
    <row r="66" spans="1:119">
      <c r="A66" s="12"/>
      <c r="B66" s="25">
        <v>382</v>
      </c>
      <c r="C66" s="20" t="s">
        <v>87</v>
      </c>
      <c r="D66" s="46">
        <v>8000000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80628</v>
      </c>
      <c r="N66" s="46">
        <f t="shared" si="15"/>
        <v>8080628</v>
      </c>
      <c r="O66" s="47">
        <f t="shared" si="7"/>
        <v>153.16403199514767</v>
      </c>
      <c r="P66" s="9"/>
    </row>
    <row r="67" spans="1:119">
      <c r="A67" s="12"/>
      <c r="B67" s="25">
        <v>389.2</v>
      </c>
      <c r="C67" s="20" t="s">
        <v>117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257087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257087</v>
      </c>
      <c r="O67" s="47">
        <f t="shared" si="7"/>
        <v>4.8729481784753022</v>
      </c>
      <c r="P67" s="9"/>
    </row>
    <row r="68" spans="1:119">
      <c r="A68" s="12"/>
      <c r="B68" s="25">
        <v>389.3</v>
      </c>
      <c r="C68" s="20" t="s">
        <v>118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786025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786025</v>
      </c>
      <c r="O68" s="47">
        <f t="shared" si="7"/>
        <v>14.898688350581903</v>
      </c>
      <c r="P68" s="9"/>
    </row>
    <row r="69" spans="1:119">
      <c r="A69" s="12"/>
      <c r="B69" s="25">
        <v>389.4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3022128</v>
      </c>
      <c r="J69" s="46">
        <v>0</v>
      </c>
      <c r="K69" s="46">
        <v>0</v>
      </c>
      <c r="L69" s="46">
        <v>0</v>
      </c>
      <c r="M69" s="46">
        <v>434300</v>
      </c>
      <c r="N69" s="46">
        <f t="shared" si="15"/>
        <v>3456428</v>
      </c>
      <c r="O69" s="47">
        <f>(N69/O$73)</f>
        <v>65.514765533189276</v>
      </c>
      <c r="P69" s="9"/>
    </row>
    <row r="70" spans="1:119" ht="15.75" thickBot="1">
      <c r="A70" s="12"/>
      <c r="B70" s="25">
        <v>389.9</v>
      </c>
      <c r="C70" s="20" t="s">
        <v>120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2008232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2008232</v>
      </c>
      <c r="O70" s="47">
        <f>(N70/O$73)</f>
        <v>38.064975927821372</v>
      </c>
      <c r="P70" s="9"/>
    </row>
    <row r="71" spans="1:119" ht="16.5" thickBot="1">
      <c r="A71" s="14" t="s">
        <v>63</v>
      </c>
      <c r="B71" s="23"/>
      <c r="C71" s="22"/>
      <c r="D71" s="15">
        <f t="shared" ref="D71:M71" si="16">SUM(D5,D15,D22,D38,D51,D56,D64)</f>
        <v>48427534</v>
      </c>
      <c r="E71" s="15">
        <f t="shared" si="16"/>
        <v>74911179</v>
      </c>
      <c r="F71" s="15">
        <f t="shared" si="16"/>
        <v>8381361</v>
      </c>
      <c r="G71" s="15">
        <f t="shared" si="16"/>
        <v>11929024</v>
      </c>
      <c r="H71" s="15">
        <f t="shared" si="16"/>
        <v>0</v>
      </c>
      <c r="I71" s="15">
        <f t="shared" si="16"/>
        <v>83581622</v>
      </c>
      <c r="J71" s="15">
        <f t="shared" si="16"/>
        <v>18775707</v>
      </c>
      <c r="K71" s="15">
        <f t="shared" si="16"/>
        <v>50401401</v>
      </c>
      <c r="L71" s="15">
        <f t="shared" si="16"/>
        <v>0</v>
      </c>
      <c r="M71" s="15">
        <f t="shared" si="16"/>
        <v>1351490</v>
      </c>
      <c r="N71" s="15">
        <f t="shared" si="15"/>
        <v>297759318</v>
      </c>
      <c r="O71" s="38">
        <f>(N71/O$73)</f>
        <v>5643.870465142727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51" t="s">
        <v>137</v>
      </c>
      <c r="M73" s="51"/>
      <c r="N73" s="51"/>
      <c r="O73" s="43">
        <v>52758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95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23109463</v>
      </c>
      <c r="E5" s="27">
        <f t="shared" si="0"/>
        <v>1524736</v>
      </c>
      <c r="F5" s="27">
        <f t="shared" si="0"/>
        <v>0</v>
      </c>
      <c r="G5" s="27">
        <f t="shared" si="0"/>
        <v>6665836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325069</v>
      </c>
      <c r="N5" s="28">
        <f>SUM(D5:M5)</f>
        <v>31625104</v>
      </c>
      <c r="O5" s="33">
        <f t="shared" ref="O5:O36" si="1">(N5/O$74)</f>
        <v>605.98421092971569</v>
      </c>
      <c r="P5" s="6"/>
    </row>
    <row r="6" spans="1:133">
      <c r="A6" s="12"/>
      <c r="B6" s="25">
        <v>311</v>
      </c>
      <c r="C6" s="20" t="s">
        <v>3</v>
      </c>
      <c r="D6" s="46">
        <v>12096544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325069</v>
      </c>
      <c r="N6" s="46">
        <f>SUM(D6:M6)</f>
        <v>12421613</v>
      </c>
      <c r="O6" s="47">
        <f t="shared" si="1"/>
        <v>238.01665133747221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1524736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1524736</v>
      </c>
      <c r="O7" s="47">
        <f t="shared" si="1"/>
        <v>29.216218287728982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6665836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6665836</v>
      </c>
      <c r="O8" s="47">
        <f t="shared" si="1"/>
        <v>127.72737027669196</v>
      </c>
      <c r="P8" s="9"/>
    </row>
    <row r="9" spans="1:133">
      <c r="A9" s="12"/>
      <c r="B9" s="25">
        <v>314.10000000000002</v>
      </c>
      <c r="C9" s="20" t="s">
        <v>14</v>
      </c>
      <c r="D9" s="46">
        <v>5015463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5015463</v>
      </c>
      <c r="O9" s="47">
        <f t="shared" si="1"/>
        <v>96.103759484939062</v>
      </c>
      <c r="P9" s="9"/>
    </row>
    <row r="10" spans="1:133">
      <c r="A10" s="12"/>
      <c r="B10" s="25">
        <v>314.3</v>
      </c>
      <c r="C10" s="20" t="s">
        <v>15</v>
      </c>
      <c r="D10" s="46">
        <v>923449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923449</v>
      </c>
      <c r="O10" s="47">
        <f t="shared" si="1"/>
        <v>17.694661608032497</v>
      </c>
      <c r="P10" s="9"/>
    </row>
    <row r="11" spans="1:133">
      <c r="A11" s="12"/>
      <c r="B11" s="25">
        <v>314.39999999999998</v>
      </c>
      <c r="C11" s="20" t="s">
        <v>17</v>
      </c>
      <c r="D11" s="46">
        <v>682055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682055</v>
      </c>
      <c r="O11" s="47">
        <f t="shared" si="1"/>
        <v>13.069192151452441</v>
      </c>
      <c r="P11" s="9"/>
    </row>
    <row r="12" spans="1:133">
      <c r="A12" s="12"/>
      <c r="B12" s="25">
        <v>314.89999999999998</v>
      </c>
      <c r="C12" s="20" t="s">
        <v>18</v>
      </c>
      <c r="D12" s="46">
        <v>21019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21019</v>
      </c>
      <c r="O12" s="47">
        <f t="shared" si="1"/>
        <v>0.402755422702537</v>
      </c>
      <c r="P12" s="9"/>
    </row>
    <row r="13" spans="1:133">
      <c r="A13" s="12"/>
      <c r="B13" s="25">
        <v>315</v>
      </c>
      <c r="C13" s="20" t="s">
        <v>104</v>
      </c>
      <c r="D13" s="46">
        <v>3468827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3468827</v>
      </c>
      <c r="O13" s="47">
        <f t="shared" si="1"/>
        <v>66.467904499118575</v>
      </c>
      <c r="P13" s="9"/>
    </row>
    <row r="14" spans="1:133">
      <c r="A14" s="12"/>
      <c r="B14" s="25">
        <v>316</v>
      </c>
      <c r="C14" s="20" t="s">
        <v>105</v>
      </c>
      <c r="D14" s="46">
        <v>902106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902106</v>
      </c>
      <c r="O14" s="47">
        <f t="shared" si="1"/>
        <v>17.285697861577376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7604813</v>
      </c>
      <c r="E15" s="32">
        <f t="shared" si="3"/>
        <v>996544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8601357</v>
      </c>
      <c r="O15" s="45">
        <f t="shared" si="1"/>
        <v>164.81484249252702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479171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479171</v>
      </c>
      <c r="O16" s="47">
        <f t="shared" si="1"/>
        <v>9.1816317927492914</v>
      </c>
      <c r="P16" s="9"/>
    </row>
    <row r="17" spans="1:16">
      <c r="A17" s="12"/>
      <c r="B17" s="25">
        <v>323.10000000000002</v>
      </c>
      <c r="C17" s="20" t="s">
        <v>22</v>
      </c>
      <c r="D17" s="46">
        <v>5152478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5152478</v>
      </c>
      <c r="O17" s="47">
        <f t="shared" si="1"/>
        <v>98.729171457039939</v>
      </c>
      <c r="P17" s="9"/>
    </row>
    <row r="18" spans="1:16">
      <c r="A18" s="12"/>
      <c r="B18" s="25">
        <v>323.3</v>
      </c>
      <c r="C18" s="20" t="s">
        <v>23</v>
      </c>
      <c r="D18" s="46">
        <v>1475900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1475900</v>
      </c>
      <c r="O18" s="47">
        <f t="shared" si="1"/>
        <v>28.280447612477964</v>
      </c>
      <c r="P18" s="9"/>
    </row>
    <row r="19" spans="1:16">
      <c r="A19" s="12"/>
      <c r="B19" s="25">
        <v>323.39999999999998</v>
      </c>
      <c r="C19" s="20" t="s">
        <v>24</v>
      </c>
      <c r="D19" s="46">
        <v>890178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890178</v>
      </c>
      <c r="O19" s="47">
        <f t="shared" si="1"/>
        <v>17.057139572315474</v>
      </c>
      <c r="P19" s="9"/>
    </row>
    <row r="20" spans="1:16">
      <c r="A20" s="12"/>
      <c r="B20" s="25">
        <v>325.10000000000002</v>
      </c>
      <c r="C20" s="20" t="s">
        <v>25</v>
      </c>
      <c r="D20" s="46">
        <v>10663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10663</v>
      </c>
      <c r="O20" s="47">
        <f t="shared" si="1"/>
        <v>0.2043190005365218</v>
      </c>
      <c r="P20" s="9"/>
    </row>
    <row r="21" spans="1:16">
      <c r="A21" s="12"/>
      <c r="B21" s="25">
        <v>329</v>
      </c>
      <c r="C21" s="20" t="s">
        <v>26</v>
      </c>
      <c r="D21" s="46">
        <v>75594</v>
      </c>
      <c r="E21" s="46">
        <v>517373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592967</v>
      </c>
      <c r="O21" s="47">
        <f t="shared" si="1"/>
        <v>11.362133057407833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SUM(D23:D36)</f>
        <v>6267918</v>
      </c>
      <c r="E22" s="32">
        <f t="shared" si="5"/>
        <v>22001032</v>
      </c>
      <c r="F22" s="32">
        <f t="shared" si="5"/>
        <v>0</v>
      </c>
      <c r="G22" s="32">
        <f t="shared" si="5"/>
        <v>978239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29247189</v>
      </c>
      <c r="O22" s="45">
        <f t="shared" si="1"/>
        <v>560.41980915152908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1436492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1436492</v>
      </c>
      <c r="O23" s="47">
        <f t="shared" si="1"/>
        <v>27.525331493829999</v>
      </c>
      <c r="P23" s="9"/>
    </row>
    <row r="24" spans="1:16">
      <c r="A24" s="12"/>
      <c r="B24" s="25">
        <v>331.5</v>
      </c>
      <c r="C24" s="20" t="s">
        <v>29</v>
      </c>
      <c r="D24" s="46">
        <v>0</v>
      </c>
      <c r="E24" s="46">
        <v>14640906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14640906</v>
      </c>
      <c r="O24" s="47">
        <f t="shared" si="1"/>
        <v>280.54161876293404</v>
      </c>
      <c r="P24" s="9"/>
    </row>
    <row r="25" spans="1:16">
      <c r="A25" s="12"/>
      <c r="B25" s="25">
        <v>331.7</v>
      </c>
      <c r="C25" s="20" t="s">
        <v>30</v>
      </c>
      <c r="D25" s="46">
        <v>0</v>
      </c>
      <c r="E25" s="46">
        <v>23615</v>
      </c>
      <c r="F25" s="46">
        <v>0</v>
      </c>
      <c r="G25" s="46">
        <v>978239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1001854</v>
      </c>
      <c r="O25" s="47">
        <f t="shared" si="1"/>
        <v>19.197018471679314</v>
      </c>
      <c r="P25" s="9"/>
    </row>
    <row r="26" spans="1:16">
      <c r="A26" s="12"/>
      <c r="B26" s="25">
        <v>333</v>
      </c>
      <c r="C26" s="20" t="s">
        <v>4</v>
      </c>
      <c r="D26" s="46">
        <v>14554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14554</v>
      </c>
      <c r="O26" s="47">
        <f t="shared" si="1"/>
        <v>0.27887637004675403</v>
      </c>
      <c r="P26" s="9"/>
    </row>
    <row r="27" spans="1:16">
      <c r="A27" s="12"/>
      <c r="B27" s="25">
        <v>334.39</v>
      </c>
      <c r="C27" s="20" t="s">
        <v>34</v>
      </c>
      <c r="D27" s="46">
        <v>0</v>
      </c>
      <c r="E27" s="46">
        <v>169483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169483</v>
      </c>
      <c r="O27" s="47">
        <f t="shared" si="1"/>
        <v>3.2475473288878671</v>
      </c>
      <c r="P27" s="9"/>
    </row>
    <row r="28" spans="1:16">
      <c r="A28" s="12"/>
      <c r="B28" s="25">
        <v>334.7</v>
      </c>
      <c r="C28" s="20" t="s">
        <v>35</v>
      </c>
      <c r="D28" s="46">
        <v>0</v>
      </c>
      <c r="E28" s="46">
        <v>129303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129303</v>
      </c>
      <c r="O28" s="47">
        <f t="shared" si="1"/>
        <v>2.4776385375948493</v>
      </c>
      <c r="P28" s="9"/>
    </row>
    <row r="29" spans="1:16">
      <c r="A29" s="12"/>
      <c r="B29" s="25">
        <v>335.12</v>
      </c>
      <c r="C29" s="20" t="s">
        <v>106</v>
      </c>
      <c r="D29" s="46">
        <v>2257090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2257090</v>
      </c>
      <c r="O29" s="47">
        <f t="shared" si="1"/>
        <v>43.249214378784394</v>
      </c>
      <c r="P29" s="9"/>
    </row>
    <row r="30" spans="1:16">
      <c r="A30" s="12"/>
      <c r="B30" s="25">
        <v>335.14</v>
      </c>
      <c r="C30" s="20" t="s">
        <v>107</v>
      </c>
      <c r="D30" s="46">
        <v>6458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6458</v>
      </c>
      <c r="O30" s="47">
        <f t="shared" si="1"/>
        <v>0.12374492220433816</v>
      </c>
      <c r="P30" s="9"/>
    </row>
    <row r="31" spans="1:16">
      <c r="A31" s="12"/>
      <c r="B31" s="25">
        <v>335.15</v>
      </c>
      <c r="C31" s="20" t="s">
        <v>108</v>
      </c>
      <c r="D31" s="46">
        <v>90736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90736</v>
      </c>
      <c r="O31" s="47">
        <f t="shared" si="1"/>
        <v>1.738637234613321</v>
      </c>
      <c r="P31" s="9"/>
    </row>
    <row r="32" spans="1:16">
      <c r="A32" s="12"/>
      <c r="B32" s="25">
        <v>335.18</v>
      </c>
      <c r="C32" s="20" t="s">
        <v>109</v>
      </c>
      <c r="D32" s="46">
        <v>3844693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3844693</v>
      </c>
      <c r="O32" s="47">
        <f t="shared" si="1"/>
        <v>73.670058250938908</v>
      </c>
      <c r="P32" s="9"/>
    </row>
    <row r="33" spans="1:16">
      <c r="A33" s="12"/>
      <c r="B33" s="25">
        <v>335.19</v>
      </c>
      <c r="C33" s="20" t="s">
        <v>110</v>
      </c>
      <c r="D33" s="46">
        <v>20347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20347</v>
      </c>
      <c r="O33" s="47">
        <f t="shared" si="1"/>
        <v>0.3898788993638384</v>
      </c>
      <c r="P33" s="9"/>
    </row>
    <row r="34" spans="1:16">
      <c r="A34" s="12"/>
      <c r="B34" s="25">
        <v>335.21</v>
      </c>
      <c r="C34" s="20" t="s">
        <v>41</v>
      </c>
      <c r="D34" s="46">
        <v>34040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34040</v>
      </c>
      <c r="O34" s="47">
        <f t="shared" si="1"/>
        <v>0.65225722388288498</v>
      </c>
      <c r="P34" s="9"/>
    </row>
    <row r="35" spans="1:16">
      <c r="A35" s="12"/>
      <c r="B35" s="25">
        <v>337.7</v>
      </c>
      <c r="C35" s="20" t="s">
        <v>42</v>
      </c>
      <c r="D35" s="46">
        <v>0</v>
      </c>
      <c r="E35" s="46">
        <v>3152427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3152427</v>
      </c>
      <c r="O35" s="47">
        <f t="shared" si="1"/>
        <v>60.405208093814672</v>
      </c>
      <c r="P35" s="9"/>
    </row>
    <row r="36" spans="1:16">
      <c r="A36" s="12"/>
      <c r="B36" s="25">
        <v>338</v>
      </c>
      <c r="C36" s="20" t="s">
        <v>43</v>
      </c>
      <c r="D36" s="46">
        <v>0</v>
      </c>
      <c r="E36" s="46">
        <v>2448806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2448806</v>
      </c>
      <c r="O36" s="47">
        <f t="shared" si="1"/>
        <v>46.922779182953938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SUM(D38:D51)</f>
        <v>918238</v>
      </c>
      <c r="E37" s="32">
        <f t="shared" si="7"/>
        <v>5555853</v>
      </c>
      <c r="F37" s="32">
        <f t="shared" si="7"/>
        <v>0</v>
      </c>
      <c r="G37" s="32">
        <f t="shared" si="7"/>
        <v>110677</v>
      </c>
      <c r="H37" s="32">
        <f t="shared" si="7"/>
        <v>0</v>
      </c>
      <c r="I37" s="32">
        <f t="shared" si="7"/>
        <v>70377628</v>
      </c>
      <c r="J37" s="32">
        <f t="shared" si="7"/>
        <v>19073427</v>
      </c>
      <c r="K37" s="32">
        <f t="shared" si="7"/>
        <v>0</v>
      </c>
      <c r="L37" s="32">
        <f t="shared" si="7"/>
        <v>0</v>
      </c>
      <c r="M37" s="32">
        <f t="shared" si="7"/>
        <v>433546</v>
      </c>
      <c r="N37" s="32">
        <f>SUM(D37:M37)</f>
        <v>96469369</v>
      </c>
      <c r="O37" s="45">
        <f t="shared" ref="O37:O68" si="8">(N37/O$74)</f>
        <v>1848.4971449375334</v>
      </c>
      <c r="P37" s="10"/>
    </row>
    <row r="38" spans="1:16">
      <c r="A38" s="12"/>
      <c r="B38" s="25">
        <v>341.2</v>
      </c>
      <c r="C38" s="20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19073427</v>
      </c>
      <c r="K38" s="46">
        <v>0</v>
      </c>
      <c r="L38" s="46">
        <v>0</v>
      </c>
      <c r="M38" s="46">
        <v>0</v>
      </c>
      <c r="N38" s="46">
        <f t="shared" ref="N38:N51" si="9">SUM(D38:M38)</f>
        <v>19073427</v>
      </c>
      <c r="O38" s="47">
        <f t="shared" si="8"/>
        <v>365.47533915842723</v>
      </c>
      <c r="P38" s="9"/>
    </row>
    <row r="39" spans="1:16">
      <c r="A39" s="12"/>
      <c r="B39" s="25">
        <v>342.9</v>
      </c>
      <c r="C39" s="20" t="s">
        <v>97</v>
      </c>
      <c r="D39" s="46">
        <v>24250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24250</v>
      </c>
      <c r="O39" s="47">
        <f t="shared" si="8"/>
        <v>0.46466620679083315</v>
      </c>
      <c r="P39" s="9"/>
    </row>
    <row r="40" spans="1:16">
      <c r="A40" s="12"/>
      <c r="B40" s="25">
        <v>343.2</v>
      </c>
      <c r="C40" s="20" t="s">
        <v>90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42891258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42891258</v>
      </c>
      <c r="O40" s="47">
        <f t="shared" si="8"/>
        <v>821.86054265348355</v>
      </c>
      <c r="P40" s="9"/>
    </row>
    <row r="41" spans="1:16">
      <c r="A41" s="12"/>
      <c r="B41" s="25">
        <v>343.4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6948353</v>
      </c>
      <c r="J41" s="46">
        <v>0</v>
      </c>
      <c r="K41" s="46">
        <v>0</v>
      </c>
      <c r="L41" s="46">
        <v>0</v>
      </c>
      <c r="M41" s="46">
        <v>1200</v>
      </c>
      <c r="N41" s="46">
        <f t="shared" si="9"/>
        <v>6949553</v>
      </c>
      <c r="O41" s="47">
        <f t="shared" si="8"/>
        <v>133.16381160420019</v>
      </c>
      <c r="P41" s="9"/>
    </row>
    <row r="42" spans="1:16">
      <c r="A42" s="12"/>
      <c r="B42" s="25">
        <v>343.5</v>
      </c>
      <c r="C42" s="20" t="s">
        <v>91</v>
      </c>
      <c r="D42" s="46">
        <v>0</v>
      </c>
      <c r="E42" s="46">
        <v>33292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33292</v>
      </c>
      <c r="O42" s="47">
        <f t="shared" si="8"/>
        <v>0.63792442707135744</v>
      </c>
      <c r="P42" s="9"/>
    </row>
    <row r="43" spans="1:16">
      <c r="A43" s="12"/>
      <c r="B43" s="25">
        <v>343.9</v>
      </c>
      <c r="C43" s="20" t="s">
        <v>54</v>
      </c>
      <c r="D43" s="46">
        <v>0</v>
      </c>
      <c r="E43" s="46">
        <v>2513327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2513327</v>
      </c>
      <c r="O43" s="47">
        <f t="shared" si="8"/>
        <v>48.159097876906571</v>
      </c>
      <c r="P43" s="9"/>
    </row>
    <row r="44" spans="1:16">
      <c r="A44" s="12"/>
      <c r="B44" s="25">
        <v>344.1</v>
      </c>
      <c r="C44" s="20" t="s">
        <v>112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18729817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18729817</v>
      </c>
      <c r="O44" s="47">
        <f t="shared" si="8"/>
        <v>358.89125852686442</v>
      </c>
      <c r="P44" s="9"/>
    </row>
    <row r="45" spans="1:16">
      <c r="A45" s="12"/>
      <c r="B45" s="25">
        <v>344.2</v>
      </c>
      <c r="C45" s="20" t="s">
        <v>113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1808200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1808200</v>
      </c>
      <c r="O45" s="47">
        <f t="shared" si="8"/>
        <v>34.647811757492143</v>
      </c>
      <c r="P45" s="9"/>
    </row>
    <row r="46" spans="1:16">
      <c r="A46" s="12"/>
      <c r="B46" s="25">
        <v>344.5</v>
      </c>
      <c r="C46" s="20" t="s">
        <v>114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430510</v>
      </c>
      <c r="N46" s="46">
        <f t="shared" si="9"/>
        <v>430510</v>
      </c>
      <c r="O46" s="47">
        <f t="shared" si="8"/>
        <v>8.2492143787843943</v>
      </c>
      <c r="P46" s="9"/>
    </row>
    <row r="47" spans="1:16">
      <c r="A47" s="12"/>
      <c r="B47" s="25">
        <v>344.9</v>
      </c>
      <c r="C47" s="20" t="s">
        <v>115</v>
      </c>
      <c r="D47" s="46">
        <v>368247</v>
      </c>
      <c r="E47" s="46">
        <v>99716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467963</v>
      </c>
      <c r="O47" s="47">
        <f t="shared" si="8"/>
        <v>8.966869778493141</v>
      </c>
      <c r="P47" s="9"/>
    </row>
    <row r="48" spans="1:16">
      <c r="A48" s="12"/>
      <c r="B48" s="25">
        <v>345.9</v>
      </c>
      <c r="C48" s="20" t="s">
        <v>59</v>
      </c>
      <c r="D48" s="46">
        <v>0</v>
      </c>
      <c r="E48" s="46">
        <v>7131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7131</v>
      </c>
      <c r="O48" s="47">
        <f t="shared" si="8"/>
        <v>0.13664060703610026</v>
      </c>
      <c r="P48" s="9"/>
    </row>
    <row r="49" spans="1:16">
      <c r="A49" s="12"/>
      <c r="B49" s="25">
        <v>347.2</v>
      </c>
      <c r="C49" s="20" t="s">
        <v>60</v>
      </c>
      <c r="D49" s="46">
        <v>44383</v>
      </c>
      <c r="E49" s="46">
        <v>976977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1021360</v>
      </c>
      <c r="O49" s="47">
        <f t="shared" si="8"/>
        <v>19.570782555376717</v>
      </c>
      <c r="P49" s="9"/>
    </row>
    <row r="50" spans="1:16">
      <c r="A50" s="12"/>
      <c r="B50" s="25">
        <v>347.5</v>
      </c>
      <c r="C50" s="20" t="s">
        <v>62</v>
      </c>
      <c r="D50" s="46">
        <v>0</v>
      </c>
      <c r="E50" s="46">
        <v>1531056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1531056</v>
      </c>
      <c r="O50" s="47">
        <f t="shared" si="8"/>
        <v>29.33731892389055</v>
      </c>
      <c r="P50" s="9"/>
    </row>
    <row r="51" spans="1:16">
      <c r="A51" s="12"/>
      <c r="B51" s="25">
        <v>349</v>
      </c>
      <c r="C51" s="20" t="s">
        <v>1</v>
      </c>
      <c r="D51" s="46">
        <v>481358</v>
      </c>
      <c r="E51" s="46">
        <v>394354</v>
      </c>
      <c r="F51" s="46">
        <v>0</v>
      </c>
      <c r="G51" s="46">
        <v>110677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1836</v>
      </c>
      <c r="N51" s="46">
        <f t="shared" si="9"/>
        <v>988225</v>
      </c>
      <c r="O51" s="47">
        <f t="shared" si="8"/>
        <v>18.935866482716332</v>
      </c>
      <c r="P51" s="9"/>
    </row>
    <row r="52" spans="1:16" ht="15.75">
      <c r="A52" s="29" t="s">
        <v>49</v>
      </c>
      <c r="B52" s="30"/>
      <c r="C52" s="31"/>
      <c r="D52" s="32">
        <f t="shared" ref="D52:M52" si="10">SUM(D53:D56)</f>
        <v>145040</v>
      </c>
      <c r="E52" s="32">
        <f t="shared" si="10"/>
        <v>282128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41858</v>
      </c>
      <c r="N52" s="32">
        <f t="shared" ref="N52:N72" si="11">SUM(D52:M52)</f>
        <v>469026</v>
      </c>
      <c r="O52" s="45">
        <f t="shared" si="8"/>
        <v>8.987238445619683</v>
      </c>
      <c r="P52" s="10"/>
    </row>
    <row r="53" spans="1:16">
      <c r="A53" s="13"/>
      <c r="B53" s="39">
        <v>351.1</v>
      </c>
      <c r="C53" s="21" t="s">
        <v>65</v>
      </c>
      <c r="D53" s="46">
        <v>124071</v>
      </c>
      <c r="E53" s="46">
        <v>165165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289236</v>
      </c>
      <c r="O53" s="47">
        <f t="shared" si="8"/>
        <v>5.5421936077259142</v>
      </c>
      <c r="P53" s="9"/>
    </row>
    <row r="54" spans="1:16">
      <c r="A54" s="13"/>
      <c r="B54" s="39">
        <v>352</v>
      </c>
      <c r="C54" s="21" t="s">
        <v>66</v>
      </c>
      <c r="D54" s="46">
        <v>0</v>
      </c>
      <c r="E54" s="46">
        <v>114639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114639</v>
      </c>
      <c r="O54" s="47">
        <f t="shared" si="8"/>
        <v>2.196654403311106</v>
      </c>
      <c r="P54" s="9"/>
    </row>
    <row r="55" spans="1:16">
      <c r="A55" s="13"/>
      <c r="B55" s="39">
        <v>354</v>
      </c>
      <c r="C55" s="21" t="s">
        <v>67</v>
      </c>
      <c r="D55" s="46">
        <v>18025</v>
      </c>
      <c r="E55" s="46">
        <v>2324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41858</v>
      </c>
      <c r="N55" s="46">
        <f t="shared" si="11"/>
        <v>62207</v>
      </c>
      <c r="O55" s="47">
        <f t="shared" si="8"/>
        <v>1.1919789990036023</v>
      </c>
      <c r="P55" s="9"/>
    </row>
    <row r="56" spans="1:16">
      <c r="A56" s="13"/>
      <c r="B56" s="39">
        <v>359</v>
      </c>
      <c r="C56" s="21" t="s">
        <v>68</v>
      </c>
      <c r="D56" s="46">
        <v>2944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2944</v>
      </c>
      <c r="O56" s="47">
        <f t="shared" si="8"/>
        <v>5.6411435579060323E-2</v>
      </c>
      <c r="P56" s="9"/>
    </row>
    <row r="57" spans="1:16" ht="15.75">
      <c r="A57" s="29" t="s">
        <v>5</v>
      </c>
      <c r="B57" s="30"/>
      <c r="C57" s="31"/>
      <c r="D57" s="32">
        <f t="shared" ref="D57:M57" si="12">SUM(D58:D63)</f>
        <v>696699</v>
      </c>
      <c r="E57" s="32">
        <f t="shared" si="12"/>
        <v>553805</v>
      </c>
      <c r="F57" s="32">
        <f t="shared" si="12"/>
        <v>0</v>
      </c>
      <c r="G57" s="32">
        <f t="shared" si="12"/>
        <v>2024956</v>
      </c>
      <c r="H57" s="32">
        <f t="shared" si="12"/>
        <v>0</v>
      </c>
      <c r="I57" s="32">
        <f t="shared" si="12"/>
        <v>480085</v>
      </c>
      <c r="J57" s="32">
        <f t="shared" si="12"/>
        <v>410216</v>
      </c>
      <c r="K57" s="32">
        <f t="shared" si="12"/>
        <v>56420009</v>
      </c>
      <c r="L57" s="32">
        <f t="shared" si="12"/>
        <v>0</v>
      </c>
      <c r="M57" s="32">
        <f t="shared" si="12"/>
        <v>74</v>
      </c>
      <c r="N57" s="32">
        <f t="shared" si="11"/>
        <v>60585844</v>
      </c>
      <c r="O57" s="45">
        <f t="shared" si="8"/>
        <v>1160.9152295546869</v>
      </c>
      <c r="P57" s="10"/>
    </row>
    <row r="58" spans="1:16">
      <c r="A58" s="12"/>
      <c r="B58" s="25">
        <v>361.1</v>
      </c>
      <c r="C58" s="20" t="s">
        <v>69</v>
      </c>
      <c r="D58" s="46">
        <v>27133</v>
      </c>
      <c r="E58" s="46">
        <v>48768</v>
      </c>
      <c r="F58" s="46">
        <v>0</v>
      </c>
      <c r="G58" s="46">
        <v>1867338</v>
      </c>
      <c r="H58" s="46">
        <v>0</v>
      </c>
      <c r="I58" s="46">
        <v>108430</v>
      </c>
      <c r="J58" s="46">
        <v>22414</v>
      </c>
      <c r="K58" s="46">
        <v>7839631</v>
      </c>
      <c r="L58" s="46">
        <v>0</v>
      </c>
      <c r="M58" s="46">
        <v>74</v>
      </c>
      <c r="N58" s="46">
        <f t="shared" si="11"/>
        <v>9913788</v>
      </c>
      <c r="O58" s="47">
        <f t="shared" si="8"/>
        <v>189.96297999540124</v>
      </c>
      <c r="P58" s="9"/>
    </row>
    <row r="59" spans="1:16">
      <c r="A59" s="12"/>
      <c r="B59" s="25">
        <v>361.3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34071414</v>
      </c>
      <c r="L59" s="46">
        <v>0</v>
      </c>
      <c r="M59" s="46">
        <v>0</v>
      </c>
      <c r="N59" s="46">
        <f t="shared" si="11"/>
        <v>34071414</v>
      </c>
      <c r="O59" s="47">
        <f t="shared" si="8"/>
        <v>652.85916302598298</v>
      </c>
      <c r="P59" s="9"/>
    </row>
    <row r="60" spans="1:16">
      <c r="A60" s="12"/>
      <c r="B60" s="25">
        <v>364</v>
      </c>
      <c r="C60" s="20" t="s">
        <v>116</v>
      </c>
      <c r="D60" s="46">
        <v>87400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87400</v>
      </c>
      <c r="O60" s="47">
        <f t="shared" si="8"/>
        <v>1.6747144937533534</v>
      </c>
      <c r="P60" s="9"/>
    </row>
    <row r="61" spans="1:16">
      <c r="A61" s="12"/>
      <c r="B61" s="25">
        <v>366</v>
      </c>
      <c r="C61" s="20" t="s">
        <v>72</v>
      </c>
      <c r="D61" s="46">
        <v>0</v>
      </c>
      <c r="E61" s="46">
        <v>334093</v>
      </c>
      <c r="F61" s="46">
        <v>0</v>
      </c>
      <c r="G61" s="46">
        <v>100824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434917</v>
      </c>
      <c r="O61" s="47">
        <f t="shared" si="8"/>
        <v>8.3336590787154137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14508964</v>
      </c>
      <c r="L62" s="46">
        <v>0</v>
      </c>
      <c r="M62" s="46">
        <v>0</v>
      </c>
      <c r="N62" s="46">
        <f t="shared" si="11"/>
        <v>14508964</v>
      </c>
      <c r="O62" s="47">
        <f t="shared" si="8"/>
        <v>278.01341304514449</v>
      </c>
      <c r="P62" s="9"/>
    </row>
    <row r="63" spans="1:16">
      <c r="A63" s="12"/>
      <c r="B63" s="25">
        <v>369.9</v>
      </c>
      <c r="C63" s="20" t="s">
        <v>74</v>
      </c>
      <c r="D63" s="46">
        <v>582166</v>
      </c>
      <c r="E63" s="46">
        <v>170944</v>
      </c>
      <c r="F63" s="46">
        <v>0</v>
      </c>
      <c r="G63" s="46">
        <v>56794</v>
      </c>
      <c r="H63" s="46">
        <v>0</v>
      </c>
      <c r="I63" s="46">
        <v>371655</v>
      </c>
      <c r="J63" s="46">
        <v>387802</v>
      </c>
      <c r="K63" s="46">
        <v>0</v>
      </c>
      <c r="L63" s="46">
        <v>0</v>
      </c>
      <c r="M63" s="46">
        <v>0</v>
      </c>
      <c r="N63" s="46">
        <f t="shared" si="11"/>
        <v>1569361</v>
      </c>
      <c r="O63" s="47">
        <f t="shared" si="8"/>
        <v>30.07129991568943</v>
      </c>
      <c r="P63" s="9"/>
    </row>
    <row r="64" spans="1:16" ht="15.75">
      <c r="A64" s="29" t="s">
        <v>50</v>
      </c>
      <c r="B64" s="30"/>
      <c r="C64" s="31"/>
      <c r="D64" s="32">
        <f t="shared" ref="D64:M64" si="13">SUM(D65:D71)</f>
        <v>8000000</v>
      </c>
      <c r="E64" s="32">
        <f t="shared" si="13"/>
        <v>7774858</v>
      </c>
      <c r="F64" s="32">
        <f t="shared" si="13"/>
        <v>0</v>
      </c>
      <c r="G64" s="32">
        <f t="shared" si="13"/>
        <v>5094397</v>
      </c>
      <c r="H64" s="32">
        <f t="shared" si="13"/>
        <v>0</v>
      </c>
      <c r="I64" s="32">
        <f t="shared" si="13"/>
        <v>13930768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487956</v>
      </c>
      <c r="N64" s="32">
        <f t="shared" si="11"/>
        <v>35287979</v>
      </c>
      <c r="O64" s="45">
        <f t="shared" si="8"/>
        <v>676.17036483482798</v>
      </c>
      <c r="P64" s="9"/>
    </row>
    <row r="65" spans="1:119">
      <c r="A65" s="12"/>
      <c r="B65" s="25">
        <v>381</v>
      </c>
      <c r="C65" s="20" t="s">
        <v>75</v>
      </c>
      <c r="D65" s="46">
        <v>0</v>
      </c>
      <c r="E65" s="46">
        <v>7774858</v>
      </c>
      <c r="F65" s="46">
        <v>0</v>
      </c>
      <c r="G65" s="46">
        <v>5094397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12869255</v>
      </c>
      <c r="O65" s="47">
        <f t="shared" si="8"/>
        <v>246.59414041542118</v>
      </c>
      <c r="P65" s="9"/>
    </row>
    <row r="66" spans="1:119">
      <c r="A66" s="12"/>
      <c r="B66" s="25">
        <v>382</v>
      </c>
      <c r="C66" s="20" t="s">
        <v>87</v>
      </c>
      <c r="D66" s="46">
        <v>8000000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80116</v>
      </c>
      <c r="N66" s="46">
        <f t="shared" si="11"/>
        <v>8080116</v>
      </c>
      <c r="O66" s="47">
        <f t="shared" si="8"/>
        <v>154.82708668659461</v>
      </c>
      <c r="P66" s="9"/>
    </row>
    <row r="67" spans="1:119">
      <c r="A67" s="12"/>
      <c r="B67" s="25">
        <v>389.2</v>
      </c>
      <c r="C67" s="20" t="s">
        <v>117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2596732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2596732</v>
      </c>
      <c r="O67" s="47">
        <f t="shared" si="8"/>
        <v>49.757262205871079</v>
      </c>
      <c r="P67" s="9"/>
    </row>
    <row r="68" spans="1:119">
      <c r="A68" s="12"/>
      <c r="B68" s="25">
        <v>389.3</v>
      </c>
      <c r="C68" s="20" t="s">
        <v>118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7178874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7178874</v>
      </c>
      <c r="O68" s="47">
        <f t="shared" si="8"/>
        <v>137.55794435502415</v>
      </c>
      <c r="P68" s="9"/>
    </row>
    <row r="69" spans="1:119">
      <c r="A69" s="12"/>
      <c r="B69" s="25">
        <v>389.4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2956686</v>
      </c>
      <c r="J69" s="46">
        <v>0</v>
      </c>
      <c r="K69" s="46">
        <v>0</v>
      </c>
      <c r="L69" s="46">
        <v>0</v>
      </c>
      <c r="M69" s="46">
        <v>407840</v>
      </c>
      <c r="N69" s="46">
        <f t="shared" si="11"/>
        <v>3364526</v>
      </c>
      <c r="O69" s="47">
        <f>(N69/O$74)</f>
        <v>64.469341611098343</v>
      </c>
      <c r="P69" s="9"/>
    </row>
    <row r="70" spans="1:119">
      <c r="A70" s="12"/>
      <c r="B70" s="25">
        <v>389.9</v>
      </c>
      <c r="C70" s="20" t="s">
        <v>120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728476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728476</v>
      </c>
      <c r="O70" s="47">
        <f>(N70/O$74)</f>
        <v>13.958687820955008</v>
      </c>
      <c r="P70" s="9"/>
    </row>
    <row r="71" spans="1:119" ht="15.75" thickBot="1">
      <c r="A71" s="48"/>
      <c r="B71" s="49">
        <v>393</v>
      </c>
      <c r="C71" s="50" t="s">
        <v>121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470000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470000</v>
      </c>
      <c r="O71" s="47">
        <f>(N71/O$74)</f>
        <v>9.005901739863571</v>
      </c>
      <c r="P71" s="9"/>
    </row>
    <row r="72" spans="1:119" ht="16.5" thickBot="1">
      <c r="A72" s="14" t="s">
        <v>63</v>
      </c>
      <c r="B72" s="23"/>
      <c r="C72" s="22"/>
      <c r="D72" s="15">
        <f t="shared" ref="D72:M72" si="14">SUM(D5,D15,D22,D37,D52,D57,D64)</f>
        <v>46742171</v>
      </c>
      <c r="E72" s="15">
        <f t="shared" si="14"/>
        <v>38688956</v>
      </c>
      <c r="F72" s="15">
        <f t="shared" si="14"/>
        <v>0</v>
      </c>
      <c r="G72" s="15">
        <f t="shared" si="14"/>
        <v>14874105</v>
      </c>
      <c r="H72" s="15">
        <f t="shared" si="14"/>
        <v>0</v>
      </c>
      <c r="I72" s="15">
        <f t="shared" si="14"/>
        <v>84788481</v>
      </c>
      <c r="J72" s="15">
        <f t="shared" si="14"/>
        <v>19483643</v>
      </c>
      <c r="K72" s="15">
        <f t="shared" si="14"/>
        <v>56420009</v>
      </c>
      <c r="L72" s="15">
        <f t="shared" si="14"/>
        <v>0</v>
      </c>
      <c r="M72" s="15">
        <f t="shared" si="14"/>
        <v>1288503</v>
      </c>
      <c r="N72" s="15">
        <f t="shared" si="11"/>
        <v>262285868</v>
      </c>
      <c r="O72" s="38">
        <f>(N72/O$74)</f>
        <v>5025.7888403464394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51" t="s">
        <v>122</v>
      </c>
      <c r="M74" s="51"/>
      <c r="N74" s="51"/>
      <c r="O74" s="43">
        <v>52188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95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23275738</v>
      </c>
      <c r="E5" s="27">
        <f t="shared" si="0"/>
        <v>1557013</v>
      </c>
      <c r="F5" s="27">
        <f t="shared" si="0"/>
        <v>0</v>
      </c>
      <c r="G5" s="27">
        <f t="shared" si="0"/>
        <v>6401758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349684</v>
      </c>
      <c r="N5" s="28">
        <f>SUM(D5:M5)</f>
        <v>31584193</v>
      </c>
      <c r="O5" s="33">
        <f t="shared" ref="O5:O36" si="1">(N5/O$77)</f>
        <v>607.13146361154895</v>
      </c>
      <c r="P5" s="6"/>
    </row>
    <row r="6" spans="1:133">
      <c r="A6" s="12"/>
      <c r="B6" s="25">
        <v>311</v>
      </c>
      <c r="C6" s="20" t="s">
        <v>3</v>
      </c>
      <c r="D6" s="46">
        <v>12311601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349684</v>
      </c>
      <c r="N6" s="46">
        <f>SUM(D6:M6)</f>
        <v>12661285</v>
      </c>
      <c r="O6" s="47">
        <f t="shared" si="1"/>
        <v>243.38328015070547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1557013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1557013</v>
      </c>
      <c r="O7" s="47">
        <f t="shared" si="1"/>
        <v>29.92989504440429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6401758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6401758</v>
      </c>
      <c r="O8" s="47">
        <f t="shared" si="1"/>
        <v>123.05866748683249</v>
      </c>
      <c r="P8" s="9"/>
    </row>
    <row r="9" spans="1:133">
      <c r="A9" s="12"/>
      <c r="B9" s="25">
        <v>314.10000000000002</v>
      </c>
      <c r="C9" s="20" t="s">
        <v>14</v>
      </c>
      <c r="D9" s="46">
        <v>4916612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4916612</v>
      </c>
      <c r="O9" s="47">
        <f t="shared" si="1"/>
        <v>94.510245665295457</v>
      </c>
      <c r="P9" s="9"/>
    </row>
    <row r="10" spans="1:133">
      <c r="A10" s="12"/>
      <c r="B10" s="25">
        <v>314.3</v>
      </c>
      <c r="C10" s="20" t="s">
        <v>15</v>
      </c>
      <c r="D10" s="46">
        <v>922324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922324</v>
      </c>
      <c r="O10" s="47">
        <f t="shared" si="1"/>
        <v>17.729499058090809</v>
      </c>
      <c r="P10" s="9"/>
    </row>
    <row r="11" spans="1:133">
      <c r="A11" s="12"/>
      <c r="B11" s="25">
        <v>314.39999999999998</v>
      </c>
      <c r="C11" s="20" t="s">
        <v>17</v>
      </c>
      <c r="D11" s="46">
        <v>627347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627347</v>
      </c>
      <c r="O11" s="47">
        <f t="shared" si="1"/>
        <v>12.059263388566375</v>
      </c>
      <c r="P11" s="9"/>
    </row>
    <row r="12" spans="1:133">
      <c r="A12" s="12"/>
      <c r="B12" s="25">
        <v>314.89999999999998</v>
      </c>
      <c r="C12" s="20" t="s">
        <v>18</v>
      </c>
      <c r="D12" s="46">
        <v>12387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12387</v>
      </c>
      <c r="O12" s="47">
        <f t="shared" si="1"/>
        <v>0.23811079927722886</v>
      </c>
      <c r="P12" s="9"/>
    </row>
    <row r="13" spans="1:133">
      <c r="A13" s="12"/>
      <c r="B13" s="25">
        <v>315</v>
      </c>
      <c r="C13" s="20" t="s">
        <v>19</v>
      </c>
      <c r="D13" s="46">
        <v>3600306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3600306</v>
      </c>
      <c r="O13" s="47">
        <f t="shared" si="1"/>
        <v>69.20737380339088</v>
      </c>
      <c r="P13" s="9"/>
    </row>
    <row r="14" spans="1:133">
      <c r="A14" s="12"/>
      <c r="B14" s="25">
        <v>316</v>
      </c>
      <c r="C14" s="20" t="s">
        <v>20</v>
      </c>
      <c r="D14" s="46">
        <v>885161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885161</v>
      </c>
      <c r="O14" s="47">
        <f t="shared" si="1"/>
        <v>17.015128214985968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7887337</v>
      </c>
      <c r="E15" s="32">
        <f t="shared" si="3"/>
        <v>1071054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8958391</v>
      </c>
      <c r="O15" s="45">
        <f t="shared" si="1"/>
        <v>172.20389450617046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518934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518934</v>
      </c>
      <c r="O16" s="47">
        <f t="shared" si="1"/>
        <v>9.9752796893621927</v>
      </c>
      <c r="P16" s="9"/>
    </row>
    <row r="17" spans="1:16">
      <c r="A17" s="12"/>
      <c r="B17" s="25">
        <v>323.10000000000002</v>
      </c>
      <c r="C17" s="20" t="s">
        <v>22</v>
      </c>
      <c r="D17" s="46">
        <v>5504301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5504301</v>
      </c>
      <c r="O17" s="47">
        <f t="shared" si="1"/>
        <v>105.80717773249779</v>
      </c>
      <c r="P17" s="9"/>
    </row>
    <row r="18" spans="1:16">
      <c r="A18" s="12"/>
      <c r="B18" s="25">
        <v>323.3</v>
      </c>
      <c r="C18" s="20" t="s">
        <v>23</v>
      </c>
      <c r="D18" s="46">
        <v>1458344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1458344</v>
      </c>
      <c r="O18" s="47">
        <f t="shared" si="1"/>
        <v>28.033216716004766</v>
      </c>
      <c r="P18" s="9"/>
    </row>
    <row r="19" spans="1:16">
      <c r="A19" s="12"/>
      <c r="B19" s="25">
        <v>323.39999999999998</v>
      </c>
      <c r="C19" s="20" t="s">
        <v>24</v>
      </c>
      <c r="D19" s="46">
        <v>811531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811531</v>
      </c>
      <c r="O19" s="47">
        <f t="shared" si="1"/>
        <v>15.599765483833762</v>
      </c>
      <c r="P19" s="9"/>
    </row>
    <row r="20" spans="1:16">
      <c r="A20" s="12"/>
      <c r="B20" s="25">
        <v>325.10000000000002</v>
      </c>
      <c r="C20" s="20" t="s">
        <v>25</v>
      </c>
      <c r="D20" s="46">
        <v>51729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51729</v>
      </c>
      <c r="O20" s="47">
        <f t="shared" si="1"/>
        <v>0.99436776748298794</v>
      </c>
      <c r="P20" s="9"/>
    </row>
    <row r="21" spans="1:16">
      <c r="A21" s="12"/>
      <c r="B21" s="25">
        <v>329</v>
      </c>
      <c r="C21" s="20" t="s">
        <v>26</v>
      </c>
      <c r="D21" s="46">
        <v>61432</v>
      </c>
      <c r="E21" s="46">
        <v>552120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613552</v>
      </c>
      <c r="O21" s="47">
        <f t="shared" si="1"/>
        <v>11.794087116988965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SUM(D23:D38)</f>
        <v>6123014</v>
      </c>
      <c r="E22" s="32">
        <f t="shared" si="5"/>
        <v>20944225</v>
      </c>
      <c r="F22" s="32">
        <f t="shared" si="5"/>
        <v>0</v>
      </c>
      <c r="G22" s="32">
        <f t="shared" si="5"/>
        <v>978239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1894745</v>
      </c>
      <c r="N22" s="44">
        <f t="shared" si="4"/>
        <v>29940223</v>
      </c>
      <c r="O22" s="45">
        <f t="shared" si="1"/>
        <v>575.53002575833307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579591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579591</v>
      </c>
      <c r="O23" s="47">
        <f t="shared" si="1"/>
        <v>11.141267156203146</v>
      </c>
      <c r="P23" s="9"/>
    </row>
    <row r="24" spans="1:16">
      <c r="A24" s="12"/>
      <c r="B24" s="25">
        <v>331.5</v>
      </c>
      <c r="C24" s="20" t="s">
        <v>29</v>
      </c>
      <c r="D24" s="46">
        <v>0</v>
      </c>
      <c r="E24" s="46">
        <v>12520278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12520278</v>
      </c>
      <c r="O24" s="47">
        <f t="shared" si="1"/>
        <v>240.67275383491599</v>
      </c>
      <c r="P24" s="9"/>
    </row>
    <row r="25" spans="1:16">
      <c r="A25" s="12"/>
      <c r="B25" s="25">
        <v>331.7</v>
      </c>
      <c r="C25" s="20" t="s">
        <v>30</v>
      </c>
      <c r="D25" s="46">
        <v>0</v>
      </c>
      <c r="E25" s="46">
        <v>8989</v>
      </c>
      <c r="F25" s="46">
        <v>0</v>
      </c>
      <c r="G25" s="46">
        <v>978239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987228</v>
      </c>
      <c r="O25" s="47">
        <f t="shared" si="1"/>
        <v>18.977125062473569</v>
      </c>
      <c r="P25" s="9"/>
    </row>
    <row r="26" spans="1:16">
      <c r="A26" s="12"/>
      <c r="B26" s="25">
        <v>331.9</v>
      </c>
      <c r="C26" s="20" t="s">
        <v>31</v>
      </c>
      <c r="D26" s="46">
        <v>0</v>
      </c>
      <c r="E26" s="46">
        <v>1081828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1081828</v>
      </c>
      <c r="O26" s="47">
        <f t="shared" si="1"/>
        <v>20.795586482641959</v>
      </c>
      <c r="P26" s="9"/>
    </row>
    <row r="27" spans="1:16">
      <c r="A27" s="12"/>
      <c r="B27" s="25">
        <v>333</v>
      </c>
      <c r="C27" s="20" t="s">
        <v>4</v>
      </c>
      <c r="D27" s="46">
        <v>16581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16581</v>
      </c>
      <c r="O27" s="47">
        <f t="shared" si="1"/>
        <v>0.31873053708046595</v>
      </c>
      <c r="P27" s="9"/>
    </row>
    <row r="28" spans="1:16">
      <c r="A28" s="12"/>
      <c r="B28" s="25">
        <v>334.39</v>
      </c>
      <c r="C28" s="20" t="s">
        <v>34</v>
      </c>
      <c r="D28" s="46">
        <v>0</v>
      </c>
      <c r="E28" s="46">
        <v>437957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437957</v>
      </c>
      <c r="O28" s="47">
        <f t="shared" si="1"/>
        <v>8.4186882472799969</v>
      </c>
      <c r="P28" s="9"/>
    </row>
    <row r="29" spans="1:16">
      <c r="A29" s="12"/>
      <c r="B29" s="25">
        <v>334.7</v>
      </c>
      <c r="C29" s="20" t="s">
        <v>35</v>
      </c>
      <c r="D29" s="46">
        <v>0</v>
      </c>
      <c r="E29" s="46">
        <v>183118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183118</v>
      </c>
      <c r="O29" s="47">
        <f t="shared" si="1"/>
        <v>3.5200107646764831</v>
      </c>
      <c r="P29" s="9"/>
    </row>
    <row r="30" spans="1:16">
      <c r="A30" s="12"/>
      <c r="B30" s="25">
        <v>334.9</v>
      </c>
      <c r="C30" s="20" t="s">
        <v>36</v>
      </c>
      <c r="D30" s="46">
        <v>0</v>
      </c>
      <c r="E30" s="46">
        <v>119484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119484</v>
      </c>
      <c r="O30" s="47">
        <f t="shared" si="1"/>
        <v>2.2967975087462995</v>
      </c>
      <c r="P30" s="9"/>
    </row>
    <row r="31" spans="1:16">
      <c r="A31" s="12"/>
      <c r="B31" s="25">
        <v>335.12</v>
      </c>
      <c r="C31" s="20" t="s">
        <v>37</v>
      </c>
      <c r="D31" s="46">
        <v>2245133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2245133</v>
      </c>
      <c r="O31" s="47">
        <f t="shared" si="1"/>
        <v>43.157375725654532</v>
      </c>
      <c r="P31" s="9"/>
    </row>
    <row r="32" spans="1:16">
      <c r="A32" s="12"/>
      <c r="B32" s="25">
        <v>335.14</v>
      </c>
      <c r="C32" s="20" t="s">
        <v>38</v>
      </c>
      <c r="D32" s="46">
        <v>7047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7047</v>
      </c>
      <c r="O32" s="47">
        <f t="shared" si="1"/>
        <v>0.13546191995694129</v>
      </c>
      <c r="P32" s="9"/>
    </row>
    <row r="33" spans="1:16">
      <c r="A33" s="12"/>
      <c r="B33" s="25">
        <v>335.15</v>
      </c>
      <c r="C33" s="20" t="s">
        <v>39</v>
      </c>
      <c r="D33" s="46">
        <v>89559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89559</v>
      </c>
      <c r="O33" s="47">
        <f t="shared" si="1"/>
        <v>1.7215601091845758</v>
      </c>
      <c r="P33" s="9"/>
    </row>
    <row r="34" spans="1:16">
      <c r="A34" s="12"/>
      <c r="B34" s="25">
        <v>335.18</v>
      </c>
      <c r="C34" s="20" t="s">
        <v>40</v>
      </c>
      <c r="D34" s="46">
        <v>3715814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3715814</v>
      </c>
      <c r="O34" s="47">
        <f t="shared" si="1"/>
        <v>71.427742109107683</v>
      </c>
      <c r="P34" s="9"/>
    </row>
    <row r="35" spans="1:16">
      <c r="A35" s="12"/>
      <c r="B35" s="25">
        <v>335.19</v>
      </c>
      <c r="C35" s="20" t="s">
        <v>51</v>
      </c>
      <c r="D35" s="46">
        <v>14201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14201</v>
      </c>
      <c r="O35" s="47">
        <f t="shared" si="1"/>
        <v>0.27298066202760368</v>
      </c>
      <c r="P35" s="9"/>
    </row>
    <row r="36" spans="1:16">
      <c r="A36" s="12"/>
      <c r="B36" s="25">
        <v>335.21</v>
      </c>
      <c r="C36" s="20" t="s">
        <v>41</v>
      </c>
      <c r="D36" s="46">
        <v>34679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34679</v>
      </c>
      <c r="O36" s="47">
        <f t="shared" si="1"/>
        <v>0.66662181384798735</v>
      </c>
      <c r="P36" s="9"/>
    </row>
    <row r="37" spans="1:16">
      <c r="A37" s="12"/>
      <c r="B37" s="25">
        <v>337.7</v>
      </c>
      <c r="C37" s="20" t="s">
        <v>42</v>
      </c>
      <c r="D37" s="46">
        <v>0</v>
      </c>
      <c r="E37" s="46">
        <v>3443340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1894745</v>
      </c>
      <c r="N37" s="46">
        <f>SUM(D37:M37)</f>
        <v>5338085</v>
      </c>
      <c r="O37" s="47">
        <f t="shared" ref="O37:O68" si="7">(N37/O$77)</f>
        <v>102.61206797124294</v>
      </c>
      <c r="P37" s="9"/>
    </row>
    <row r="38" spans="1:16">
      <c r="A38" s="12"/>
      <c r="B38" s="25">
        <v>338</v>
      </c>
      <c r="C38" s="20" t="s">
        <v>43</v>
      </c>
      <c r="D38" s="46">
        <v>0</v>
      </c>
      <c r="E38" s="46">
        <v>2569640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2569640</v>
      </c>
      <c r="O38" s="47">
        <f t="shared" si="7"/>
        <v>49.395255853292838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SUM(D40:D53)</f>
        <v>1026274</v>
      </c>
      <c r="E39" s="32">
        <f t="shared" si="8"/>
        <v>4610118</v>
      </c>
      <c r="F39" s="32">
        <f t="shared" si="8"/>
        <v>0</v>
      </c>
      <c r="G39" s="32">
        <f t="shared" si="8"/>
        <v>206273</v>
      </c>
      <c r="H39" s="32">
        <f t="shared" si="8"/>
        <v>0</v>
      </c>
      <c r="I39" s="32">
        <f t="shared" si="8"/>
        <v>64137157</v>
      </c>
      <c r="J39" s="32">
        <f t="shared" si="8"/>
        <v>19230980</v>
      </c>
      <c r="K39" s="32">
        <f t="shared" si="8"/>
        <v>0</v>
      </c>
      <c r="L39" s="32">
        <f t="shared" si="8"/>
        <v>0</v>
      </c>
      <c r="M39" s="32">
        <f t="shared" si="8"/>
        <v>950626</v>
      </c>
      <c r="N39" s="32">
        <f>SUM(D39:M39)</f>
        <v>90161428</v>
      </c>
      <c r="O39" s="45">
        <f t="shared" si="7"/>
        <v>1733.1403636922839</v>
      </c>
      <c r="P39" s="10"/>
    </row>
    <row r="40" spans="1:16">
      <c r="A40" s="12"/>
      <c r="B40" s="25">
        <v>341.2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19230980</v>
      </c>
      <c r="K40" s="46">
        <v>0</v>
      </c>
      <c r="L40" s="46">
        <v>0</v>
      </c>
      <c r="M40" s="46">
        <v>0</v>
      </c>
      <c r="N40" s="46">
        <f t="shared" ref="N40:N53" si="9">SUM(D40:M40)</f>
        <v>19230980</v>
      </c>
      <c r="O40" s="47">
        <f t="shared" si="7"/>
        <v>369.67013955634155</v>
      </c>
      <c r="P40" s="9"/>
    </row>
    <row r="41" spans="1:16">
      <c r="A41" s="12"/>
      <c r="B41" s="25">
        <v>343.2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36900749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36900749</v>
      </c>
      <c r="O41" s="47">
        <f t="shared" si="7"/>
        <v>709.32968743992922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6838663</v>
      </c>
      <c r="J42" s="46">
        <v>0</v>
      </c>
      <c r="K42" s="46">
        <v>0</v>
      </c>
      <c r="L42" s="46">
        <v>0</v>
      </c>
      <c r="M42" s="46">
        <v>2600</v>
      </c>
      <c r="N42" s="46">
        <f t="shared" si="9"/>
        <v>6841263</v>
      </c>
      <c r="O42" s="47">
        <f t="shared" si="7"/>
        <v>131.50711237553344</v>
      </c>
      <c r="P42" s="9"/>
    </row>
    <row r="43" spans="1:16">
      <c r="A43" s="12"/>
      <c r="B43" s="25">
        <v>343.5</v>
      </c>
      <c r="C43" s="20" t="s">
        <v>91</v>
      </c>
      <c r="D43" s="46">
        <v>0</v>
      </c>
      <c r="E43" s="46">
        <v>46121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46121</v>
      </c>
      <c r="O43" s="47">
        <f t="shared" si="7"/>
        <v>0.88656722156010914</v>
      </c>
      <c r="P43" s="9"/>
    </row>
    <row r="44" spans="1:16">
      <c r="A44" s="12"/>
      <c r="B44" s="25">
        <v>343.9</v>
      </c>
      <c r="C44" s="20" t="s">
        <v>54</v>
      </c>
      <c r="D44" s="46">
        <v>0</v>
      </c>
      <c r="E44" s="46">
        <v>2531603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2531603</v>
      </c>
      <c r="O44" s="47">
        <f t="shared" si="7"/>
        <v>48.664084425819844</v>
      </c>
      <c r="P44" s="9"/>
    </row>
    <row r="45" spans="1:16">
      <c r="A45" s="12"/>
      <c r="B45" s="25">
        <v>344.1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17996001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17996001</v>
      </c>
      <c r="O45" s="47">
        <f t="shared" si="7"/>
        <v>345.93058705932106</v>
      </c>
      <c r="P45" s="9"/>
    </row>
    <row r="46" spans="1:16">
      <c r="A46" s="12"/>
      <c r="B46" s="25">
        <v>344.2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2401744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2401744</v>
      </c>
      <c r="O46" s="47">
        <f t="shared" si="7"/>
        <v>46.167852062588906</v>
      </c>
      <c r="P46" s="9"/>
    </row>
    <row r="47" spans="1:16">
      <c r="A47" s="12"/>
      <c r="B47" s="25">
        <v>344.5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443099</v>
      </c>
      <c r="N47" s="46">
        <f t="shared" si="9"/>
        <v>443099</v>
      </c>
      <c r="O47" s="47">
        <f t="shared" si="7"/>
        <v>8.517531044558071</v>
      </c>
      <c r="P47" s="9"/>
    </row>
    <row r="48" spans="1:16">
      <c r="A48" s="12"/>
      <c r="B48" s="25">
        <v>344.9</v>
      </c>
      <c r="C48" s="20" t="s">
        <v>58</v>
      </c>
      <c r="D48" s="46">
        <v>357018</v>
      </c>
      <c r="E48" s="46">
        <v>99647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456665</v>
      </c>
      <c r="O48" s="47">
        <f t="shared" si="7"/>
        <v>8.7783053323593858</v>
      </c>
      <c r="P48" s="9"/>
    </row>
    <row r="49" spans="1:16">
      <c r="A49" s="12"/>
      <c r="B49" s="25">
        <v>345.9</v>
      </c>
      <c r="C49" s="20" t="s">
        <v>59</v>
      </c>
      <c r="D49" s="46">
        <v>0</v>
      </c>
      <c r="E49" s="46">
        <v>18660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18660</v>
      </c>
      <c r="O49" s="47">
        <f t="shared" si="7"/>
        <v>0.3586943985237015</v>
      </c>
      <c r="P49" s="9"/>
    </row>
    <row r="50" spans="1:16">
      <c r="A50" s="12"/>
      <c r="B50" s="25">
        <v>347.2</v>
      </c>
      <c r="C50" s="20" t="s">
        <v>60</v>
      </c>
      <c r="D50" s="46">
        <v>144452</v>
      </c>
      <c r="E50" s="46">
        <v>972484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1116936</v>
      </c>
      <c r="O50" s="47">
        <f t="shared" si="7"/>
        <v>21.470454807581408</v>
      </c>
      <c r="P50" s="9"/>
    </row>
    <row r="51" spans="1:16">
      <c r="A51" s="12"/>
      <c r="B51" s="25">
        <v>347.5</v>
      </c>
      <c r="C51" s="20" t="s">
        <v>62</v>
      </c>
      <c r="D51" s="46">
        <v>0</v>
      </c>
      <c r="E51" s="46">
        <v>681448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494446</v>
      </c>
      <c r="N51" s="46">
        <f t="shared" si="9"/>
        <v>1175894</v>
      </c>
      <c r="O51" s="47">
        <f t="shared" si="7"/>
        <v>22.603783014878321</v>
      </c>
      <c r="P51" s="9"/>
    </row>
    <row r="52" spans="1:16">
      <c r="A52" s="12"/>
      <c r="B52" s="25">
        <v>347.9</v>
      </c>
      <c r="C52" s="20" t="s">
        <v>100</v>
      </c>
      <c r="D52" s="46">
        <v>970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970</v>
      </c>
      <c r="O52" s="47">
        <f t="shared" si="7"/>
        <v>1.8645957479527891E-2</v>
      </c>
      <c r="P52" s="9"/>
    </row>
    <row r="53" spans="1:16">
      <c r="A53" s="12"/>
      <c r="B53" s="25">
        <v>349</v>
      </c>
      <c r="C53" s="20" t="s">
        <v>1</v>
      </c>
      <c r="D53" s="46">
        <v>523834</v>
      </c>
      <c r="E53" s="46">
        <v>260155</v>
      </c>
      <c r="F53" s="46">
        <v>0</v>
      </c>
      <c r="G53" s="46">
        <v>206273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10481</v>
      </c>
      <c r="N53" s="46">
        <f t="shared" si="9"/>
        <v>1000743</v>
      </c>
      <c r="O53" s="47">
        <f t="shared" si="7"/>
        <v>19.236918995809464</v>
      </c>
      <c r="P53" s="9"/>
    </row>
    <row r="54" spans="1:16" ht="15.75">
      <c r="A54" s="29" t="s">
        <v>49</v>
      </c>
      <c r="B54" s="30"/>
      <c r="C54" s="31"/>
      <c r="D54" s="32">
        <f t="shared" ref="D54:M54" si="10">SUM(D55:D58)</f>
        <v>112019</v>
      </c>
      <c r="E54" s="32">
        <f t="shared" si="10"/>
        <v>225839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68526</v>
      </c>
      <c r="N54" s="32">
        <f t="shared" ref="N54:N68" si="11">SUM(D54:M54)</f>
        <v>406384</v>
      </c>
      <c r="O54" s="45">
        <f t="shared" si="7"/>
        <v>7.8117719426396528</v>
      </c>
      <c r="P54" s="10"/>
    </row>
    <row r="55" spans="1:16">
      <c r="A55" s="13"/>
      <c r="B55" s="39">
        <v>351.1</v>
      </c>
      <c r="C55" s="21" t="s">
        <v>65</v>
      </c>
      <c r="D55" s="46">
        <v>97474</v>
      </c>
      <c r="E55" s="46">
        <v>89316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186790</v>
      </c>
      <c r="O55" s="47">
        <f t="shared" si="7"/>
        <v>3.5905962861866132</v>
      </c>
      <c r="P55" s="9"/>
    </row>
    <row r="56" spans="1:16">
      <c r="A56" s="13"/>
      <c r="B56" s="39">
        <v>352</v>
      </c>
      <c r="C56" s="21" t="s">
        <v>66</v>
      </c>
      <c r="D56" s="46">
        <v>0</v>
      </c>
      <c r="E56" s="46">
        <v>131292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131292</v>
      </c>
      <c r="O56" s="47">
        <f t="shared" si="7"/>
        <v>2.5237784014455422</v>
      </c>
      <c r="P56" s="9"/>
    </row>
    <row r="57" spans="1:16">
      <c r="A57" s="13"/>
      <c r="B57" s="39">
        <v>354</v>
      </c>
      <c r="C57" s="21" t="s">
        <v>67</v>
      </c>
      <c r="D57" s="46">
        <v>12513</v>
      </c>
      <c r="E57" s="46">
        <v>5231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68526</v>
      </c>
      <c r="N57" s="46">
        <f t="shared" si="11"/>
        <v>86270</v>
      </c>
      <c r="O57" s="47">
        <f t="shared" si="7"/>
        <v>1.6583368574833723</v>
      </c>
      <c r="P57" s="9"/>
    </row>
    <row r="58" spans="1:16">
      <c r="A58" s="13"/>
      <c r="B58" s="39">
        <v>359</v>
      </c>
      <c r="C58" s="21" t="s">
        <v>68</v>
      </c>
      <c r="D58" s="46">
        <v>2032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2032</v>
      </c>
      <c r="O58" s="47">
        <f t="shared" si="7"/>
        <v>3.9060397524124407E-2</v>
      </c>
      <c r="P58" s="9"/>
    </row>
    <row r="59" spans="1:16" ht="15.75">
      <c r="A59" s="29" t="s">
        <v>5</v>
      </c>
      <c r="B59" s="30"/>
      <c r="C59" s="31"/>
      <c r="D59" s="32">
        <f t="shared" ref="D59:M59" si="12">SUM(D60:D65)</f>
        <v>758413</v>
      </c>
      <c r="E59" s="32">
        <f t="shared" si="12"/>
        <v>337432</v>
      </c>
      <c r="F59" s="32">
        <f t="shared" si="12"/>
        <v>2331</v>
      </c>
      <c r="G59" s="32">
        <f t="shared" si="12"/>
        <v>1872121</v>
      </c>
      <c r="H59" s="32">
        <f t="shared" si="12"/>
        <v>0</v>
      </c>
      <c r="I59" s="32">
        <f t="shared" si="12"/>
        <v>502312</v>
      </c>
      <c r="J59" s="32">
        <f t="shared" si="12"/>
        <v>465971</v>
      </c>
      <c r="K59" s="32">
        <f t="shared" si="12"/>
        <v>65873569</v>
      </c>
      <c r="L59" s="32">
        <f t="shared" si="12"/>
        <v>0</v>
      </c>
      <c r="M59" s="32">
        <f t="shared" si="12"/>
        <v>49436</v>
      </c>
      <c r="N59" s="32">
        <f t="shared" si="11"/>
        <v>69861585</v>
      </c>
      <c r="O59" s="45">
        <f t="shared" si="7"/>
        <v>1342.9238591365192</v>
      </c>
      <c r="P59" s="10"/>
    </row>
    <row r="60" spans="1:16">
      <c r="A60" s="12"/>
      <c r="B60" s="25">
        <v>361.1</v>
      </c>
      <c r="C60" s="20" t="s">
        <v>69</v>
      </c>
      <c r="D60" s="46">
        <v>48204</v>
      </c>
      <c r="E60" s="46">
        <v>41538</v>
      </c>
      <c r="F60" s="46">
        <v>2331</v>
      </c>
      <c r="G60" s="46">
        <v>1866608</v>
      </c>
      <c r="H60" s="46">
        <v>0</v>
      </c>
      <c r="I60" s="46">
        <v>43603</v>
      </c>
      <c r="J60" s="46">
        <v>31131</v>
      </c>
      <c r="K60" s="46">
        <v>6646920</v>
      </c>
      <c r="L60" s="46">
        <v>0</v>
      </c>
      <c r="M60" s="46">
        <v>14702</v>
      </c>
      <c r="N60" s="46">
        <f t="shared" si="11"/>
        <v>8695037</v>
      </c>
      <c r="O60" s="47">
        <f t="shared" si="7"/>
        <v>167.14153627311521</v>
      </c>
      <c r="P60" s="9"/>
    </row>
    <row r="61" spans="1:16">
      <c r="A61" s="12"/>
      <c r="B61" s="25">
        <v>361.3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41332553</v>
      </c>
      <c r="L61" s="46">
        <v>0</v>
      </c>
      <c r="M61" s="46">
        <v>0</v>
      </c>
      <c r="N61" s="46">
        <f t="shared" si="11"/>
        <v>41332553</v>
      </c>
      <c r="O61" s="47">
        <f t="shared" si="7"/>
        <v>794.52064511168351</v>
      </c>
      <c r="P61" s="9"/>
    </row>
    <row r="62" spans="1:16">
      <c r="A62" s="12"/>
      <c r="B62" s="25">
        <v>364</v>
      </c>
      <c r="C62" s="20" t="s">
        <v>71</v>
      </c>
      <c r="D62" s="46">
        <v>98532</v>
      </c>
      <c r="E62" s="46">
        <v>6855</v>
      </c>
      <c r="F62" s="46">
        <v>0</v>
      </c>
      <c r="G62" s="46">
        <v>0</v>
      </c>
      <c r="H62" s="46">
        <v>0</v>
      </c>
      <c r="I62" s="46">
        <v>66358</v>
      </c>
      <c r="J62" s="46">
        <v>622</v>
      </c>
      <c r="K62" s="46">
        <v>0</v>
      </c>
      <c r="L62" s="46">
        <v>0</v>
      </c>
      <c r="M62" s="46">
        <v>0</v>
      </c>
      <c r="N62" s="46">
        <f t="shared" si="11"/>
        <v>172367</v>
      </c>
      <c r="O62" s="47">
        <f t="shared" si="7"/>
        <v>3.3133481988389528</v>
      </c>
      <c r="P62" s="9"/>
    </row>
    <row r="63" spans="1:16">
      <c r="A63" s="12"/>
      <c r="B63" s="25">
        <v>366</v>
      </c>
      <c r="C63" s="20" t="s">
        <v>72</v>
      </c>
      <c r="D63" s="46">
        <v>0</v>
      </c>
      <c r="E63" s="46">
        <v>199965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199965</v>
      </c>
      <c r="O63" s="47">
        <f t="shared" si="7"/>
        <v>3.8438545230863865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17894096</v>
      </c>
      <c r="L64" s="46">
        <v>0</v>
      </c>
      <c r="M64" s="46">
        <v>0</v>
      </c>
      <c r="N64" s="46">
        <f t="shared" si="11"/>
        <v>17894096</v>
      </c>
      <c r="O64" s="47">
        <f t="shared" si="7"/>
        <v>343.9717042789589</v>
      </c>
      <c r="P64" s="9"/>
    </row>
    <row r="65" spans="1:119">
      <c r="A65" s="12"/>
      <c r="B65" s="25">
        <v>369.9</v>
      </c>
      <c r="C65" s="20" t="s">
        <v>74</v>
      </c>
      <c r="D65" s="46">
        <v>611677</v>
      </c>
      <c r="E65" s="46">
        <v>89074</v>
      </c>
      <c r="F65" s="46">
        <v>0</v>
      </c>
      <c r="G65" s="46">
        <v>5513</v>
      </c>
      <c r="H65" s="46">
        <v>0</v>
      </c>
      <c r="I65" s="46">
        <v>392351</v>
      </c>
      <c r="J65" s="46">
        <v>434218</v>
      </c>
      <c r="K65" s="46">
        <v>0</v>
      </c>
      <c r="L65" s="46">
        <v>0</v>
      </c>
      <c r="M65" s="46">
        <v>34734</v>
      </c>
      <c r="N65" s="46">
        <f t="shared" si="11"/>
        <v>1567567</v>
      </c>
      <c r="O65" s="47">
        <f t="shared" si="7"/>
        <v>30.132770750836183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SUM(D67:D74)</f>
        <v>14991014</v>
      </c>
      <c r="E66" s="32">
        <f t="shared" si="13"/>
        <v>7294107</v>
      </c>
      <c r="F66" s="32">
        <f t="shared" si="13"/>
        <v>3496771</v>
      </c>
      <c r="G66" s="32">
        <f t="shared" si="13"/>
        <v>6112341</v>
      </c>
      <c r="H66" s="32">
        <f t="shared" si="13"/>
        <v>0</v>
      </c>
      <c r="I66" s="32">
        <f t="shared" si="13"/>
        <v>7833256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3840897</v>
      </c>
      <c r="N66" s="32">
        <f t="shared" si="11"/>
        <v>43568386</v>
      </c>
      <c r="O66" s="45">
        <f t="shared" si="7"/>
        <v>837.49925031717351</v>
      </c>
      <c r="P66" s="9"/>
    </row>
    <row r="67" spans="1:119">
      <c r="A67" s="12"/>
      <c r="B67" s="25">
        <v>381</v>
      </c>
      <c r="C67" s="20" t="s">
        <v>75</v>
      </c>
      <c r="D67" s="46">
        <v>3495507</v>
      </c>
      <c r="E67" s="46">
        <v>7294107</v>
      </c>
      <c r="F67" s="46">
        <v>3496771</v>
      </c>
      <c r="G67" s="46">
        <v>6112341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20398726</v>
      </c>
      <c r="O67" s="47">
        <f t="shared" si="7"/>
        <v>392.11729652839182</v>
      </c>
      <c r="P67" s="9"/>
    </row>
    <row r="68" spans="1:119">
      <c r="A68" s="12"/>
      <c r="B68" s="25">
        <v>382</v>
      </c>
      <c r="C68" s="20" t="s">
        <v>87</v>
      </c>
      <c r="D68" s="46">
        <v>8000000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83682</v>
      </c>
      <c r="N68" s="46">
        <f t="shared" si="11"/>
        <v>8083682</v>
      </c>
      <c r="O68" s="47">
        <f t="shared" si="7"/>
        <v>155.38968128868555</v>
      </c>
      <c r="P68" s="9"/>
    </row>
    <row r="69" spans="1:119">
      <c r="A69" s="12"/>
      <c r="B69" s="25">
        <v>384</v>
      </c>
      <c r="C69" s="20" t="s">
        <v>92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57872</v>
      </c>
      <c r="N69" s="46">
        <f t="shared" ref="N69:N74" si="14">SUM(D69:M69)</f>
        <v>57872</v>
      </c>
      <c r="O69" s="47">
        <f t="shared" ref="O69:O75" si="15">(N69/O$77)</f>
        <v>1.1124524239744724</v>
      </c>
      <c r="P69" s="9"/>
    </row>
    <row r="70" spans="1:119">
      <c r="A70" s="12"/>
      <c r="B70" s="25">
        <v>389.2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2081337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2081337</v>
      </c>
      <c r="O70" s="47">
        <f t="shared" si="15"/>
        <v>40.008784744915616</v>
      </c>
      <c r="P70" s="9"/>
    </row>
    <row r="71" spans="1:119">
      <c r="A71" s="12"/>
      <c r="B71" s="25">
        <v>389.3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1596126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1596126</v>
      </c>
      <c r="O71" s="47">
        <f t="shared" si="15"/>
        <v>30.681750028833957</v>
      </c>
      <c r="P71" s="9"/>
    </row>
    <row r="72" spans="1:119">
      <c r="A72" s="12"/>
      <c r="B72" s="25">
        <v>389.4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3002111</v>
      </c>
      <c r="J72" s="46">
        <v>0</v>
      </c>
      <c r="K72" s="46">
        <v>0</v>
      </c>
      <c r="L72" s="46">
        <v>0</v>
      </c>
      <c r="M72" s="46">
        <v>3699343</v>
      </c>
      <c r="N72" s="46">
        <f t="shared" si="14"/>
        <v>6701454</v>
      </c>
      <c r="O72" s="47">
        <f t="shared" si="15"/>
        <v>128.81961477836299</v>
      </c>
      <c r="P72" s="9"/>
    </row>
    <row r="73" spans="1:119">
      <c r="A73" s="12"/>
      <c r="B73" s="25">
        <v>389.9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1153682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1153682</v>
      </c>
      <c r="O73" s="47">
        <f t="shared" si="15"/>
        <v>22.17680981123371</v>
      </c>
      <c r="P73" s="9"/>
    </row>
    <row r="74" spans="1:119" ht="15.75" thickBot="1">
      <c r="A74" s="48"/>
      <c r="B74" s="49">
        <v>393</v>
      </c>
      <c r="C74" s="50" t="s">
        <v>101</v>
      </c>
      <c r="D74" s="46">
        <v>3495507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3495507</v>
      </c>
      <c r="O74" s="47">
        <f t="shared" si="15"/>
        <v>67.192860712775371</v>
      </c>
      <c r="P74" s="9"/>
    </row>
    <row r="75" spans="1:119" ht="16.5" thickBot="1">
      <c r="A75" s="14" t="s">
        <v>63</v>
      </c>
      <c r="B75" s="23"/>
      <c r="C75" s="22"/>
      <c r="D75" s="15">
        <f t="shared" ref="D75:M75" si="16">SUM(D5,D15,D22,D39,D54,D59,D66)</f>
        <v>54173809</v>
      </c>
      <c r="E75" s="15">
        <f t="shared" si="16"/>
        <v>36039788</v>
      </c>
      <c r="F75" s="15">
        <f t="shared" si="16"/>
        <v>3499102</v>
      </c>
      <c r="G75" s="15">
        <f t="shared" si="16"/>
        <v>15570732</v>
      </c>
      <c r="H75" s="15">
        <f t="shared" si="16"/>
        <v>0</v>
      </c>
      <c r="I75" s="15">
        <f t="shared" si="16"/>
        <v>72472725</v>
      </c>
      <c r="J75" s="15">
        <f t="shared" si="16"/>
        <v>19696951</v>
      </c>
      <c r="K75" s="15">
        <f t="shared" si="16"/>
        <v>65873569</v>
      </c>
      <c r="L75" s="15">
        <f t="shared" si="16"/>
        <v>0</v>
      </c>
      <c r="M75" s="15">
        <f t="shared" si="16"/>
        <v>7153914</v>
      </c>
      <c r="N75" s="15">
        <f>SUM(D75:M75)</f>
        <v>274480590</v>
      </c>
      <c r="O75" s="38">
        <f t="shared" si="15"/>
        <v>5276.2406289646688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102</v>
      </c>
      <c r="M77" s="51"/>
      <c r="N77" s="51"/>
      <c r="O77" s="43">
        <v>52022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95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24559703</v>
      </c>
      <c r="E5" s="27">
        <f t="shared" si="0"/>
        <v>1569013</v>
      </c>
      <c r="F5" s="27">
        <f t="shared" si="0"/>
        <v>0</v>
      </c>
      <c r="G5" s="27">
        <f t="shared" si="0"/>
        <v>6323106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361629</v>
      </c>
      <c r="N5" s="28">
        <f>SUM(D5:M5)</f>
        <v>32813451</v>
      </c>
      <c r="O5" s="33">
        <f t="shared" ref="O5:O36" si="1">(N5/O$74)</f>
        <v>631.76901750129957</v>
      </c>
      <c r="P5" s="6"/>
    </row>
    <row r="6" spans="1:133">
      <c r="A6" s="12"/>
      <c r="B6" s="25">
        <v>311</v>
      </c>
      <c r="C6" s="20" t="s">
        <v>3</v>
      </c>
      <c r="D6" s="46">
        <v>13318749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361629</v>
      </c>
      <c r="N6" s="46">
        <f>SUM(D6:M6)</f>
        <v>13680378</v>
      </c>
      <c r="O6" s="47">
        <f t="shared" si="1"/>
        <v>263.39317276035348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1569013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1569013</v>
      </c>
      <c r="O7" s="47">
        <f t="shared" si="1"/>
        <v>30.208764127149156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6323106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6323106</v>
      </c>
      <c r="O8" s="47">
        <f t="shared" si="1"/>
        <v>121.74100386992433</v>
      </c>
      <c r="P8" s="9"/>
    </row>
    <row r="9" spans="1:133">
      <c r="A9" s="12"/>
      <c r="B9" s="25">
        <v>314.10000000000002</v>
      </c>
      <c r="C9" s="20" t="s">
        <v>14</v>
      </c>
      <c r="D9" s="46">
        <v>5099161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5099161</v>
      </c>
      <c r="O9" s="47">
        <f t="shared" si="1"/>
        <v>98.17595641040451</v>
      </c>
      <c r="P9" s="9"/>
    </row>
    <row r="10" spans="1:133">
      <c r="A10" s="12"/>
      <c r="B10" s="25">
        <v>314.3</v>
      </c>
      <c r="C10" s="20" t="s">
        <v>15</v>
      </c>
      <c r="D10" s="46">
        <v>920718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920718</v>
      </c>
      <c r="O10" s="47">
        <f t="shared" si="1"/>
        <v>17.726910414139663</v>
      </c>
      <c r="P10" s="9"/>
    </row>
    <row r="11" spans="1:133">
      <c r="A11" s="12"/>
      <c r="B11" s="25">
        <v>314.39999999999998</v>
      </c>
      <c r="C11" s="20" t="s">
        <v>17</v>
      </c>
      <c r="D11" s="46">
        <v>629433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629433</v>
      </c>
      <c r="O11" s="47">
        <f t="shared" si="1"/>
        <v>12.118696932940566</v>
      </c>
      <c r="P11" s="9"/>
    </row>
    <row r="12" spans="1:133">
      <c r="A12" s="12"/>
      <c r="B12" s="25">
        <v>314.89999999999998</v>
      </c>
      <c r="C12" s="20" t="s">
        <v>18</v>
      </c>
      <c r="D12" s="46">
        <v>11616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11616</v>
      </c>
      <c r="O12" s="47">
        <f t="shared" si="1"/>
        <v>0.22364697048460694</v>
      </c>
      <c r="P12" s="9"/>
    </row>
    <row r="13" spans="1:133">
      <c r="A13" s="12"/>
      <c r="B13" s="25">
        <v>315</v>
      </c>
      <c r="C13" s="20" t="s">
        <v>19</v>
      </c>
      <c r="D13" s="46">
        <v>3675699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3675699</v>
      </c>
      <c r="O13" s="47">
        <f t="shared" si="1"/>
        <v>70.769537341881829</v>
      </c>
      <c r="P13" s="9"/>
    </row>
    <row r="14" spans="1:133">
      <c r="A14" s="12"/>
      <c r="B14" s="25">
        <v>316</v>
      </c>
      <c r="C14" s="20" t="s">
        <v>20</v>
      </c>
      <c r="D14" s="46">
        <v>904327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904327</v>
      </c>
      <c r="O14" s="47">
        <f t="shared" si="1"/>
        <v>17.411328674021448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8512982</v>
      </c>
      <c r="E15" s="32">
        <f t="shared" si="3"/>
        <v>739476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9252458</v>
      </c>
      <c r="O15" s="45">
        <f t="shared" si="1"/>
        <v>178.14085754442712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312633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312633</v>
      </c>
      <c r="O16" s="47">
        <f t="shared" si="1"/>
        <v>6.0192341015421933</v>
      </c>
      <c r="P16" s="9"/>
    </row>
    <row r="17" spans="1:16">
      <c r="A17" s="12"/>
      <c r="B17" s="25">
        <v>323.10000000000002</v>
      </c>
      <c r="C17" s="20" t="s">
        <v>22</v>
      </c>
      <c r="D17" s="46">
        <v>6158610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6158610</v>
      </c>
      <c r="O17" s="47">
        <f t="shared" si="1"/>
        <v>118.57390400277248</v>
      </c>
      <c r="P17" s="9"/>
    </row>
    <row r="18" spans="1:16">
      <c r="A18" s="12"/>
      <c r="B18" s="25">
        <v>323.3</v>
      </c>
      <c r="C18" s="20" t="s">
        <v>23</v>
      </c>
      <c r="D18" s="46">
        <v>1421828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1421828</v>
      </c>
      <c r="O18" s="47">
        <f t="shared" si="1"/>
        <v>27.374959086620844</v>
      </c>
      <c r="P18" s="9"/>
    </row>
    <row r="19" spans="1:16">
      <c r="A19" s="12"/>
      <c r="B19" s="25">
        <v>323.39999999999998</v>
      </c>
      <c r="C19" s="20" t="s">
        <v>24</v>
      </c>
      <c r="D19" s="46">
        <v>851824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851824</v>
      </c>
      <c r="O19" s="47">
        <f t="shared" si="1"/>
        <v>16.400469781859488</v>
      </c>
      <c r="P19" s="9"/>
    </row>
    <row r="20" spans="1:16">
      <c r="A20" s="12"/>
      <c r="B20" s="25">
        <v>325.10000000000002</v>
      </c>
      <c r="C20" s="20" t="s">
        <v>25</v>
      </c>
      <c r="D20" s="46">
        <v>28246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28246</v>
      </c>
      <c r="O20" s="47">
        <f t="shared" si="1"/>
        <v>0.5438302624232273</v>
      </c>
      <c r="P20" s="9"/>
    </row>
    <row r="21" spans="1:16">
      <c r="A21" s="12"/>
      <c r="B21" s="25">
        <v>329</v>
      </c>
      <c r="C21" s="20" t="s">
        <v>26</v>
      </c>
      <c r="D21" s="46">
        <v>52474</v>
      </c>
      <c r="E21" s="46">
        <v>426843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479317</v>
      </c>
      <c r="O21" s="47">
        <f t="shared" si="1"/>
        <v>9.2284603092088791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SUM(D23:D37)</f>
        <v>6054345</v>
      </c>
      <c r="E22" s="32">
        <f t="shared" si="5"/>
        <v>25938917</v>
      </c>
      <c r="F22" s="32">
        <f t="shared" si="5"/>
        <v>0</v>
      </c>
      <c r="G22" s="32">
        <f t="shared" si="5"/>
        <v>978239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1894745</v>
      </c>
      <c r="N22" s="44">
        <f t="shared" si="4"/>
        <v>34866246</v>
      </c>
      <c r="O22" s="45">
        <f t="shared" si="1"/>
        <v>671.2922081672732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2092647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2092647</v>
      </c>
      <c r="O23" s="47">
        <f t="shared" si="1"/>
        <v>40.290475365332412</v>
      </c>
      <c r="P23" s="9"/>
    </row>
    <row r="24" spans="1:16">
      <c r="A24" s="12"/>
      <c r="B24" s="25">
        <v>331.49</v>
      </c>
      <c r="C24" s="20" t="s">
        <v>33</v>
      </c>
      <c r="D24" s="46">
        <v>0</v>
      </c>
      <c r="E24" s="46">
        <v>381448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381448</v>
      </c>
      <c r="O24" s="47">
        <f t="shared" si="1"/>
        <v>7.3441537187854982</v>
      </c>
      <c r="P24" s="9"/>
    </row>
    <row r="25" spans="1:16">
      <c r="A25" s="12"/>
      <c r="B25" s="25">
        <v>331.5</v>
      </c>
      <c r="C25" s="20" t="s">
        <v>29</v>
      </c>
      <c r="D25" s="46">
        <v>0</v>
      </c>
      <c r="E25" s="46">
        <v>16305287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16305287</v>
      </c>
      <c r="O25" s="47">
        <f t="shared" si="1"/>
        <v>313.93147730992126</v>
      </c>
      <c r="P25" s="9"/>
    </row>
    <row r="26" spans="1:16">
      <c r="A26" s="12"/>
      <c r="B26" s="25">
        <v>331.7</v>
      </c>
      <c r="C26" s="20" t="s">
        <v>30</v>
      </c>
      <c r="D26" s="46">
        <v>0</v>
      </c>
      <c r="E26" s="46">
        <v>9575</v>
      </c>
      <c r="F26" s="46">
        <v>0</v>
      </c>
      <c r="G26" s="46">
        <v>978239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987814</v>
      </c>
      <c r="O26" s="47">
        <f t="shared" si="1"/>
        <v>19.018733514314871</v>
      </c>
      <c r="P26" s="9"/>
    </row>
    <row r="27" spans="1:16">
      <c r="A27" s="12"/>
      <c r="B27" s="25">
        <v>333</v>
      </c>
      <c r="C27" s="20" t="s">
        <v>4</v>
      </c>
      <c r="D27" s="46">
        <v>13864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13864</v>
      </c>
      <c r="O27" s="47">
        <f t="shared" si="1"/>
        <v>0.26692851229326708</v>
      </c>
      <c r="P27" s="9"/>
    </row>
    <row r="28" spans="1:16">
      <c r="A28" s="12"/>
      <c r="B28" s="25">
        <v>334.39</v>
      </c>
      <c r="C28" s="20" t="s">
        <v>34</v>
      </c>
      <c r="D28" s="46">
        <v>0</v>
      </c>
      <c r="E28" s="46">
        <v>331054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331054</v>
      </c>
      <c r="O28" s="47">
        <f t="shared" si="1"/>
        <v>6.3739001521015037</v>
      </c>
      <c r="P28" s="9"/>
    </row>
    <row r="29" spans="1:16">
      <c r="A29" s="12"/>
      <c r="B29" s="25">
        <v>334.7</v>
      </c>
      <c r="C29" s="20" t="s">
        <v>35</v>
      </c>
      <c r="D29" s="46">
        <v>0</v>
      </c>
      <c r="E29" s="46">
        <v>790525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790525</v>
      </c>
      <c r="O29" s="47">
        <f t="shared" si="1"/>
        <v>15.220258380022718</v>
      </c>
      <c r="P29" s="9"/>
    </row>
    <row r="30" spans="1:16">
      <c r="A30" s="12"/>
      <c r="B30" s="25">
        <v>335.12</v>
      </c>
      <c r="C30" s="20" t="s">
        <v>37</v>
      </c>
      <c r="D30" s="46">
        <v>2229613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2229613</v>
      </c>
      <c r="O30" s="47">
        <f t="shared" si="1"/>
        <v>42.927530372167347</v>
      </c>
      <c r="P30" s="9"/>
    </row>
    <row r="31" spans="1:16">
      <c r="A31" s="12"/>
      <c r="B31" s="25">
        <v>335.14</v>
      </c>
      <c r="C31" s="20" t="s">
        <v>38</v>
      </c>
      <c r="D31" s="46">
        <v>7735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7735</v>
      </c>
      <c r="O31" s="47">
        <f t="shared" si="1"/>
        <v>0.14892470012899747</v>
      </c>
      <c r="P31" s="9"/>
    </row>
    <row r="32" spans="1:16">
      <c r="A32" s="12"/>
      <c r="B32" s="25">
        <v>335.15</v>
      </c>
      <c r="C32" s="20" t="s">
        <v>39</v>
      </c>
      <c r="D32" s="46">
        <v>83066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83066</v>
      </c>
      <c r="O32" s="47">
        <f t="shared" si="1"/>
        <v>1.5992991778817458</v>
      </c>
      <c r="P32" s="9"/>
    </row>
    <row r="33" spans="1:16">
      <c r="A33" s="12"/>
      <c r="B33" s="25">
        <v>335.18</v>
      </c>
      <c r="C33" s="20" t="s">
        <v>40</v>
      </c>
      <c r="D33" s="46">
        <v>3672768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3672768</v>
      </c>
      <c r="O33" s="47">
        <f t="shared" si="1"/>
        <v>70.713105758678452</v>
      </c>
      <c r="P33" s="9"/>
    </row>
    <row r="34" spans="1:16">
      <c r="A34" s="12"/>
      <c r="B34" s="25">
        <v>335.19</v>
      </c>
      <c r="C34" s="20" t="s">
        <v>51</v>
      </c>
      <c r="D34" s="46">
        <v>15114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15114</v>
      </c>
      <c r="O34" s="47">
        <f t="shared" si="1"/>
        <v>0.29099520591463063</v>
      </c>
      <c r="P34" s="9"/>
    </row>
    <row r="35" spans="1:16">
      <c r="A35" s="12"/>
      <c r="B35" s="25">
        <v>335.21</v>
      </c>
      <c r="C35" s="20" t="s">
        <v>41</v>
      </c>
      <c r="D35" s="46">
        <v>32185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32185</v>
      </c>
      <c r="O35" s="47">
        <f t="shared" si="1"/>
        <v>0.619669227362868</v>
      </c>
      <c r="P35" s="9"/>
    </row>
    <row r="36" spans="1:16">
      <c r="A36" s="12"/>
      <c r="B36" s="25">
        <v>337.7</v>
      </c>
      <c r="C36" s="20" t="s">
        <v>42</v>
      </c>
      <c r="D36" s="46">
        <v>0</v>
      </c>
      <c r="E36" s="46">
        <v>3438696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1894745</v>
      </c>
      <c r="N36" s="46">
        <f>SUM(D36:M36)</f>
        <v>5333441</v>
      </c>
      <c r="O36" s="47">
        <f t="shared" si="1"/>
        <v>102.68663239569494</v>
      </c>
      <c r="P36" s="9"/>
    </row>
    <row r="37" spans="1:16">
      <c r="A37" s="12"/>
      <c r="B37" s="25">
        <v>338</v>
      </c>
      <c r="C37" s="20" t="s">
        <v>43</v>
      </c>
      <c r="D37" s="46">
        <v>0</v>
      </c>
      <c r="E37" s="46">
        <v>2589685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2589685</v>
      </c>
      <c r="O37" s="47">
        <f t="shared" ref="O37:O68" si="7">(N37/O$74)</f>
        <v>49.860124376672637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SUM(D39:D52)</f>
        <v>1042825</v>
      </c>
      <c r="E38" s="32">
        <f t="shared" si="8"/>
        <v>3301537</v>
      </c>
      <c r="F38" s="32">
        <f t="shared" si="8"/>
        <v>0</v>
      </c>
      <c r="G38" s="32">
        <f t="shared" si="8"/>
        <v>273310</v>
      </c>
      <c r="H38" s="32">
        <f t="shared" si="8"/>
        <v>0</v>
      </c>
      <c r="I38" s="32">
        <f t="shared" si="8"/>
        <v>65459641</v>
      </c>
      <c r="J38" s="32">
        <f t="shared" si="8"/>
        <v>19130375</v>
      </c>
      <c r="K38" s="32">
        <f t="shared" si="8"/>
        <v>0</v>
      </c>
      <c r="L38" s="32">
        <f t="shared" si="8"/>
        <v>0</v>
      </c>
      <c r="M38" s="32">
        <f t="shared" si="8"/>
        <v>373268</v>
      </c>
      <c r="N38" s="32">
        <f>SUM(D38:M38)</f>
        <v>89580956</v>
      </c>
      <c r="O38" s="45">
        <f t="shared" si="7"/>
        <v>1724.733937888677</v>
      </c>
      <c r="P38" s="10"/>
    </row>
    <row r="39" spans="1:16">
      <c r="A39" s="12"/>
      <c r="B39" s="25">
        <v>341.2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19130375</v>
      </c>
      <c r="K39" s="46">
        <v>0</v>
      </c>
      <c r="L39" s="46">
        <v>0</v>
      </c>
      <c r="M39" s="46">
        <v>0</v>
      </c>
      <c r="N39" s="46">
        <f t="shared" ref="N39:N52" si="9">SUM(D39:M39)</f>
        <v>19130375</v>
      </c>
      <c r="O39" s="47">
        <f t="shared" si="7"/>
        <v>368.32389918943375</v>
      </c>
      <c r="P39" s="9"/>
    </row>
    <row r="40" spans="1:16">
      <c r="A40" s="12"/>
      <c r="B40" s="25">
        <v>342.9</v>
      </c>
      <c r="C40" s="20" t="s">
        <v>97</v>
      </c>
      <c r="D40" s="46">
        <v>3625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3625</v>
      </c>
      <c r="O40" s="47">
        <f t="shared" si="7"/>
        <v>6.9793411501954214E-2</v>
      </c>
      <c r="P40" s="9"/>
    </row>
    <row r="41" spans="1:16">
      <c r="A41" s="12"/>
      <c r="B41" s="25">
        <v>343.2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39154943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39154943</v>
      </c>
      <c r="O41" s="47">
        <f t="shared" si="7"/>
        <v>753.8640135543618</v>
      </c>
      <c r="P41" s="9"/>
    </row>
    <row r="42" spans="1:16">
      <c r="A42" s="12"/>
      <c r="B42" s="25">
        <v>343.4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6221178</v>
      </c>
      <c r="J42" s="46">
        <v>0</v>
      </c>
      <c r="K42" s="46">
        <v>0</v>
      </c>
      <c r="L42" s="46">
        <v>0</v>
      </c>
      <c r="M42" s="46">
        <v>18570</v>
      </c>
      <c r="N42" s="46">
        <f t="shared" si="9"/>
        <v>6239748</v>
      </c>
      <c r="O42" s="47">
        <f t="shared" si="7"/>
        <v>120.13608271241264</v>
      </c>
      <c r="P42" s="9"/>
    </row>
    <row r="43" spans="1:16">
      <c r="A43" s="12"/>
      <c r="B43" s="25">
        <v>343.5</v>
      </c>
      <c r="C43" s="20" t="s">
        <v>91</v>
      </c>
      <c r="D43" s="46">
        <v>0</v>
      </c>
      <c r="E43" s="46">
        <v>3960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3960</v>
      </c>
      <c r="O43" s="47">
        <f t="shared" si="7"/>
        <v>7.624328539247964E-2</v>
      </c>
      <c r="P43" s="9"/>
    </row>
    <row r="44" spans="1:16">
      <c r="A44" s="12"/>
      <c r="B44" s="25">
        <v>343.9</v>
      </c>
      <c r="C44" s="20" t="s">
        <v>54</v>
      </c>
      <c r="D44" s="46">
        <v>0</v>
      </c>
      <c r="E44" s="46">
        <v>1988895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1988895</v>
      </c>
      <c r="O44" s="47">
        <f t="shared" si="7"/>
        <v>38.292901288049443</v>
      </c>
      <c r="P44" s="9"/>
    </row>
    <row r="45" spans="1:16">
      <c r="A45" s="12"/>
      <c r="B45" s="25">
        <v>344.1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18188649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18188649</v>
      </c>
      <c r="O45" s="47">
        <f t="shared" si="7"/>
        <v>350.19251429561604</v>
      </c>
      <c r="P45" s="9"/>
    </row>
    <row r="46" spans="1:16">
      <c r="A46" s="12"/>
      <c r="B46" s="25">
        <v>344.2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1894871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1894871</v>
      </c>
      <c r="O46" s="47">
        <f t="shared" si="7"/>
        <v>36.482623847205375</v>
      </c>
      <c r="P46" s="9"/>
    </row>
    <row r="47" spans="1:16">
      <c r="A47" s="12"/>
      <c r="B47" s="25">
        <v>344.5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349392</v>
      </c>
      <c r="N47" s="46">
        <f t="shared" si="9"/>
        <v>349392</v>
      </c>
      <c r="O47" s="47">
        <f t="shared" si="7"/>
        <v>6.7269681742043552</v>
      </c>
      <c r="P47" s="9"/>
    </row>
    <row r="48" spans="1:16">
      <c r="A48" s="12"/>
      <c r="B48" s="25">
        <v>344.9</v>
      </c>
      <c r="C48" s="20" t="s">
        <v>58</v>
      </c>
      <c r="D48" s="46">
        <v>283009</v>
      </c>
      <c r="E48" s="46">
        <v>99647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382656</v>
      </c>
      <c r="O48" s="47">
        <f t="shared" si="7"/>
        <v>7.3674117715011844</v>
      </c>
      <c r="P48" s="9"/>
    </row>
    <row r="49" spans="1:16">
      <c r="A49" s="12"/>
      <c r="B49" s="25">
        <v>345.9</v>
      </c>
      <c r="C49" s="20" t="s">
        <v>59</v>
      </c>
      <c r="D49" s="46">
        <v>0</v>
      </c>
      <c r="E49" s="46">
        <v>8603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8603</v>
      </c>
      <c r="O49" s="47">
        <f t="shared" si="7"/>
        <v>0.16563661217967232</v>
      </c>
      <c r="P49" s="9"/>
    </row>
    <row r="50" spans="1:16">
      <c r="A50" s="12"/>
      <c r="B50" s="25">
        <v>347.2</v>
      </c>
      <c r="C50" s="20" t="s">
        <v>60</v>
      </c>
      <c r="D50" s="46">
        <v>173055</v>
      </c>
      <c r="E50" s="46">
        <v>591584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764639</v>
      </c>
      <c r="O50" s="47">
        <f t="shared" si="7"/>
        <v>14.721866035156626</v>
      </c>
      <c r="P50" s="9"/>
    </row>
    <row r="51" spans="1:16">
      <c r="A51" s="12"/>
      <c r="B51" s="25">
        <v>347.5</v>
      </c>
      <c r="C51" s="20" t="s">
        <v>62</v>
      </c>
      <c r="D51" s="46">
        <v>0</v>
      </c>
      <c r="E51" s="46">
        <v>548777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548777</v>
      </c>
      <c r="O51" s="47">
        <f t="shared" si="7"/>
        <v>10.565798340360807</v>
      </c>
      <c r="P51" s="9"/>
    </row>
    <row r="52" spans="1:16">
      <c r="A52" s="12"/>
      <c r="B52" s="25">
        <v>349</v>
      </c>
      <c r="C52" s="20" t="s">
        <v>1</v>
      </c>
      <c r="D52" s="46">
        <v>583136</v>
      </c>
      <c r="E52" s="46">
        <v>60071</v>
      </c>
      <c r="F52" s="46">
        <v>0</v>
      </c>
      <c r="G52" s="46">
        <v>273310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5306</v>
      </c>
      <c r="N52" s="46">
        <f t="shared" si="9"/>
        <v>921823</v>
      </c>
      <c r="O52" s="47">
        <f t="shared" si="7"/>
        <v>17.748185371300949</v>
      </c>
      <c r="P52" s="9"/>
    </row>
    <row r="53" spans="1:16" ht="15.75">
      <c r="A53" s="29" t="s">
        <v>49</v>
      </c>
      <c r="B53" s="30"/>
      <c r="C53" s="31"/>
      <c r="D53" s="32">
        <f t="shared" ref="D53:M53" si="10">SUM(D54:D57)</f>
        <v>139737</v>
      </c>
      <c r="E53" s="32">
        <f t="shared" si="10"/>
        <v>230952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61795</v>
      </c>
      <c r="N53" s="32">
        <f t="shared" ref="N53:N72" si="11">SUM(D53:M53)</f>
        <v>432484</v>
      </c>
      <c r="O53" s="45">
        <f t="shared" si="7"/>
        <v>8.3267679393134255</v>
      </c>
      <c r="P53" s="10"/>
    </row>
    <row r="54" spans="1:16">
      <c r="A54" s="13"/>
      <c r="B54" s="39">
        <v>351.1</v>
      </c>
      <c r="C54" s="21" t="s">
        <v>65</v>
      </c>
      <c r="D54" s="46">
        <v>103321</v>
      </c>
      <c r="E54" s="46">
        <v>108256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211577</v>
      </c>
      <c r="O54" s="47">
        <f t="shared" si="7"/>
        <v>4.0735670690617845</v>
      </c>
      <c r="P54" s="9"/>
    </row>
    <row r="55" spans="1:16">
      <c r="A55" s="13"/>
      <c r="B55" s="39">
        <v>352</v>
      </c>
      <c r="C55" s="21" t="s">
        <v>66</v>
      </c>
      <c r="D55" s="46">
        <v>0</v>
      </c>
      <c r="E55" s="46">
        <v>113990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113990</v>
      </c>
      <c r="O55" s="47">
        <f t="shared" si="7"/>
        <v>2.1946899247193823</v>
      </c>
      <c r="P55" s="9"/>
    </row>
    <row r="56" spans="1:16">
      <c r="A56" s="13"/>
      <c r="B56" s="39">
        <v>354</v>
      </c>
      <c r="C56" s="21" t="s">
        <v>67</v>
      </c>
      <c r="D56" s="46">
        <v>32119</v>
      </c>
      <c r="E56" s="46">
        <v>8706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61795</v>
      </c>
      <c r="N56" s="46">
        <f t="shared" si="11"/>
        <v>102620</v>
      </c>
      <c r="O56" s="47">
        <f t="shared" si="7"/>
        <v>1.9757792795394598</v>
      </c>
      <c r="P56" s="9"/>
    </row>
    <row r="57" spans="1:16">
      <c r="A57" s="13"/>
      <c r="B57" s="39">
        <v>359</v>
      </c>
      <c r="C57" s="21" t="s">
        <v>68</v>
      </c>
      <c r="D57" s="46">
        <v>4297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4297</v>
      </c>
      <c r="O57" s="47">
        <f t="shared" si="7"/>
        <v>8.2731665992799241E-2</v>
      </c>
      <c r="P57" s="9"/>
    </row>
    <row r="58" spans="1:16" ht="15.75">
      <c r="A58" s="29" t="s">
        <v>5</v>
      </c>
      <c r="B58" s="30"/>
      <c r="C58" s="31"/>
      <c r="D58" s="32">
        <f t="shared" ref="D58:M58" si="12">SUM(D59:D64)</f>
        <v>643993</v>
      </c>
      <c r="E58" s="32">
        <f t="shared" si="12"/>
        <v>244271</v>
      </c>
      <c r="F58" s="32">
        <f t="shared" si="12"/>
        <v>772</v>
      </c>
      <c r="G58" s="32">
        <f t="shared" si="12"/>
        <v>4199555</v>
      </c>
      <c r="H58" s="32">
        <f t="shared" si="12"/>
        <v>0</v>
      </c>
      <c r="I58" s="32">
        <f t="shared" si="12"/>
        <v>130189</v>
      </c>
      <c r="J58" s="32">
        <f t="shared" si="12"/>
        <v>49180</v>
      </c>
      <c r="K58" s="32">
        <f t="shared" si="12"/>
        <v>14749999</v>
      </c>
      <c r="L58" s="32">
        <f t="shared" si="12"/>
        <v>0</v>
      </c>
      <c r="M58" s="32">
        <f t="shared" si="12"/>
        <v>58021</v>
      </c>
      <c r="N58" s="32">
        <f t="shared" si="11"/>
        <v>20075980</v>
      </c>
      <c r="O58" s="45">
        <f t="shared" si="7"/>
        <v>386.52996784689731</v>
      </c>
      <c r="P58" s="10"/>
    </row>
    <row r="59" spans="1:16">
      <c r="A59" s="12"/>
      <c r="B59" s="25">
        <v>361.1</v>
      </c>
      <c r="C59" s="20" t="s">
        <v>69</v>
      </c>
      <c r="D59" s="46">
        <v>39485</v>
      </c>
      <c r="E59" s="46">
        <v>37523</v>
      </c>
      <c r="F59" s="46">
        <v>772</v>
      </c>
      <c r="G59" s="46">
        <v>1884154</v>
      </c>
      <c r="H59" s="46">
        <v>0</v>
      </c>
      <c r="I59" s="46">
        <v>35734</v>
      </c>
      <c r="J59" s="46">
        <v>2597</v>
      </c>
      <c r="K59" s="46">
        <v>6472422</v>
      </c>
      <c r="L59" s="46">
        <v>0</v>
      </c>
      <c r="M59" s="46">
        <v>58021</v>
      </c>
      <c r="N59" s="46">
        <f t="shared" si="11"/>
        <v>8530708</v>
      </c>
      <c r="O59" s="47">
        <f t="shared" si="7"/>
        <v>164.24474864745181</v>
      </c>
      <c r="P59" s="9"/>
    </row>
    <row r="60" spans="1:16">
      <c r="A60" s="12"/>
      <c r="B60" s="25">
        <v>361.3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-7039865</v>
      </c>
      <c r="L60" s="46">
        <v>0</v>
      </c>
      <c r="M60" s="46">
        <v>0</v>
      </c>
      <c r="N60" s="46">
        <f t="shared" si="11"/>
        <v>-7039865</v>
      </c>
      <c r="O60" s="47">
        <f t="shared" si="7"/>
        <v>-135.54101927260825</v>
      </c>
      <c r="P60" s="9"/>
    </row>
    <row r="61" spans="1:16">
      <c r="A61" s="12"/>
      <c r="B61" s="25">
        <v>364</v>
      </c>
      <c r="C61" s="20" t="s">
        <v>71</v>
      </c>
      <c r="D61" s="46">
        <v>65655</v>
      </c>
      <c r="E61" s="46">
        <v>6750</v>
      </c>
      <c r="F61" s="46">
        <v>0</v>
      </c>
      <c r="G61" s="46">
        <v>0</v>
      </c>
      <c r="H61" s="46">
        <v>0</v>
      </c>
      <c r="I61" s="46">
        <v>-256508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-184103</v>
      </c>
      <c r="O61" s="47">
        <f t="shared" si="7"/>
        <v>-3.5446003966191109</v>
      </c>
      <c r="P61" s="9"/>
    </row>
    <row r="62" spans="1:16">
      <c r="A62" s="12"/>
      <c r="B62" s="25">
        <v>366</v>
      </c>
      <c r="C62" s="20" t="s">
        <v>72</v>
      </c>
      <c r="D62" s="46">
        <v>0</v>
      </c>
      <c r="E62" s="46">
        <v>101773</v>
      </c>
      <c r="F62" s="46">
        <v>0</v>
      </c>
      <c r="G62" s="46">
        <v>2279700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2381473</v>
      </c>
      <c r="O62" s="47">
        <f t="shared" si="7"/>
        <v>45.851344846839559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15317442</v>
      </c>
      <c r="L63" s="46">
        <v>0</v>
      </c>
      <c r="M63" s="46">
        <v>0</v>
      </c>
      <c r="N63" s="46">
        <f t="shared" si="11"/>
        <v>15317442</v>
      </c>
      <c r="O63" s="47">
        <f t="shared" si="7"/>
        <v>294.91214694160459</v>
      </c>
      <c r="P63" s="9"/>
    </row>
    <row r="64" spans="1:16">
      <c r="A64" s="12"/>
      <c r="B64" s="25">
        <v>369.9</v>
      </c>
      <c r="C64" s="20" t="s">
        <v>74</v>
      </c>
      <c r="D64" s="46">
        <v>538853</v>
      </c>
      <c r="E64" s="46">
        <v>98225</v>
      </c>
      <c r="F64" s="46">
        <v>0</v>
      </c>
      <c r="G64" s="46">
        <v>35701</v>
      </c>
      <c r="H64" s="46">
        <v>0</v>
      </c>
      <c r="I64" s="46">
        <v>350963</v>
      </c>
      <c r="J64" s="46">
        <v>46583</v>
      </c>
      <c r="K64" s="46">
        <v>0</v>
      </c>
      <c r="L64" s="46">
        <v>0</v>
      </c>
      <c r="M64" s="46">
        <v>0</v>
      </c>
      <c r="N64" s="46">
        <f t="shared" si="11"/>
        <v>1070325</v>
      </c>
      <c r="O64" s="47">
        <f t="shared" si="7"/>
        <v>20.607347080228731</v>
      </c>
      <c r="P64" s="9"/>
    </row>
    <row r="65" spans="1:119" ht="15.75">
      <c r="A65" s="29" t="s">
        <v>50</v>
      </c>
      <c r="B65" s="30"/>
      <c r="C65" s="31"/>
      <c r="D65" s="32">
        <f t="shared" ref="D65:M65" si="13">SUM(D66:D71)</f>
        <v>8140626</v>
      </c>
      <c r="E65" s="32">
        <f t="shared" si="13"/>
        <v>7449647</v>
      </c>
      <c r="F65" s="32">
        <f t="shared" si="13"/>
        <v>3155429</v>
      </c>
      <c r="G65" s="32">
        <f t="shared" si="13"/>
        <v>2083801</v>
      </c>
      <c r="H65" s="32">
        <f t="shared" si="13"/>
        <v>0</v>
      </c>
      <c r="I65" s="32">
        <f t="shared" si="13"/>
        <v>5355566</v>
      </c>
      <c r="J65" s="32">
        <f t="shared" si="13"/>
        <v>889024</v>
      </c>
      <c r="K65" s="32">
        <f t="shared" si="13"/>
        <v>0</v>
      </c>
      <c r="L65" s="32">
        <f t="shared" si="13"/>
        <v>0</v>
      </c>
      <c r="M65" s="32">
        <f t="shared" si="13"/>
        <v>2492528</v>
      </c>
      <c r="N65" s="32">
        <f t="shared" si="11"/>
        <v>29566621</v>
      </c>
      <c r="O65" s="45">
        <f t="shared" si="7"/>
        <v>569.25664722077818</v>
      </c>
      <c r="P65" s="9"/>
    </row>
    <row r="66" spans="1:119">
      <c r="A66" s="12"/>
      <c r="B66" s="25">
        <v>381</v>
      </c>
      <c r="C66" s="20" t="s">
        <v>75</v>
      </c>
      <c r="D66" s="46">
        <v>0</v>
      </c>
      <c r="E66" s="46">
        <v>7449647</v>
      </c>
      <c r="F66" s="46">
        <v>3155429</v>
      </c>
      <c r="G66" s="46">
        <v>2083801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12688877</v>
      </c>
      <c r="O66" s="47">
        <f t="shared" si="7"/>
        <v>244.30345212653305</v>
      </c>
      <c r="P66" s="9"/>
    </row>
    <row r="67" spans="1:119">
      <c r="A67" s="12"/>
      <c r="B67" s="25">
        <v>382</v>
      </c>
      <c r="C67" s="20" t="s">
        <v>87</v>
      </c>
      <c r="D67" s="46">
        <v>8140626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8140626</v>
      </c>
      <c r="O67" s="47">
        <f t="shared" si="7"/>
        <v>156.73436146248483</v>
      </c>
      <c r="P67" s="9"/>
    </row>
    <row r="68" spans="1:119">
      <c r="A68" s="12"/>
      <c r="B68" s="25">
        <v>389.2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1521330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1521330</v>
      </c>
      <c r="O68" s="47">
        <f t="shared" si="7"/>
        <v>29.290706405591173</v>
      </c>
      <c r="P68" s="9"/>
    </row>
    <row r="69" spans="1:119">
      <c r="A69" s="12"/>
      <c r="B69" s="25">
        <v>389.3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644154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644154</v>
      </c>
      <c r="O69" s="47">
        <f>(N69/O$74)</f>
        <v>12.402125570380639</v>
      </c>
      <c r="P69" s="9"/>
    </row>
    <row r="70" spans="1:119">
      <c r="A70" s="12"/>
      <c r="B70" s="25">
        <v>389.4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3085031</v>
      </c>
      <c r="J70" s="46">
        <v>1212</v>
      </c>
      <c r="K70" s="46">
        <v>0</v>
      </c>
      <c r="L70" s="46">
        <v>0</v>
      </c>
      <c r="M70" s="46">
        <v>2492528</v>
      </c>
      <c r="N70" s="46">
        <f t="shared" si="11"/>
        <v>5578771</v>
      </c>
      <c r="O70" s="47">
        <f>(N70/O$74)</f>
        <v>107.41005795259824</v>
      </c>
      <c r="P70" s="9"/>
    </row>
    <row r="71" spans="1:119" ht="15.75" thickBot="1">
      <c r="A71" s="12"/>
      <c r="B71" s="25">
        <v>389.9</v>
      </c>
      <c r="C71" s="20" t="s">
        <v>79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105051</v>
      </c>
      <c r="J71" s="46">
        <v>887812</v>
      </c>
      <c r="K71" s="46">
        <v>0</v>
      </c>
      <c r="L71" s="46">
        <v>0</v>
      </c>
      <c r="M71" s="46">
        <v>0</v>
      </c>
      <c r="N71" s="46">
        <f t="shared" si="11"/>
        <v>992863</v>
      </c>
      <c r="O71" s="47">
        <f>(N71/O$74)</f>
        <v>19.115943703190283</v>
      </c>
      <c r="P71" s="9"/>
    </row>
    <row r="72" spans="1:119" ht="16.5" thickBot="1">
      <c r="A72" s="14" t="s">
        <v>63</v>
      </c>
      <c r="B72" s="23"/>
      <c r="C72" s="22"/>
      <c r="D72" s="15">
        <f t="shared" ref="D72:M72" si="14">SUM(D5,D15,D22,D38,D53,D58,D65)</f>
        <v>49094211</v>
      </c>
      <c r="E72" s="15">
        <f t="shared" si="14"/>
        <v>39473813</v>
      </c>
      <c r="F72" s="15">
        <f t="shared" si="14"/>
        <v>3156201</v>
      </c>
      <c r="G72" s="15">
        <f t="shared" si="14"/>
        <v>13858011</v>
      </c>
      <c r="H72" s="15">
        <f t="shared" si="14"/>
        <v>0</v>
      </c>
      <c r="I72" s="15">
        <f t="shared" si="14"/>
        <v>70945396</v>
      </c>
      <c r="J72" s="15">
        <f t="shared" si="14"/>
        <v>20068579</v>
      </c>
      <c r="K72" s="15">
        <f t="shared" si="14"/>
        <v>14749999</v>
      </c>
      <c r="L72" s="15">
        <f t="shared" si="14"/>
        <v>0</v>
      </c>
      <c r="M72" s="15">
        <f t="shared" si="14"/>
        <v>5241986</v>
      </c>
      <c r="N72" s="15">
        <f t="shared" si="11"/>
        <v>216588196</v>
      </c>
      <c r="O72" s="38">
        <f>(N72/O$74)</f>
        <v>4170.0494041086658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51" t="s">
        <v>98</v>
      </c>
      <c r="M74" s="51"/>
      <c r="N74" s="51"/>
      <c r="O74" s="43">
        <v>51939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95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24904038</v>
      </c>
      <c r="E5" s="27">
        <f t="shared" si="0"/>
        <v>1610128</v>
      </c>
      <c r="F5" s="27">
        <f t="shared" si="0"/>
        <v>0</v>
      </c>
      <c r="G5" s="27">
        <f t="shared" si="0"/>
        <v>5866075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371463</v>
      </c>
      <c r="N5" s="28">
        <f>SUM(D5:M5)</f>
        <v>32751704</v>
      </c>
      <c r="O5" s="33">
        <f t="shared" ref="O5:O36" si="1">(N5/O$78)</f>
        <v>630.77449299924888</v>
      </c>
      <c r="P5" s="6"/>
    </row>
    <row r="6" spans="1:133">
      <c r="A6" s="12"/>
      <c r="B6" s="25">
        <v>311</v>
      </c>
      <c r="C6" s="20" t="s">
        <v>3</v>
      </c>
      <c r="D6" s="46">
        <v>13686629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371463</v>
      </c>
      <c r="N6" s="46">
        <f>SUM(D6:M6)</f>
        <v>14058092</v>
      </c>
      <c r="O6" s="47">
        <f t="shared" si="1"/>
        <v>270.74883962791057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1610128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1610128</v>
      </c>
      <c r="O7" s="47">
        <f t="shared" si="1"/>
        <v>31.009918533212641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5866075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5866075</v>
      </c>
      <c r="O8" s="47">
        <f t="shared" si="1"/>
        <v>112.97642663174315</v>
      </c>
      <c r="P8" s="9"/>
    </row>
    <row r="9" spans="1:133">
      <c r="A9" s="12"/>
      <c r="B9" s="25">
        <v>314.10000000000002</v>
      </c>
      <c r="C9" s="20" t="s">
        <v>14</v>
      </c>
      <c r="D9" s="46">
        <v>5039536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5039536</v>
      </c>
      <c r="O9" s="47">
        <f t="shared" si="1"/>
        <v>97.057874159813565</v>
      </c>
      <c r="P9" s="9"/>
    </row>
    <row r="10" spans="1:133">
      <c r="A10" s="12"/>
      <c r="B10" s="25">
        <v>314.3</v>
      </c>
      <c r="C10" s="20" t="s">
        <v>15</v>
      </c>
      <c r="D10" s="46">
        <v>782661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782661</v>
      </c>
      <c r="O10" s="47">
        <f t="shared" si="1"/>
        <v>15.073493442212508</v>
      </c>
      <c r="P10" s="9"/>
    </row>
    <row r="11" spans="1:133">
      <c r="A11" s="12"/>
      <c r="B11" s="25">
        <v>314.39999999999998</v>
      </c>
      <c r="C11" s="20" t="s">
        <v>17</v>
      </c>
      <c r="D11" s="46">
        <v>665178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665178</v>
      </c>
      <c r="O11" s="47">
        <f t="shared" si="1"/>
        <v>12.81085453459931</v>
      </c>
      <c r="P11" s="9"/>
    </row>
    <row r="12" spans="1:133">
      <c r="A12" s="12"/>
      <c r="B12" s="25">
        <v>314.89999999999998</v>
      </c>
      <c r="C12" s="20" t="s">
        <v>18</v>
      </c>
      <c r="D12" s="46">
        <v>11333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11333</v>
      </c>
      <c r="O12" s="47">
        <f t="shared" si="1"/>
        <v>0.21826550854149412</v>
      </c>
      <c r="P12" s="9"/>
    </row>
    <row r="13" spans="1:133">
      <c r="A13" s="12"/>
      <c r="B13" s="25">
        <v>315</v>
      </c>
      <c r="C13" s="20" t="s">
        <v>19</v>
      </c>
      <c r="D13" s="46">
        <v>3795244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3795244</v>
      </c>
      <c r="O13" s="47">
        <f t="shared" si="1"/>
        <v>73.093696435105826</v>
      </c>
      <c r="P13" s="9"/>
    </row>
    <row r="14" spans="1:133">
      <c r="A14" s="12"/>
      <c r="B14" s="25">
        <v>316</v>
      </c>
      <c r="C14" s="20" t="s">
        <v>20</v>
      </c>
      <c r="D14" s="46">
        <v>923457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923457</v>
      </c>
      <c r="O14" s="47">
        <f t="shared" si="1"/>
        <v>17.785124126109817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8641706</v>
      </c>
      <c r="E15" s="32">
        <f t="shared" si="3"/>
        <v>698623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9340329</v>
      </c>
      <c r="O15" s="45">
        <f t="shared" si="1"/>
        <v>179.88808427864336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261118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261118</v>
      </c>
      <c r="O16" s="47">
        <f t="shared" si="1"/>
        <v>5.0289467095506808</v>
      </c>
      <c r="P16" s="9"/>
    </row>
    <row r="17" spans="1:16">
      <c r="A17" s="12"/>
      <c r="B17" s="25">
        <v>323.10000000000002</v>
      </c>
      <c r="C17" s="20" t="s">
        <v>22</v>
      </c>
      <c r="D17" s="46">
        <v>6240353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6240353</v>
      </c>
      <c r="O17" s="47">
        <f t="shared" si="1"/>
        <v>120.18475434778422</v>
      </c>
      <c r="P17" s="9"/>
    </row>
    <row r="18" spans="1:16">
      <c r="A18" s="12"/>
      <c r="B18" s="25">
        <v>323.3</v>
      </c>
      <c r="C18" s="20" t="s">
        <v>23</v>
      </c>
      <c r="D18" s="46">
        <v>1287176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1287176</v>
      </c>
      <c r="O18" s="47">
        <f t="shared" si="1"/>
        <v>24.790093022360033</v>
      </c>
      <c r="P18" s="9"/>
    </row>
    <row r="19" spans="1:16">
      <c r="A19" s="12"/>
      <c r="B19" s="25">
        <v>323.39999999999998</v>
      </c>
      <c r="C19" s="20" t="s">
        <v>24</v>
      </c>
      <c r="D19" s="46">
        <v>970401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970401</v>
      </c>
      <c r="O19" s="47">
        <f t="shared" si="1"/>
        <v>18.689232132195752</v>
      </c>
      <c r="P19" s="9"/>
    </row>
    <row r="20" spans="1:16">
      <c r="A20" s="12"/>
      <c r="B20" s="25">
        <v>325.10000000000002</v>
      </c>
      <c r="C20" s="20" t="s">
        <v>25</v>
      </c>
      <c r="D20" s="46">
        <v>89911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89911</v>
      </c>
      <c r="O20" s="47">
        <f t="shared" si="1"/>
        <v>1.7316218246249253</v>
      </c>
      <c r="P20" s="9"/>
    </row>
    <row r="21" spans="1:16">
      <c r="A21" s="12"/>
      <c r="B21" s="25">
        <v>329</v>
      </c>
      <c r="C21" s="20" t="s">
        <v>26</v>
      </c>
      <c r="D21" s="46">
        <v>53865</v>
      </c>
      <c r="E21" s="46">
        <v>437505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491370</v>
      </c>
      <c r="O21" s="47">
        <f t="shared" si="1"/>
        <v>9.4634362421277665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SUM(D23:D39)</f>
        <v>5769127</v>
      </c>
      <c r="E22" s="32">
        <f t="shared" si="5"/>
        <v>24457746</v>
      </c>
      <c r="F22" s="32">
        <f t="shared" si="5"/>
        <v>271733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494925</v>
      </c>
      <c r="N22" s="44">
        <f t="shared" si="4"/>
        <v>30993531</v>
      </c>
      <c r="O22" s="45">
        <f t="shared" si="1"/>
        <v>596.91333320493811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726339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726339</v>
      </c>
      <c r="O23" s="47">
        <f t="shared" si="1"/>
        <v>13.988771835217534</v>
      </c>
      <c r="P23" s="9"/>
    </row>
    <row r="24" spans="1:16">
      <c r="A24" s="12"/>
      <c r="B24" s="25">
        <v>331.49</v>
      </c>
      <c r="C24" s="20" t="s">
        <v>33</v>
      </c>
      <c r="D24" s="46">
        <v>0</v>
      </c>
      <c r="E24" s="46">
        <v>8486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8486</v>
      </c>
      <c r="O24" s="47">
        <f t="shared" si="1"/>
        <v>0.16343431619898696</v>
      </c>
      <c r="P24" s="9"/>
    </row>
    <row r="25" spans="1:16">
      <c r="A25" s="12"/>
      <c r="B25" s="25">
        <v>331.5</v>
      </c>
      <c r="C25" s="20" t="s">
        <v>29</v>
      </c>
      <c r="D25" s="46">
        <v>0</v>
      </c>
      <c r="E25" s="46">
        <v>15991886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15991886</v>
      </c>
      <c r="O25" s="47">
        <f t="shared" si="1"/>
        <v>307.99233480345896</v>
      </c>
      <c r="P25" s="9"/>
    </row>
    <row r="26" spans="1:16">
      <c r="A26" s="12"/>
      <c r="B26" s="25">
        <v>331.7</v>
      </c>
      <c r="C26" s="20" t="s">
        <v>30</v>
      </c>
      <c r="D26" s="46">
        <v>0</v>
      </c>
      <c r="E26" s="46">
        <v>9927</v>
      </c>
      <c r="F26" s="46">
        <v>271733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281660</v>
      </c>
      <c r="O26" s="47">
        <f t="shared" si="1"/>
        <v>5.4245709993644438</v>
      </c>
      <c r="P26" s="9"/>
    </row>
    <row r="27" spans="1:16">
      <c r="A27" s="12"/>
      <c r="B27" s="25">
        <v>331.9</v>
      </c>
      <c r="C27" s="20" t="s">
        <v>31</v>
      </c>
      <c r="D27" s="46">
        <v>0</v>
      </c>
      <c r="E27" s="46">
        <v>918321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918321</v>
      </c>
      <c r="O27" s="47">
        <f t="shared" si="1"/>
        <v>17.686208424012481</v>
      </c>
      <c r="P27" s="9"/>
    </row>
    <row r="28" spans="1:16">
      <c r="A28" s="12"/>
      <c r="B28" s="25">
        <v>333</v>
      </c>
      <c r="C28" s="20" t="s">
        <v>4</v>
      </c>
      <c r="D28" s="46">
        <v>18766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18766</v>
      </c>
      <c r="O28" s="47">
        <f t="shared" si="1"/>
        <v>0.36141979469599217</v>
      </c>
      <c r="P28" s="9"/>
    </row>
    <row r="29" spans="1:16">
      <c r="A29" s="12"/>
      <c r="B29" s="25">
        <v>334.39</v>
      </c>
      <c r="C29" s="20" t="s">
        <v>34</v>
      </c>
      <c r="D29" s="46">
        <v>0</v>
      </c>
      <c r="E29" s="46">
        <v>314662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314662</v>
      </c>
      <c r="O29" s="47">
        <f t="shared" si="1"/>
        <v>6.060166015060763</v>
      </c>
      <c r="P29" s="9"/>
    </row>
    <row r="30" spans="1:16">
      <c r="A30" s="12"/>
      <c r="B30" s="25">
        <v>334.7</v>
      </c>
      <c r="C30" s="20" t="s">
        <v>35</v>
      </c>
      <c r="D30" s="46">
        <v>0</v>
      </c>
      <c r="E30" s="46">
        <v>179917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179917</v>
      </c>
      <c r="O30" s="47">
        <f t="shared" si="1"/>
        <v>3.4650732815900467</v>
      </c>
      <c r="P30" s="9"/>
    </row>
    <row r="31" spans="1:16">
      <c r="A31" s="12"/>
      <c r="B31" s="25">
        <v>334.9</v>
      </c>
      <c r="C31" s="20" t="s">
        <v>36</v>
      </c>
      <c r="D31" s="46">
        <v>0</v>
      </c>
      <c r="E31" s="46">
        <v>77357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77357</v>
      </c>
      <c r="O31" s="47">
        <f t="shared" si="1"/>
        <v>1.489840725689964</v>
      </c>
      <c r="P31" s="9"/>
    </row>
    <row r="32" spans="1:16">
      <c r="A32" s="12"/>
      <c r="B32" s="25">
        <v>335.12</v>
      </c>
      <c r="C32" s="20" t="s">
        <v>37</v>
      </c>
      <c r="D32" s="46">
        <v>2217559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2217559</v>
      </c>
      <c r="O32" s="47">
        <f t="shared" si="1"/>
        <v>42.708606975714041</v>
      </c>
      <c r="P32" s="9"/>
    </row>
    <row r="33" spans="1:16">
      <c r="A33" s="12"/>
      <c r="B33" s="25">
        <v>335.14</v>
      </c>
      <c r="C33" s="20" t="s">
        <v>38</v>
      </c>
      <c r="D33" s="46">
        <v>6574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6574</v>
      </c>
      <c r="O33" s="47">
        <f t="shared" si="1"/>
        <v>0.12661055794156731</v>
      </c>
      <c r="P33" s="9"/>
    </row>
    <row r="34" spans="1:16">
      <c r="A34" s="12"/>
      <c r="B34" s="25">
        <v>335.15</v>
      </c>
      <c r="C34" s="20" t="s">
        <v>39</v>
      </c>
      <c r="D34" s="46">
        <v>83471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83471</v>
      </c>
      <c r="O34" s="47">
        <f t="shared" si="1"/>
        <v>1.607592011247424</v>
      </c>
      <c r="P34" s="9"/>
    </row>
    <row r="35" spans="1:16">
      <c r="A35" s="12"/>
      <c r="B35" s="25">
        <v>335.18</v>
      </c>
      <c r="C35" s="20" t="s">
        <v>40</v>
      </c>
      <c r="D35" s="46">
        <v>3397011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3397011</v>
      </c>
      <c r="O35" s="47">
        <f t="shared" si="1"/>
        <v>65.42401248001849</v>
      </c>
      <c r="P35" s="9"/>
    </row>
    <row r="36" spans="1:16">
      <c r="A36" s="12"/>
      <c r="B36" s="25">
        <v>335.19</v>
      </c>
      <c r="C36" s="20" t="s">
        <v>51</v>
      </c>
      <c r="D36" s="46">
        <v>12694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12694</v>
      </c>
      <c r="O36" s="47">
        <f t="shared" si="1"/>
        <v>0.24447739922577663</v>
      </c>
      <c r="P36" s="9"/>
    </row>
    <row r="37" spans="1:16">
      <c r="A37" s="12"/>
      <c r="B37" s="25">
        <v>335.21</v>
      </c>
      <c r="C37" s="20" t="s">
        <v>41</v>
      </c>
      <c r="D37" s="46">
        <v>33052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33052</v>
      </c>
      <c r="O37" s="47">
        <f t="shared" ref="O37:O68" si="7">(N37/O$78)</f>
        <v>0.63655798008589637</v>
      </c>
      <c r="P37" s="9"/>
    </row>
    <row r="38" spans="1:16">
      <c r="A38" s="12"/>
      <c r="B38" s="25">
        <v>337.7</v>
      </c>
      <c r="C38" s="20" t="s">
        <v>42</v>
      </c>
      <c r="D38" s="46">
        <v>0</v>
      </c>
      <c r="E38" s="46">
        <v>3473430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494925</v>
      </c>
      <c r="N38" s="46">
        <f>SUM(D38:M38)</f>
        <v>3968355</v>
      </c>
      <c r="O38" s="47">
        <f t="shared" si="7"/>
        <v>76.427691003986666</v>
      </c>
      <c r="P38" s="9"/>
    </row>
    <row r="39" spans="1:16">
      <c r="A39" s="12"/>
      <c r="B39" s="25">
        <v>338</v>
      </c>
      <c r="C39" s="20" t="s">
        <v>43</v>
      </c>
      <c r="D39" s="46">
        <v>0</v>
      </c>
      <c r="E39" s="46">
        <v>2757421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2757421</v>
      </c>
      <c r="O39" s="47">
        <f t="shared" si="7"/>
        <v>53.105964601429037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SUM(D41:D54)</f>
        <v>1125083</v>
      </c>
      <c r="E40" s="32">
        <f t="shared" si="8"/>
        <v>3629229</v>
      </c>
      <c r="F40" s="32">
        <f t="shared" si="8"/>
        <v>0</v>
      </c>
      <c r="G40" s="32">
        <f t="shared" si="8"/>
        <v>70861</v>
      </c>
      <c r="H40" s="32">
        <f t="shared" si="8"/>
        <v>0</v>
      </c>
      <c r="I40" s="32">
        <f t="shared" si="8"/>
        <v>70105420</v>
      </c>
      <c r="J40" s="32">
        <f t="shared" si="8"/>
        <v>17985182</v>
      </c>
      <c r="K40" s="32">
        <f t="shared" si="8"/>
        <v>0</v>
      </c>
      <c r="L40" s="32">
        <f t="shared" si="8"/>
        <v>0</v>
      </c>
      <c r="M40" s="32">
        <f t="shared" si="8"/>
        <v>438634</v>
      </c>
      <c r="N40" s="32">
        <f>SUM(D40:M40)</f>
        <v>93354409</v>
      </c>
      <c r="O40" s="45">
        <f t="shared" si="7"/>
        <v>1797.9394295398956</v>
      </c>
      <c r="P40" s="10"/>
    </row>
    <row r="41" spans="1:16">
      <c r="A41" s="12"/>
      <c r="B41" s="25">
        <v>341.2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17985182</v>
      </c>
      <c r="K41" s="46">
        <v>0</v>
      </c>
      <c r="L41" s="46">
        <v>0</v>
      </c>
      <c r="M41" s="46">
        <v>0</v>
      </c>
      <c r="N41" s="46">
        <f t="shared" ref="N41:N54" si="9">SUM(D41:M41)</f>
        <v>17985182</v>
      </c>
      <c r="O41" s="47">
        <f t="shared" si="7"/>
        <v>346.38179612117943</v>
      </c>
      <c r="P41" s="9"/>
    </row>
    <row r="42" spans="1:16">
      <c r="A42" s="12"/>
      <c r="B42" s="25">
        <v>343.2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45493419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45493419</v>
      </c>
      <c r="O42" s="47">
        <f t="shared" si="7"/>
        <v>876.1708491419987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6165903</v>
      </c>
      <c r="J43" s="46">
        <v>0</v>
      </c>
      <c r="K43" s="46">
        <v>0</v>
      </c>
      <c r="L43" s="46">
        <v>0</v>
      </c>
      <c r="M43" s="46">
        <v>34486</v>
      </c>
      <c r="N43" s="46">
        <f t="shared" si="9"/>
        <v>6200389</v>
      </c>
      <c r="O43" s="47">
        <f t="shared" si="7"/>
        <v>119.41507617048322</v>
      </c>
      <c r="P43" s="9"/>
    </row>
    <row r="44" spans="1:16">
      <c r="A44" s="12"/>
      <c r="B44" s="25">
        <v>343.5</v>
      </c>
      <c r="C44" s="20" t="s">
        <v>91</v>
      </c>
      <c r="D44" s="46">
        <v>0</v>
      </c>
      <c r="E44" s="46">
        <v>7920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7920</v>
      </c>
      <c r="O44" s="47">
        <f t="shared" si="7"/>
        <v>0.15253355930897675</v>
      </c>
      <c r="P44" s="9"/>
    </row>
    <row r="45" spans="1:16">
      <c r="A45" s="12"/>
      <c r="B45" s="25">
        <v>343.9</v>
      </c>
      <c r="C45" s="20" t="s">
        <v>54</v>
      </c>
      <c r="D45" s="46">
        <v>0</v>
      </c>
      <c r="E45" s="46">
        <v>2178261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2178261</v>
      </c>
      <c r="O45" s="47">
        <f t="shared" si="7"/>
        <v>41.951755484082199</v>
      </c>
      <c r="P45" s="9"/>
    </row>
    <row r="46" spans="1:16">
      <c r="A46" s="12"/>
      <c r="B46" s="25">
        <v>344.1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16642691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16642691</v>
      </c>
      <c r="O46" s="47">
        <f t="shared" si="7"/>
        <v>320.52637559463051</v>
      </c>
      <c r="P46" s="9"/>
    </row>
    <row r="47" spans="1:16">
      <c r="A47" s="12"/>
      <c r="B47" s="25">
        <v>344.2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1803407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1803407</v>
      </c>
      <c r="O47" s="47">
        <f t="shared" si="7"/>
        <v>34.732334418273211</v>
      </c>
      <c r="P47" s="9"/>
    </row>
    <row r="48" spans="1:16">
      <c r="A48" s="12"/>
      <c r="B48" s="25">
        <v>344.5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334349</v>
      </c>
      <c r="N48" s="46">
        <f t="shared" si="9"/>
        <v>334349</v>
      </c>
      <c r="O48" s="47">
        <f t="shared" si="7"/>
        <v>6.4393236138127614</v>
      </c>
      <c r="P48" s="9"/>
    </row>
    <row r="49" spans="1:16">
      <c r="A49" s="12"/>
      <c r="B49" s="25">
        <v>344.9</v>
      </c>
      <c r="C49" s="20" t="s">
        <v>58</v>
      </c>
      <c r="D49" s="46">
        <v>426429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426429</v>
      </c>
      <c r="O49" s="47">
        <f t="shared" si="7"/>
        <v>8.2127188336575312</v>
      </c>
      <c r="P49" s="9"/>
    </row>
    <row r="50" spans="1:16">
      <c r="A50" s="12"/>
      <c r="B50" s="25">
        <v>345.9</v>
      </c>
      <c r="C50" s="20" t="s">
        <v>59</v>
      </c>
      <c r="D50" s="46">
        <v>0</v>
      </c>
      <c r="E50" s="46">
        <v>22869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22869</v>
      </c>
      <c r="O50" s="47">
        <f t="shared" si="7"/>
        <v>0.4404406525046704</v>
      </c>
      <c r="P50" s="9"/>
    </row>
    <row r="51" spans="1:16">
      <c r="A51" s="12"/>
      <c r="B51" s="25">
        <v>347.2</v>
      </c>
      <c r="C51" s="20" t="s">
        <v>60</v>
      </c>
      <c r="D51" s="46">
        <v>148832</v>
      </c>
      <c r="E51" s="46">
        <v>1013522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1162354</v>
      </c>
      <c r="O51" s="47">
        <f t="shared" si="7"/>
        <v>22.386110201644744</v>
      </c>
      <c r="P51" s="9"/>
    </row>
    <row r="52" spans="1:16">
      <c r="A52" s="12"/>
      <c r="B52" s="25">
        <v>347.4</v>
      </c>
      <c r="C52" s="20" t="s">
        <v>61</v>
      </c>
      <c r="D52" s="46">
        <v>0</v>
      </c>
      <c r="E52" s="46">
        <v>4675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4675</v>
      </c>
      <c r="O52" s="47">
        <f t="shared" si="7"/>
        <v>9.0037170425437671E-2</v>
      </c>
      <c r="P52" s="9"/>
    </row>
    <row r="53" spans="1:16">
      <c r="A53" s="12"/>
      <c r="B53" s="25">
        <v>347.5</v>
      </c>
      <c r="C53" s="20" t="s">
        <v>62</v>
      </c>
      <c r="D53" s="46">
        <v>0</v>
      </c>
      <c r="E53" s="46">
        <v>390222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390222</v>
      </c>
      <c r="O53" s="47">
        <f t="shared" si="7"/>
        <v>7.5153978005893345</v>
      </c>
      <c r="P53" s="9"/>
    </row>
    <row r="54" spans="1:16">
      <c r="A54" s="12"/>
      <c r="B54" s="25">
        <v>349</v>
      </c>
      <c r="C54" s="20" t="s">
        <v>1</v>
      </c>
      <c r="D54" s="46">
        <v>549822</v>
      </c>
      <c r="E54" s="46">
        <v>11760</v>
      </c>
      <c r="F54" s="46">
        <v>0</v>
      </c>
      <c r="G54" s="46">
        <v>70861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69799</v>
      </c>
      <c r="N54" s="46">
        <f t="shared" si="9"/>
        <v>702242</v>
      </c>
      <c r="O54" s="47">
        <f t="shared" si="7"/>
        <v>13.524680777304855</v>
      </c>
      <c r="P54" s="9"/>
    </row>
    <row r="55" spans="1:16" ht="15.75">
      <c r="A55" s="29" t="s">
        <v>49</v>
      </c>
      <c r="B55" s="30"/>
      <c r="C55" s="31"/>
      <c r="D55" s="32">
        <f t="shared" ref="D55:M55" si="10">SUM(D56:D59)</f>
        <v>130667</v>
      </c>
      <c r="E55" s="32">
        <f t="shared" si="10"/>
        <v>616262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66967</v>
      </c>
      <c r="N55" s="32">
        <f t="shared" ref="N55:N69" si="11">SUM(D55:M55)</f>
        <v>813896</v>
      </c>
      <c r="O55" s="45">
        <f t="shared" si="7"/>
        <v>15.67505729638118</v>
      </c>
      <c r="P55" s="10"/>
    </row>
    <row r="56" spans="1:16">
      <c r="A56" s="13"/>
      <c r="B56" s="39">
        <v>351.1</v>
      </c>
      <c r="C56" s="21" t="s">
        <v>65</v>
      </c>
      <c r="D56" s="46">
        <v>119087</v>
      </c>
      <c r="E56" s="46">
        <v>485158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604245</v>
      </c>
      <c r="O56" s="47">
        <f t="shared" si="7"/>
        <v>11.637328351597558</v>
      </c>
      <c r="P56" s="9"/>
    </row>
    <row r="57" spans="1:16">
      <c r="A57" s="13"/>
      <c r="B57" s="39">
        <v>352</v>
      </c>
      <c r="C57" s="21" t="s">
        <v>66</v>
      </c>
      <c r="D57" s="46">
        <v>0</v>
      </c>
      <c r="E57" s="46">
        <v>116879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116879</v>
      </c>
      <c r="O57" s="47">
        <f t="shared" si="7"/>
        <v>2.2510062977871077</v>
      </c>
      <c r="P57" s="9"/>
    </row>
    <row r="58" spans="1:16">
      <c r="A58" s="13"/>
      <c r="B58" s="39">
        <v>354</v>
      </c>
      <c r="C58" s="21" t="s">
        <v>67</v>
      </c>
      <c r="D58" s="46">
        <v>9773</v>
      </c>
      <c r="E58" s="46">
        <v>14225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66967</v>
      </c>
      <c r="N58" s="46">
        <f t="shared" si="11"/>
        <v>90965</v>
      </c>
      <c r="O58" s="47">
        <f t="shared" si="7"/>
        <v>1.751921113957206</v>
      </c>
      <c r="P58" s="9"/>
    </row>
    <row r="59" spans="1:16">
      <c r="A59" s="13"/>
      <c r="B59" s="39">
        <v>359</v>
      </c>
      <c r="C59" s="21" t="s">
        <v>68</v>
      </c>
      <c r="D59" s="46">
        <v>1807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1807</v>
      </c>
      <c r="O59" s="47">
        <f t="shared" si="7"/>
        <v>3.4801533039308205E-2</v>
      </c>
      <c r="P59" s="9"/>
    </row>
    <row r="60" spans="1:16" ht="15.75">
      <c r="A60" s="29" t="s">
        <v>5</v>
      </c>
      <c r="B60" s="30"/>
      <c r="C60" s="31"/>
      <c r="D60" s="32">
        <f t="shared" ref="D60:M60" si="12">SUM(D61:D66)</f>
        <v>551834</v>
      </c>
      <c r="E60" s="32">
        <f t="shared" si="12"/>
        <v>1475380</v>
      </c>
      <c r="F60" s="32">
        <f t="shared" si="12"/>
        <v>44489</v>
      </c>
      <c r="G60" s="32">
        <f t="shared" si="12"/>
        <v>3973571</v>
      </c>
      <c r="H60" s="32">
        <f t="shared" si="12"/>
        <v>0</v>
      </c>
      <c r="I60" s="32">
        <f t="shared" si="12"/>
        <v>661500</v>
      </c>
      <c r="J60" s="32">
        <f t="shared" si="12"/>
        <v>249628</v>
      </c>
      <c r="K60" s="32">
        <f t="shared" si="12"/>
        <v>39947484</v>
      </c>
      <c r="L60" s="32">
        <f t="shared" si="12"/>
        <v>0</v>
      </c>
      <c r="M60" s="32">
        <f t="shared" si="12"/>
        <v>31432</v>
      </c>
      <c r="N60" s="32">
        <f t="shared" si="11"/>
        <v>46935318</v>
      </c>
      <c r="O60" s="45">
        <f t="shared" si="7"/>
        <v>903.94079694932884</v>
      </c>
      <c r="P60" s="10"/>
    </row>
    <row r="61" spans="1:16">
      <c r="A61" s="12"/>
      <c r="B61" s="25">
        <v>361.1</v>
      </c>
      <c r="C61" s="20" t="s">
        <v>69</v>
      </c>
      <c r="D61" s="46">
        <v>95128</v>
      </c>
      <c r="E61" s="46">
        <v>67327</v>
      </c>
      <c r="F61" s="46">
        <v>44489</v>
      </c>
      <c r="G61" s="46">
        <v>557249</v>
      </c>
      <c r="H61" s="46">
        <v>0</v>
      </c>
      <c r="I61" s="46">
        <v>287593</v>
      </c>
      <c r="J61" s="46">
        <v>40749</v>
      </c>
      <c r="K61" s="46">
        <v>6277942</v>
      </c>
      <c r="L61" s="46">
        <v>0</v>
      </c>
      <c r="M61" s="46">
        <v>31432</v>
      </c>
      <c r="N61" s="46">
        <f t="shared" si="11"/>
        <v>7401909</v>
      </c>
      <c r="O61" s="47">
        <f t="shared" si="7"/>
        <v>142.55549563777132</v>
      </c>
      <c r="P61" s="9"/>
    </row>
    <row r="62" spans="1:16">
      <c r="A62" s="12"/>
      <c r="B62" s="25">
        <v>361.3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17927229</v>
      </c>
      <c r="L62" s="46">
        <v>0</v>
      </c>
      <c r="M62" s="46">
        <v>0</v>
      </c>
      <c r="N62" s="46">
        <f t="shared" si="11"/>
        <v>17927229</v>
      </c>
      <c r="O62" s="47">
        <f t="shared" si="7"/>
        <v>345.26566261579649</v>
      </c>
      <c r="P62" s="9"/>
    </row>
    <row r="63" spans="1:16">
      <c r="A63" s="12"/>
      <c r="B63" s="25">
        <v>364</v>
      </c>
      <c r="C63" s="20" t="s">
        <v>71</v>
      </c>
      <c r="D63" s="46">
        <v>56903</v>
      </c>
      <c r="E63" s="46">
        <v>668367</v>
      </c>
      <c r="F63" s="46">
        <v>0</v>
      </c>
      <c r="G63" s="46">
        <v>0</v>
      </c>
      <c r="H63" s="46">
        <v>0</v>
      </c>
      <c r="I63" s="46">
        <v>46813</v>
      </c>
      <c r="J63" s="46">
        <v>6700</v>
      </c>
      <c r="K63" s="46">
        <v>0</v>
      </c>
      <c r="L63" s="46">
        <v>0</v>
      </c>
      <c r="M63" s="46">
        <v>0</v>
      </c>
      <c r="N63" s="46">
        <f t="shared" si="11"/>
        <v>778783</v>
      </c>
      <c r="O63" s="47">
        <f t="shared" si="7"/>
        <v>14.998805924156924</v>
      </c>
      <c r="P63" s="9"/>
    </row>
    <row r="64" spans="1:16">
      <c r="A64" s="12"/>
      <c r="B64" s="25">
        <v>366</v>
      </c>
      <c r="C64" s="20" t="s">
        <v>72</v>
      </c>
      <c r="D64" s="46">
        <v>0</v>
      </c>
      <c r="E64" s="46">
        <v>316828</v>
      </c>
      <c r="F64" s="46">
        <v>0</v>
      </c>
      <c r="G64" s="46">
        <v>1139629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1456457</v>
      </c>
      <c r="O64" s="47">
        <f t="shared" si="7"/>
        <v>28.050324518999286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15742313</v>
      </c>
      <c r="L65" s="46">
        <v>0</v>
      </c>
      <c r="M65" s="46">
        <v>0</v>
      </c>
      <c r="N65" s="46">
        <f t="shared" si="11"/>
        <v>15742313</v>
      </c>
      <c r="O65" s="47">
        <f t="shared" si="7"/>
        <v>303.18573657146158</v>
      </c>
      <c r="P65" s="9"/>
    </row>
    <row r="66" spans="1:119">
      <c r="A66" s="12"/>
      <c r="B66" s="25">
        <v>369.9</v>
      </c>
      <c r="C66" s="20" t="s">
        <v>74</v>
      </c>
      <c r="D66" s="46">
        <v>399803</v>
      </c>
      <c r="E66" s="46">
        <v>422858</v>
      </c>
      <c r="F66" s="46">
        <v>0</v>
      </c>
      <c r="G66" s="46">
        <v>2276693</v>
      </c>
      <c r="H66" s="46">
        <v>0</v>
      </c>
      <c r="I66" s="46">
        <v>327094</v>
      </c>
      <c r="J66" s="46">
        <v>202179</v>
      </c>
      <c r="K66" s="46">
        <v>0</v>
      </c>
      <c r="L66" s="46">
        <v>0</v>
      </c>
      <c r="M66" s="46">
        <v>0</v>
      </c>
      <c r="N66" s="46">
        <f t="shared" si="11"/>
        <v>3628627</v>
      </c>
      <c r="O66" s="47">
        <f t="shared" si="7"/>
        <v>69.884771681143235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SUM(D68:D75)</f>
        <v>8000000</v>
      </c>
      <c r="E67" s="32">
        <f t="shared" si="13"/>
        <v>5629166</v>
      </c>
      <c r="F67" s="32">
        <f t="shared" si="13"/>
        <v>5651958</v>
      </c>
      <c r="G67" s="32">
        <f t="shared" si="13"/>
        <v>71541607</v>
      </c>
      <c r="H67" s="32">
        <f t="shared" si="13"/>
        <v>0</v>
      </c>
      <c r="I67" s="32">
        <f t="shared" si="13"/>
        <v>16865652</v>
      </c>
      <c r="J67" s="32">
        <f t="shared" si="13"/>
        <v>172352</v>
      </c>
      <c r="K67" s="32">
        <f t="shared" si="13"/>
        <v>0</v>
      </c>
      <c r="L67" s="32">
        <f t="shared" si="13"/>
        <v>0</v>
      </c>
      <c r="M67" s="32">
        <f t="shared" si="13"/>
        <v>54906349</v>
      </c>
      <c r="N67" s="32">
        <f t="shared" si="11"/>
        <v>162767084</v>
      </c>
      <c r="O67" s="45">
        <f t="shared" si="7"/>
        <v>3134.7781137453535</v>
      </c>
      <c r="P67" s="9"/>
    </row>
    <row r="68" spans="1:119">
      <c r="A68" s="12"/>
      <c r="B68" s="25">
        <v>381</v>
      </c>
      <c r="C68" s="20" t="s">
        <v>75</v>
      </c>
      <c r="D68" s="46">
        <v>0</v>
      </c>
      <c r="E68" s="46">
        <v>5629166</v>
      </c>
      <c r="F68" s="46">
        <v>5603963</v>
      </c>
      <c r="G68" s="46">
        <v>4666624</v>
      </c>
      <c r="H68" s="46">
        <v>0</v>
      </c>
      <c r="I68" s="46">
        <v>1802967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17702720</v>
      </c>
      <c r="O68" s="47">
        <f t="shared" si="7"/>
        <v>340.94177917300618</v>
      </c>
      <c r="P68" s="9"/>
    </row>
    <row r="69" spans="1:119">
      <c r="A69" s="12"/>
      <c r="B69" s="25">
        <v>382</v>
      </c>
      <c r="C69" s="20" t="s">
        <v>87</v>
      </c>
      <c r="D69" s="46">
        <v>8000000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8000000</v>
      </c>
      <c r="O69" s="47">
        <f t="shared" ref="O69:O76" si="14">(N69/O$78)</f>
        <v>154.07430233229974</v>
      </c>
      <c r="P69" s="9"/>
    </row>
    <row r="70" spans="1:119">
      <c r="A70" s="12"/>
      <c r="B70" s="25">
        <v>384</v>
      </c>
      <c r="C70" s="20" t="s">
        <v>92</v>
      </c>
      <c r="D70" s="46">
        <v>0</v>
      </c>
      <c r="E70" s="46">
        <v>0</v>
      </c>
      <c r="F70" s="46">
        <v>0</v>
      </c>
      <c r="G70" s="46">
        <v>63610352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54079902</v>
      </c>
      <c r="N70" s="46">
        <f t="shared" ref="N70:N75" si="15">SUM(D70:M70)</f>
        <v>117690254</v>
      </c>
      <c r="O70" s="47">
        <f t="shared" si="14"/>
        <v>2266.630472045144</v>
      </c>
      <c r="P70" s="9"/>
    </row>
    <row r="71" spans="1:119">
      <c r="A71" s="12"/>
      <c r="B71" s="25">
        <v>389.2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9995510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9995510</v>
      </c>
      <c r="O71" s="47">
        <f t="shared" si="14"/>
        <v>192.50640371319068</v>
      </c>
      <c r="P71" s="9"/>
    </row>
    <row r="72" spans="1:119">
      <c r="A72" s="12"/>
      <c r="B72" s="25">
        <v>389.3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809417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809417</v>
      </c>
      <c r="O72" s="47">
        <f t="shared" si="14"/>
        <v>15.588794946362883</v>
      </c>
      <c r="P72" s="9"/>
    </row>
    <row r="73" spans="1:119">
      <c r="A73" s="12"/>
      <c r="B73" s="25">
        <v>389.4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2966503</v>
      </c>
      <c r="J73" s="46">
        <v>0</v>
      </c>
      <c r="K73" s="46">
        <v>0</v>
      </c>
      <c r="L73" s="46">
        <v>0</v>
      </c>
      <c r="M73" s="46">
        <v>826447</v>
      </c>
      <c r="N73" s="46">
        <f t="shared" si="15"/>
        <v>3792950</v>
      </c>
      <c r="O73" s="47">
        <f t="shared" si="14"/>
        <v>73.049515628912047</v>
      </c>
      <c r="P73" s="9"/>
    </row>
    <row r="74" spans="1:119">
      <c r="A74" s="12"/>
      <c r="B74" s="25">
        <v>389.7</v>
      </c>
      <c r="C74" s="20" t="s">
        <v>93</v>
      </c>
      <c r="D74" s="46">
        <v>0</v>
      </c>
      <c r="E74" s="46">
        <v>0</v>
      </c>
      <c r="F74" s="46">
        <v>0</v>
      </c>
      <c r="G74" s="46">
        <v>3264631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3264631</v>
      </c>
      <c r="O74" s="47">
        <f t="shared" si="14"/>
        <v>62.874467962174762</v>
      </c>
      <c r="P74" s="9"/>
    </row>
    <row r="75" spans="1:119" ht="15.75" thickBot="1">
      <c r="A75" s="12"/>
      <c r="B75" s="25">
        <v>389.9</v>
      </c>
      <c r="C75" s="20" t="s">
        <v>79</v>
      </c>
      <c r="D75" s="46">
        <v>0</v>
      </c>
      <c r="E75" s="46">
        <v>0</v>
      </c>
      <c r="F75" s="46">
        <v>47995</v>
      </c>
      <c r="G75" s="46">
        <v>0</v>
      </c>
      <c r="H75" s="46">
        <v>0</v>
      </c>
      <c r="I75" s="46">
        <v>1291255</v>
      </c>
      <c r="J75" s="46">
        <v>172352</v>
      </c>
      <c r="K75" s="46">
        <v>0</v>
      </c>
      <c r="L75" s="46">
        <v>0</v>
      </c>
      <c r="M75" s="46">
        <v>0</v>
      </c>
      <c r="N75" s="46">
        <f t="shared" si="15"/>
        <v>1511602</v>
      </c>
      <c r="O75" s="47">
        <f t="shared" si="14"/>
        <v>29.112377944263621</v>
      </c>
      <c r="P75" s="9"/>
    </row>
    <row r="76" spans="1:119" ht="16.5" thickBot="1">
      <c r="A76" s="14" t="s">
        <v>63</v>
      </c>
      <c r="B76" s="23"/>
      <c r="C76" s="22"/>
      <c r="D76" s="15">
        <f t="shared" ref="D76:M76" si="16">SUM(D5,D15,D22,D40,D55,D60,D67)</f>
        <v>49122455</v>
      </c>
      <c r="E76" s="15">
        <f t="shared" si="16"/>
        <v>38116534</v>
      </c>
      <c r="F76" s="15">
        <f t="shared" si="16"/>
        <v>5968180</v>
      </c>
      <c r="G76" s="15">
        <f t="shared" si="16"/>
        <v>81452114</v>
      </c>
      <c r="H76" s="15">
        <f t="shared" si="16"/>
        <v>0</v>
      </c>
      <c r="I76" s="15">
        <f t="shared" si="16"/>
        <v>87632572</v>
      </c>
      <c r="J76" s="15">
        <f t="shared" si="16"/>
        <v>18407162</v>
      </c>
      <c r="K76" s="15">
        <f t="shared" si="16"/>
        <v>39947484</v>
      </c>
      <c r="L76" s="15">
        <f t="shared" si="16"/>
        <v>0</v>
      </c>
      <c r="M76" s="15">
        <f t="shared" si="16"/>
        <v>56309770</v>
      </c>
      <c r="N76" s="15">
        <f>SUM(D76:M76)</f>
        <v>376956271</v>
      </c>
      <c r="O76" s="38">
        <f t="shared" si="14"/>
        <v>7259.90930801379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51" t="s">
        <v>94</v>
      </c>
      <c r="M78" s="51"/>
      <c r="N78" s="51"/>
      <c r="O78" s="43">
        <v>51923</v>
      </c>
    </row>
    <row r="79" spans="1:119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  <row r="80" spans="1:119" ht="15.75" thickBot="1">
      <c r="A80" s="55" t="s">
        <v>95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</row>
  </sheetData>
  <mergeCells count="10">
    <mergeCell ref="A80:O80"/>
    <mergeCell ref="L78:N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24514041</v>
      </c>
      <c r="E5" s="27">
        <f t="shared" si="0"/>
        <v>1605605</v>
      </c>
      <c r="F5" s="27">
        <f t="shared" si="0"/>
        <v>0</v>
      </c>
      <c r="G5" s="27">
        <f t="shared" si="0"/>
        <v>5976299</v>
      </c>
      <c r="H5" s="27">
        <f t="shared" si="0"/>
        <v>0</v>
      </c>
      <c r="I5" s="27">
        <f t="shared" si="0"/>
        <v>47673400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413047</v>
      </c>
      <c r="N5" s="28">
        <f>SUM(D5:M5)</f>
        <v>80182392</v>
      </c>
      <c r="O5" s="33">
        <f t="shared" ref="O5:O36" si="1">(N5/O$76)</f>
        <v>1460.3575565511967</v>
      </c>
      <c r="P5" s="6"/>
    </row>
    <row r="6" spans="1:133">
      <c r="A6" s="12"/>
      <c r="B6" s="25">
        <v>311</v>
      </c>
      <c r="C6" s="20" t="s">
        <v>3</v>
      </c>
      <c r="D6" s="46">
        <v>13990633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413047</v>
      </c>
      <c r="N6" s="46">
        <f>SUM(D6:M6)</f>
        <v>14403680</v>
      </c>
      <c r="O6" s="47">
        <f t="shared" si="1"/>
        <v>262.33344261100791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1605605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1605605</v>
      </c>
      <c r="O7" s="47">
        <f t="shared" si="1"/>
        <v>29.242796779951188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5976299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5976299</v>
      </c>
      <c r="O8" s="47">
        <f t="shared" si="1"/>
        <v>108.84600954358358</v>
      </c>
      <c r="P8" s="9"/>
    </row>
    <row r="9" spans="1:133">
      <c r="A9" s="12"/>
      <c r="B9" s="25">
        <v>314.10000000000002</v>
      </c>
      <c r="C9" s="20" t="s">
        <v>14</v>
      </c>
      <c r="D9" s="46">
        <v>4554938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4554938</v>
      </c>
      <c r="O9" s="47">
        <f t="shared" si="1"/>
        <v>82.958838742578223</v>
      </c>
      <c r="P9" s="9"/>
    </row>
    <row r="10" spans="1:133">
      <c r="A10" s="12"/>
      <c r="B10" s="25">
        <v>314.2</v>
      </c>
      <c r="C10" s="20" t="s">
        <v>16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47673400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47673400</v>
      </c>
      <c r="O10" s="47">
        <f t="shared" si="1"/>
        <v>868.27304848286167</v>
      </c>
      <c r="P10" s="9"/>
    </row>
    <row r="11" spans="1:133">
      <c r="A11" s="12"/>
      <c r="B11" s="25">
        <v>314.3</v>
      </c>
      <c r="C11" s="20" t="s">
        <v>15</v>
      </c>
      <c r="D11" s="46">
        <v>757328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757328</v>
      </c>
      <c r="O11" s="47">
        <f t="shared" si="1"/>
        <v>13.79317378792846</v>
      </c>
      <c r="P11" s="9"/>
    </row>
    <row r="12" spans="1:133">
      <c r="A12" s="12"/>
      <c r="B12" s="25">
        <v>314.39999999999998</v>
      </c>
      <c r="C12" s="20" t="s">
        <v>17</v>
      </c>
      <c r="D12" s="46">
        <v>566464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566464</v>
      </c>
      <c r="O12" s="47">
        <f t="shared" si="1"/>
        <v>10.316978108039194</v>
      </c>
      <c r="P12" s="9"/>
    </row>
    <row r="13" spans="1:133">
      <c r="A13" s="12"/>
      <c r="B13" s="25">
        <v>314.89999999999998</v>
      </c>
      <c r="C13" s="20" t="s">
        <v>18</v>
      </c>
      <c r="D13" s="46">
        <v>10134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10134</v>
      </c>
      <c r="O13" s="47">
        <f t="shared" si="1"/>
        <v>0.18456999235056279</v>
      </c>
      <c r="P13" s="9"/>
    </row>
    <row r="14" spans="1:133">
      <c r="A14" s="12"/>
      <c r="B14" s="25">
        <v>315</v>
      </c>
      <c r="C14" s="20" t="s">
        <v>19</v>
      </c>
      <c r="D14" s="46">
        <v>3738973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3738973</v>
      </c>
      <c r="O14" s="47">
        <f t="shared" si="1"/>
        <v>68.09771245401231</v>
      </c>
      <c r="P14" s="9"/>
    </row>
    <row r="15" spans="1:133">
      <c r="A15" s="12"/>
      <c r="B15" s="25">
        <v>316</v>
      </c>
      <c r="C15" s="20" t="s">
        <v>20</v>
      </c>
      <c r="D15" s="46">
        <v>895571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895571</v>
      </c>
      <c r="O15" s="47">
        <f t="shared" si="1"/>
        <v>16.310986048883546</v>
      </c>
      <c r="P15" s="9"/>
    </row>
    <row r="16" spans="1:133" ht="15.75">
      <c r="A16" s="29" t="s">
        <v>21</v>
      </c>
      <c r="B16" s="30"/>
      <c r="C16" s="31"/>
      <c r="D16" s="32">
        <f t="shared" ref="D16:M16" si="3">SUM(D17:D22)</f>
        <v>8261728</v>
      </c>
      <c r="E16" s="32">
        <f t="shared" si="3"/>
        <v>802858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9064586</v>
      </c>
      <c r="O16" s="45">
        <f t="shared" si="1"/>
        <v>165.09281317160239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310493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310493</v>
      </c>
      <c r="O17" s="47">
        <f t="shared" si="1"/>
        <v>5.6549921684333224</v>
      </c>
      <c r="P17" s="9"/>
    </row>
    <row r="18" spans="1:16">
      <c r="A18" s="12"/>
      <c r="B18" s="25">
        <v>323.10000000000002</v>
      </c>
      <c r="C18" s="20" t="s">
        <v>22</v>
      </c>
      <c r="D18" s="46">
        <v>5802384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5802384</v>
      </c>
      <c r="O18" s="47">
        <f t="shared" si="1"/>
        <v>105.67850508141187</v>
      </c>
      <c r="P18" s="9"/>
    </row>
    <row r="19" spans="1:16">
      <c r="A19" s="12"/>
      <c r="B19" s="25">
        <v>323.3</v>
      </c>
      <c r="C19" s="20" t="s">
        <v>23</v>
      </c>
      <c r="D19" s="46">
        <v>1261605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1261605</v>
      </c>
      <c r="O19" s="47">
        <f t="shared" si="1"/>
        <v>22.977543437875642</v>
      </c>
      <c r="P19" s="9"/>
    </row>
    <row r="20" spans="1:16">
      <c r="A20" s="12"/>
      <c r="B20" s="25">
        <v>323.39999999999998</v>
      </c>
      <c r="C20" s="20" t="s">
        <v>24</v>
      </c>
      <c r="D20" s="46">
        <v>1046176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1046176</v>
      </c>
      <c r="O20" s="47">
        <f t="shared" si="1"/>
        <v>19.053946745346593</v>
      </c>
      <c r="P20" s="9"/>
    </row>
    <row r="21" spans="1:16">
      <c r="A21" s="12"/>
      <c r="B21" s="25">
        <v>325.10000000000002</v>
      </c>
      <c r="C21" s="20" t="s">
        <v>25</v>
      </c>
      <c r="D21" s="46">
        <v>89577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89577</v>
      </c>
      <c r="O21" s="47">
        <f t="shared" si="1"/>
        <v>1.6314610425090155</v>
      </c>
      <c r="P21" s="9"/>
    </row>
    <row r="22" spans="1:16">
      <c r="A22" s="12"/>
      <c r="B22" s="25">
        <v>329</v>
      </c>
      <c r="C22" s="20" t="s">
        <v>26</v>
      </c>
      <c r="D22" s="46">
        <v>61986</v>
      </c>
      <c r="E22" s="46">
        <v>492365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554351</v>
      </c>
      <c r="O22" s="47">
        <f t="shared" si="1"/>
        <v>10.096364696025935</v>
      </c>
      <c r="P22" s="9"/>
    </row>
    <row r="23" spans="1:16" ht="15.75">
      <c r="A23" s="29" t="s">
        <v>28</v>
      </c>
      <c r="B23" s="30"/>
      <c r="C23" s="31"/>
      <c r="D23" s="32">
        <f t="shared" ref="D23:M23" si="5">SUM(D24:D41)</f>
        <v>5807740</v>
      </c>
      <c r="E23" s="32">
        <f t="shared" si="5"/>
        <v>22914624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28722364</v>
      </c>
      <c r="O23" s="45">
        <f t="shared" si="1"/>
        <v>523.11885768404181</v>
      </c>
      <c r="P23" s="10"/>
    </row>
    <row r="24" spans="1:16">
      <c r="A24" s="12"/>
      <c r="B24" s="25">
        <v>331.2</v>
      </c>
      <c r="C24" s="20" t="s">
        <v>27</v>
      </c>
      <c r="D24" s="46">
        <v>0</v>
      </c>
      <c r="E24" s="46">
        <v>112425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6">SUM(D24:M24)</f>
        <v>112425</v>
      </c>
      <c r="O24" s="47">
        <f t="shared" si="1"/>
        <v>2.0475904272757077</v>
      </c>
      <c r="P24" s="9"/>
    </row>
    <row r="25" spans="1:16">
      <c r="A25" s="12"/>
      <c r="B25" s="25">
        <v>331.39</v>
      </c>
      <c r="C25" s="20" t="s">
        <v>32</v>
      </c>
      <c r="D25" s="46">
        <v>0</v>
      </c>
      <c r="E25" s="46">
        <v>15150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15150</v>
      </c>
      <c r="O25" s="47">
        <f t="shared" si="1"/>
        <v>0.27592612829198992</v>
      </c>
      <c r="P25" s="9"/>
    </row>
    <row r="26" spans="1:16">
      <c r="A26" s="12"/>
      <c r="B26" s="25">
        <v>331.49</v>
      </c>
      <c r="C26" s="20" t="s">
        <v>33</v>
      </c>
      <c r="D26" s="46">
        <v>0</v>
      </c>
      <c r="E26" s="46">
        <v>45700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45700</v>
      </c>
      <c r="O26" s="47">
        <f t="shared" si="1"/>
        <v>0.83233162131643168</v>
      </c>
      <c r="P26" s="9"/>
    </row>
    <row r="27" spans="1:16">
      <c r="A27" s="12"/>
      <c r="B27" s="25">
        <v>331.5</v>
      </c>
      <c r="C27" s="20" t="s">
        <v>29</v>
      </c>
      <c r="D27" s="46">
        <v>0</v>
      </c>
      <c r="E27" s="46">
        <v>12354339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12354339</v>
      </c>
      <c r="O27" s="47">
        <f t="shared" si="1"/>
        <v>225.00890613047756</v>
      </c>
      <c r="P27" s="9"/>
    </row>
    <row r="28" spans="1:16">
      <c r="A28" s="12"/>
      <c r="B28" s="25">
        <v>331.7</v>
      </c>
      <c r="C28" s="20" t="s">
        <v>30</v>
      </c>
      <c r="D28" s="46">
        <v>0</v>
      </c>
      <c r="E28" s="46">
        <v>13291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13291</v>
      </c>
      <c r="O28" s="47">
        <f t="shared" si="1"/>
        <v>0.24206826212071542</v>
      </c>
      <c r="P28" s="9"/>
    </row>
    <row r="29" spans="1:16">
      <c r="A29" s="12"/>
      <c r="B29" s="25">
        <v>331.9</v>
      </c>
      <c r="C29" s="20" t="s">
        <v>31</v>
      </c>
      <c r="D29" s="46">
        <v>0</v>
      </c>
      <c r="E29" s="46">
        <v>2859107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2859107</v>
      </c>
      <c r="O29" s="47">
        <f t="shared" si="1"/>
        <v>52.072760718318584</v>
      </c>
      <c r="P29" s="9"/>
    </row>
    <row r="30" spans="1:16">
      <c r="A30" s="12"/>
      <c r="B30" s="25">
        <v>333</v>
      </c>
      <c r="C30" s="20" t="s">
        <v>4</v>
      </c>
      <c r="D30" s="46">
        <v>16217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16217</v>
      </c>
      <c r="O30" s="47">
        <f t="shared" si="1"/>
        <v>0.29535934141988124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277862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277862</v>
      </c>
      <c r="O31" s="47">
        <f t="shared" si="1"/>
        <v>5.0606855352784761</v>
      </c>
      <c r="P31" s="9"/>
    </row>
    <row r="32" spans="1:16">
      <c r="A32" s="12"/>
      <c r="B32" s="25">
        <v>334.7</v>
      </c>
      <c r="C32" s="20" t="s">
        <v>35</v>
      </c>
      <c r="D32" s="46">
        <v>0</v>
      </c>
      <c r="E32" s="46">
        <v>634712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634712</v>
      </c>
      <c r="O32" s="47">
        <f t="shared" si="1"/>
        <v>11.559975230393764</v>
      </c>
      <c r="P32" s="9"/>
    </row>
    <row r="33" spans="1:16">
      <c r="A33" s="12"/>
      <c r="B33" s="25">
        <v>334.9</v>
      </c>
      <c r="C33" s="20" t="s">
        <v>36</v>
      </c>
      <c r="D33" s="46">
        <v>0</v>
      </c>
      <c r="E33" s="46">
        <v>153624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153624</v>
      </c>
      <c r="O33" s="47">
        <f t="shared" si="1"/>
        <v>2.7979455797180637</v>
      </c>
      <c r="P33" s="9"/>
    </row>
    <row r="34" spans="1:16">
      <c r="A34" s="12"/>
      <c r="B34" s="25">
        <v>335.12</v>
      </c>
      <c r="C34" s="20" t="s">
        <v>37</v>
      </c>
      <c r="D34" s="46">
        <v>2212193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2212193</v>
      </c>
      <c r="O34" s="47">
        <f t="shared" si="1"/>
        <v>40.290551123738751</v>
      </c>
      <c r="P34" s="9"/>
    </row>
    <row r="35" spans="1:16">
      <c r="A35" s="12"/>
      <c r="B35" s="25">
        <v>335.14</v>
      </c>
      <c r="C35" s="20" t="s">
        <v>38</v>
      </c>
      <c r="D35" s="46">
        <v>8306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8306</v>
      </c>
      <c r="O35" s="47">
        <f t="shared" si="1"/>
        <v>0.15127672749790552</v>
      </c>
      <c r="P35" s="9"/>
    </row>
    <row r="36" spans="1:16">
      <c r="A36" s="12"/>
      <c r="B36" s="25">
        <v>335.15</v>
      </c>
      <c r="C36" s="20" t="s">
        <v>39</v>
      </c>
      <c r="D36" s="46">
        <v>86590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86590</v>
      </c>
      <c r="O36" s="47">
        <f t="shared" si="1"/>
        <v>1.5770589735183769</v>
      </c>
      <c r="P36" s="9"/>
    </row>
    <row r="37" spans="1:16">
      <c r="A37" s="12"/>
      <c r="B37" s="25">
        <v>335.18</v>
      </c>
      <c r="C37" s="20" t="s">
        <v>40</v>
      </c>
      <c r="D37" s="46">
        <v>3442652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3442652</v>
      </c>
      <c r="O37" s="47">
        <f t="shared" ref="O37:O68" si="7">(N37/O$76)</f>
        <v>62.700834152915895</v>
      </c>
      <c r="P37" s="9"/>
    </row>
    <row r="38" spans="1:16">
      <c r="A38" s="12"/>
      <c r="B38" s="25">
        <v>335.19</v>
      </c>
      <c r="C38" s="20" t="s">
        <v>51</v>
      </c>
      <c r="D38" s="46">
        <v>10314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10314</v>
      </c>
      <c r="O38" s="47">
        <f t="shared" si="7"/>
        <v>0.18784832258769532</v>
      </c>
      <c r="P38" s="9"/>
    </row>
    <row r="39" spans="1:16">
      <c r="A39" s="12"/>
      <c r="B39" s="25">
        <v>335.21</v>
      </c>
      <c r="C39" s="20" t="s">
        <v>41</v>
      </c>
      <c r="D39" s="46">
        <v>31468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31468</v>
      </c>
      <c r="O39" s="47">
        <f t="shared" si="7"/>
        <v>0.57312497723381783</v>
      </c>
      <c r="P39" s="9"/>
    </row>
    <row r="40" spans="1:16">
      <c r="A40" s="12"/>
      <c r="B40" s="25">
        <v>337.7</v>
      </c>
      <c r="C40" s="20" t="s">
        <v>42</v>
      </c>
      <c r="D40" s="46">
        <v>0</v>
      </c>
      <c r="E40" s="46">
        <v>3477405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3477405</v>
      </c>
      <c r="O40" s="47">
        <f t="shared" si="7"/>
        <v>63.333788656977383</v>
      </c>
      <c r="P40" s="9"/>
    </row>
    <row r="41" spans="1:16">
      <c r="A41" s="12"/>
      <c r="B41" s="25">
        <v>338</v>
      </c>
      <c r="C41" s="20" t="s">
        <v>43</v>
      </c>
      <c r="D41" s="46">
        <v>0</v>
      </c>
      <c r="E41" s="46">
        <v>2971009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2971009</v>
      </c>
      <c r="O41" s="47">
        <f t="shared" si="7"/>
        <v>54.110825774960844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SUM(D43:D54)</f>
        <v>1216525</v>
      </c>
      <c r="E42" s="32">
        <f t="shared" si="8"/>
        <v>3122955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22582223</v>
      </c>
      <c r="J42" s="32">
        <f t="shared" si="8"/>
        <v>17333891</v>
      </c>
      <c r="K42" s="32">
        <f t="shared" si="8"/>
        <v>0</v>
      </c>
      <c r="L42" s="32">
        <f t="shared" si="8"/>
        <v>0</v>
      </c>
      <c r="M42" s="32">
        <f t="shared" si="8"/>
        <v>393073</v>
      </c>
      <c r="N42" s="32">
        <f>SUM(D42:M42)</f>
        <v>44648667</v>
      </c>
      <c r="O42" s="45">
        <f t="shared" si="7"/>
        <v>813.18375040979129</v>
      </c>
      <c r="P42" s="10"/>
    </row>
    <row r="43" spans="1:16">
      <c r="A43" s="12"/>
      <c r="B43" s="25">
        <v>341.2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17333891</v>
      </c>
      <c r="K43" s="46">
        <v>0</v>
      </c>
      <c r="L43" s="46">
        <v>0</v>
      </c>
      <c r="M43" s="46">
        <v>0</v>
      </c>
      <c r="N43" s="46">
        <f>SUM(D43:M43)</f>
        <v>17333891</v>
      </c>
      <c r="O43" s="47">
        <f t="shared" si="7"/>
        <v>315.70121662477692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6366664</v>
      </c>
      <c r="J44" s="46">
        <v>0</v>
      </c>
      <c r="K44" s="46">
        <v>0</v>
      </c>
      <c r="L44" s="46">
        <v>0</v>
      </c>
      <c r="M44" s="46">
        <v>30188</v>
      </c>
      <c r="N44" s="46">
        <f t="shared" ref="N44:N53" si="9">SUM(D44:M44)</f>
        <v>6396852</v>
      </c>
      <c r="O44" s="47">
        <f t="shared" si="7"/>
        <v>116.50551852256584</v>
      </c>
      <c r="P44" s="9"/>
    </row>
    <row r="45" spans="1:16">
      <c r="A45" s="12"/>
      <c r="B45" s="25">
        <v>343.9</v>
      </c>
      <c r="C45" s="20" t="s">
        <v>54</v>
      </c>
      <c r="D45" s="46">
        <v>0</v>
      </c>
      <c r="E45" s="46">
        <v>1876314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1876314</v>
      </c>
      <c r="O45" s="47">
        <f t="shared" si="7"/>
        <v>34.17320511419517</v>
      </c>
      <c r="P45" s="9"/>
    </row>
    <row r="46" spans="1:16">
      <c r="A46" s="12"/>
      <c r="B46" s="25">
        <v>344.1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14972720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14972720</v>
      </c>
      <c r="O46" s="47">
        <f t="shared" si="7"/>
        <v>272.6973372673296</v>
      </c>
      <c r="P46" s="9"/>
    </row>
    <row r="47" spans="1:16">
      <c r="A47" s="12"/>
      <c r="B47" s="25">
        <v>344.2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1242839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1242839</v>
      </c>
      <c r="O47" s="47">
        <f t="shared" si="7"/>
        <v>22.635759297708812</v>
      </c>
      <c r="P47" s="9"/>
    </row>
    <row r="48" spans="1:16">
      <c r="A48" s="12"/>
      <c r="B48" s="25">
        <v>344.5</v>
      </c>
      <c r="C48" s="20" t="s">
        <v>57</v>
      </c>
      <c r="D48" s="46">
        <v>0</v>
      </c>
      <c r="E48" s="46">
        <v>12120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305198</v>
      </c>
      <c r="N48" s="46">
        <f t="shared" si="9"/>
        <v>317318</v>
      </c>
      <c r="O48" s="47">
        <f t="shared" si="7"/>
        <v>5.7792955232579315</v>
      </c>
      <c r="P48" s="9"/>
    </row>
    <row r="49" spans="1:16">
      <c r="A49" s="12"/>
      <c r="B49" s="25">
        <v>344.9</v>
      </c>
      <c r="C49" s="20" t="s">
        <v>58</v>
      </c>
      <c r="D49" s="46">
        <v>646170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646170</v>
      </c>
      <c r="O49" s="47">
        <f t="shared" si="7"/>
        <v>11.768659162933012</v>
      </c>
      <c r="P49" s="9"/>
    </row>
    <row r="50" spans="1:16">
      <c r="A50" s="12"/>
      <c r="B50" s="25">
        <v>345.9</v>
      </c>
      <c r="C50" s="20" t="s">
        <v>59</v>
      </c>
      <c r="D50" s="46">
        <v>0</v>
      </c>
      <c r="E50" s="46">
        <v>19920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19920</v>
      </c>
      <c r="O50" s="47">
        <f t="shared" si="7"/>
        <v>0.36280187957600263</v>
      </c>
      <c r="P50" s="9"/>
    </row>
    <row r="51" spans="1:16">
      <c r="A51" s="12"/>
      <c r="B51" s="25">
        <v>347.2</v>
      </c>
      <c r="C51" s="20" t="s">
        <v>60</v>
      </c>
      <c r="D51" s="46">
        <v>40761</v>
      </c>
      <c r="E51" s="46">
        <v>974276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1015037</v>
      </c>
      <c r="O51" s="47">
        <f t="shared" si="7"/>
        <v>18.486813827268424</v>
      </c>
      <c r="P51" s="9"/>
    </row>
    <row r="52" spans="1:16">
      <c r="A52" s="12"/>
      <c r="B52" s="25">
        <v>347.4</v>
      </c>
      <c r="C52" s="20" t="s">
        <v>61</v>
      </c>
      <c r="D52" s="46">
        <v>10350</v>
      </c>
      <c r="E52" s="46">
        <v>8240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18590</v>
      </c>
      <c r="O52" s="47">
        <f t="shared" si="7"/>
        <v>0.33857866171274542</v>
      </c>
      <c r="P52" s="9"/>
    </row>
    <row r="53" spans="1:16">
      <c r="A53" s="12"/>
      <c r="B53" s="25">
        <v>347.5</v>
      </c>
      <c r="C53" s="20" t="s">
        <v>62</v>
      </c>
      <c r="D53" s="46">
        <v>0</v>
      </c>
      <c r="E53" s="46">
        <v>231205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231205</v>
      </c>
      <c r="O53" s="47">
        <f t="shared" si="7"/>
        <v>4.2109241248679563</v>
      </c>
      <c r="P53" s="9"/>
    </row>
    <row r="54" spans="1:16">
      <c r="A54" s="12"/>
      <c r="B54" s="25">
        <v>349</v>
      </c>
      <c r="C54" s="20" t="s">
        <v>1</v>
      </c>
      <c r="D54" s="46">
        <v>519244</v>
      </c>
      <c r="E54" s="46">
        <v>880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57687</v>
      </c>
      <c r="N54" s="46">
        <f t="shared" ref="N54:N74" si="10">SUM(D54:M54)</f>
        <v>577811</v>
      </c>
      <c r="O54" s="47">
        <f t="shared" si="7"/>
        <v>10.523640403598877</v>
      </c>
      <c r="P54" s="9"/>
    </row>
    <row r="55" spans="1:16" ht="15.75">
      <c r="A55" s="29" t="s">
        <v>49</v>
      </c>
      <c r="B55" s="30"/>
      <c r="C55" s="31"/>
      <c r="D55" s="32">
        <f t="shared" ref="D55:M55" si="11">SUM(D56:D59)</f>
        <v>190133</v>
      </c>
      <c r="E55" s="32">
        <f t="shared" si="11"/>
        <v>251118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103322</v>
      </c>
      <c r="N55" s="32">
        <f t="shared" si="10"/>
        <v>544573</v>
      </c>
      <c r="O55" s="45">
        <f t="shared" si="7"/>
        <v>9.9182785123665909</v>
      </c>
      <c r="P55" s="10"/>
    </row>
    <row r="56" spans="1:16">
      <c r="A56" s="13"/>
      <c r="B56" s="39">
        <v>351.1</v>
      </c>
      <c r="C56" s="21" t="s">
        <v>65</v>
      </c>
      <c r="D56" s="46">
        <v>178227</v>
      </c>
      <c r="E56" s="46">
        <v>126672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304899</v>
      </c>
      <c r="O56" s="47">
        <f t="shared" si="7"/>
        <v>5.5531089498415476</v>
      </c>
      <c r="P56" s="9"/>
    </row>
    <row r="57" spans="1:16">
      <c r="A57" s="13"/>
      <c r="B57" s="39">
        <v>352</v>
      </c>
      <c r="C57" s="21" t="s">
        <v>66</v>
      </c>
      <c r="D57" s="46">
        <v>0</v>
      </c>
      <c r="E57" s="46">
        <v>93430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93430</v>
      </c>
      <c r="O57" s="47">
        <f t="shared" si="7"/>
        <v>1.701635522529414</v>
      </c>
      <c r="P57" s="9"/>
    </row>
    <row r="58" spans="1:16">
      <c r="A58" s="13"/>
      <c r="B58" s="39">
        <v>354</v>
      </c>
      <c r="C58" s="21" t="s">
        <v>67</v>
      </c>
      <c r="D58" s="46">
        <v>6951</v>
      </c>
      <c r="E58" s="46">
        <v>31016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103322</v>
      </c>
      <c r="N58" s="46">
        <f t="shared" si="10"/>
        <v>141289</v>
      </c>
      <c r="O58" s="47">
        <f t="shared" si="7"/>
        <v>2.5732888937456746</v>
      </c>
      <c r="P58" s="9"/>
    </row>
    <row r="59" spans="1:16">
      <c r="A59" s="13"/>
      <c r="B59" s="39">
        <v>359</v>
      </c>
      <c r="C59" s="21" t="s">
        <v>68</v>
      </c>
      <c r="D59" s="46">
        <v>4955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4955</v>
      </c>
      <c r="O59" s="47">
        <f t="shared" si="7"/>
        <v>9.0245146249954472E-2</v>
      </c>
      <c r="P59" s="9"/>
    </row>
    <row r="60" spans="1:16" ht="15.75">
      <c r="A60" s="29" t="s">
        <v>5</v>
      </c>
      <c r="B60" s="30"/>
      <c r="C60" s="31"/>
      <c r="D60" s="32">
        <f t="shared" ref="D60:M60" si="12">SUM(D61:D66)</f>
        <v>961889</v>
      </c>
      <c r="E60" s="32">
        <f t="shared" si="12"/>
        <v>2371575</v>
      </c>
      <c r="F60" s="32">
        <f t="shared" si="12"/>
        <v>0</v>
      </c>
      <c r="G60" s="32">
        <f t="shared" si="12"/>
        <v>3283268</v>
      </c>
      <c r="H60" s="32">
        <f t="shared" si="12"/>
        <v>0</v>
      </c>
      <c r="I60" s="32">
        <f t="shared" si="12"/>
        <v>1613202</v>
      </c>
      <c r="J60" s="32">
        <f t="shared" si="12"/>
        <v>258181</v>
      </c>
      <c r="K60" s="32">
        <f t="shared" si="12"/>
        <v>26554806</v>
      </c>
      <c r="L60" s="32">
        <f t="shared" si="12"/>
        <v>0</v>
      </c>
      <c r="M60" s="32">
        <f t="shared" si="12"/>
        <v>1099</v>
      </c>
      <c r="N60" s="32">
        <f t="shared" si="10"/>
        <v>35044020</v>
      </c>
      <c r="O60" s="45">
        <f t="shared" si="7"/>
        <v>638.25483553709978</v>
      </c>
      <c r="P60" s="10"/>
    </row>
    <row r="61" spans="1:16">
      <c r="A61" s="12"/>
      <c r="B61" s="25">
        <v>361.1</v>
      </c>
      <c r="C61" s="20" t="s">
        <v>69</v>
      </c>
      <c r="D61" s="46">
        <v>455647</v>
      </c>
      <c r="E61" s="46">
        <v>356800</v>
      </c>
      <c r="F61" s="46">
        <v>0</v>
      </c>
      <c r="G61" s="46">
        <v>657697</v>
      </c>
      <c r="H61" s="46">
        <v>0</v>
      </c>
      <c r="I61" s="46">
        <v>1286892</v>
      </c>
      <c r="J61" s="46">
        <v>193792</v>
      </c>
      <c r="K61" s="46">
        <v>7218397</v>
      </c>
      <c r="L61" s="46">
        <v>0</v>
      </c>
      <c r="M61" s="46">
        <v>1099</v>
      </c>
      <c r="N61" s="46">
        <f t="shared" si="10"/>
        <v>10170324</v>
      </c>
      <c r="O61" s="47">
        <f t="shared" si="7"/>
        <v>185.23155939241613</v>
      </c>
      <c r="P61" s="9"/>
    </row>
    <row r="62" spans="1:16">
      <c r="A62" s="12"/>
      <c r="B62" s="25">
        <v>361.3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3565110</v>
      </c>
      <c r="L62" s="46">
        <v>0</v>
      </c>
      <c r="M62" s="46">
        <v>0</v>
      </c>
      <c r="N62" s="46">
        <f t="shared" si="10"/>
        <v>3565110</v>
      </c>
      <c r="O62" s="47">
        <f t="shared" si="7"/>
        <v>64.931155065020221</v>
      </c>
      <c r="P62" s="9"/>
    </row>
    <row r="63" spans="1:16">
      <c r="A63" s="12"/>
      <c r="B63" s="25">
        <v>364</v>
      </c>
      <c r="C63" s="20" t="s">
        <v>71</v>
      </c>
      <c r="D63" s="46">
        <v>56941</v>
      </c>
      <c r="E63" s="46">
        <v>667152</v>
      </c>
      <c r="F63" s="46">
        <v>0</v>
      </c>
      <c r="G63" s="46">
        <v>0</v>
      </c>
      <c r="H63" s="46">
        <v>0</v>
      </c>
      <c r="I63" s="46">
        <v>16734</v>
      </c>
      <c r="J63" s="46">
        <v>-65349</v>
      </c>
      <c r="K63" s="46">
        <v>0</v>
      </c>
      <c r="L63" s="46">
        <v>0</v>
      </c>
      <c r="M63" s="46">
        <v>0</v>
      </c>
      <c r="N63" s="46">
        <f t="shared" si="10"/>
        <v>675478</v>
      </c>
      <c r="O63" s="47">
        <f t="shared" si="7"/>
        <v>12.30244417732124</v>
      </c>
      <c r="P63" s="9"/>
    </row>
    <row r="64" spans="1:16">
      <c r="A64" s="12"/>
      <c r="B64" s="25">
        <v>366</v>
      </c>
      <c r="C64" s="20" t="s">
        <v>72</v>
      </c>
      <c r="D64" s="46">
        <v>613</v>
      </c>
      <c r="E64" s="46">
        <v>63481</v>
      </c>
      <c r="F64" s="46">
        <v>0</v>
      </c>
      <c r="G64" s="46">
        <v>2625571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2689665</v>
      </c>
      <c r="O64" s="47">
        <f t="shared" si="7"/>
        <v>48.986722762539614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15771299</v>
      </c>
      <c r="L65" s="46">
        <v>0</v>
      </c>
      <c r="M65" s="46">
        <v>0</v>
      </c>
      <c r="N65" s="46">
        <f t="shared" si="10"/>
        <v>15771299</v>
      </c>
      <c r="O65" s="47">
        <f t="shared" si="7"/>
        <v>287.24181328088002</v>
      </c>
      <c r="P65" s="9"/>
    </row>
    <row r="66" spans="1:119">
      <c r="A66" s="12"/>
      <c r="B66" s="25">
        <v>369.9</v>
      </c>
      <c r="C66" s="20" t="s">
        <v>74</v>
      </c>
      <c r="D66" s="46">
        <v>448688</v>
      </c>
      <c r="E66" s="46">
        <v>1284142</v>
      </c>
      <c r="F66" s="46">
        <v>0</v>
      </c>
      <c r="G66" s="46">
        <v>0</v>
      </c>
      <c r="H66" s="46">
        <v>0</v>
      </c>
      <c r="I66" s="46">
        <v>309576</v>
      </c>
      <c r="J66" s="46">
        <v>129738</v>
      </c>
      <c r="K66" s="46">
        <v>0</v>
      </c>
      <c r="L66" s="46">
        <v>0</v>
      </c>
      <c r="M66" s="46">
        <v>0</v>
      </c>
      <c r="N66" s="46">
        <f t="shared" si="10"/>
        <v>2172144</v>
      </c>
      <c r="O66" s="47">
        <f t="shared" si="7"/>
        <v>39.561140858922521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SUM(D68:D73)</f>
        <v>8000000</v>
      </c>
      <c r="E67" s="32">
        <f t="shared" si="13"/>
        <v>6059612</v>
      </c>
      <c r="F67" s="32">
        <f t="shared" si="13"/>
        <v>3408811</v>
      </c>
      <c r="G67" s="32">
        <f t="shared" si="13"/>
        <v>1907331</v>
      </c>
      <c r="H67" s="32">
        <f t="shared" si="13"/>
        <v>0</v>
      </c>
      <c r="I67" s="32">
        <f t="shared" si="13"/>
        <v>15035689</v>
      </c>
      <c r="J67" s="32">
        <f t="shared" si="13"/>
        <v>922171</v>
      </c>
      <c r="K67" s="32">
        <f t="shared" si="13"/>
        <v>0</v>
      </c>
      <c r="L67" s="32">
        <f t="shared" si="13"/>
        <v>0</v>
      </c>
      <c r="M67" s="32">
        <f t="shared" si="13"/>
        <v>247521</v>
      </c>
      <c r="N67" s="32">
        <f t="shared" si="10"/>
        <v>35581135</v>
      </c>
      <c r="O67" s="45">
        <f t="shared" si="7"/>
        <v>648.03728189997446</v>
      </c>
      <c r="P67" s="9"/>
    </row>
    <row r="68" spans="1:119">
      <c r="A68" s="12"/>
      <c r="B68" s="25">
        <v>381</v>
      </c>
      <c r="C68" s="20" t="s">
        <v>75</v>
      </c>
      <c r="D68" s="46">
        <v>0</v>
      </c>
      <c r="E68" s="46">
        <v>6059612</v>
      </c>
      <c r="F68" s="46">
        <v>3408811</v>
      </c>
      <c r="G68" s="46">
        <v>1907331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11375754</v>
      </c>
      <c r="O68" s="47">
        <f t="shared" si="7"/>
        <v>207.18599060212</v>
      </c>
      <c r="P68" s="9"/>
    </row>
    <row r="69" spans="1:119">
      <c r="A69" s="12"/>
      <c r="B69" s="25">
        <v>382</v>
      </c>
      <c r="C69" s="20" t="s">
        <v>87</v>
      </c>
      <c r="D69" s="46">
        <v>8000000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8000000</v>
      </c>
      <c r="O69" s="47">
        <f t="shared" ref="O69:O74" si="14">(N69/O$76)</f>
        <v>145.70356609478017</v>
      </c>
      <c r="P69" s="9"/>
    </row>
    <row r="70" spans="1:119">
      <c r="A70" s="12"/>
      <c r="B70" s="25">
        <v>389.2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9408565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9408565</v>
      </c>
      <c r="O70" s="47">
        <f t="shared" si="14"/>
        <v>171.35768404181692</v>
      </c>
      <c r="P70" s="9"/>
    </row>
    <row r="71" spans="1:119">
      <c r="A71" s="12"/>
      <c r="B71" s="25">
        <v>389.3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2794379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2794379</v>
      </c>
      <c r="O71" s="47">
        <f t="shared" si="14"/>
        <v>50.893873165045711</v>
      </c>
      <c r="P71" s="9"/>
    </row>
    <row r="72" spans="1:119">
      <c r="A72" s="12"/>
      <c r="B72" s="25">
        <v>389.4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2740498</v>
      </c>
      <c r="J72" s="46">
        <v>0</v>
      </c>
      <c r="K72" s="46">
        <v>0</v>
      </c>
      <c r="L72" s="46">
        <v>0</v>
      </c>
      <c r="M72" s="46">
        <v>247521</v>
      </c>
      <c r="N72" s="46">
        <f t="shared" si="10"/>
        <v>2988019</v>
      </c>
      <c r="O72" s="47">
        <f t="shared" si="14"/>
        <v>54.420627982369865</v>
      </c>
      <c r="P72" s="9"/>
    </row>
    <row r="73" spans="1:119" ht="15.75" thickBot="1">
      <c r="A73" s="12"/>
      <c r="B73" s="25">
        <v>389.9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92247</v>
      </c>
      <c r="J73" s="46">
        <v>922171</v>
      </c>
      <c r="K73" s="46">
        <v>0</v>
      </c>
      <c r="L73" s="46">
        <v>0</v>
      </c>
      <c r="M73" s="46">
        <v>0</v>
      </c>
      <c r="N73" s="46">
        <f t="shared" si="10"/>
        <v>1014418</v>
      </c>
      <c r="O73" s="47">
        <f t="shared" si="14"/>
        <v>18.47554001384184</v>
      </c>
      <c r="P73" s="9"/>
    </row>
    <row r="74" spans="1:119" ht="16.5" thickBot="1">
      <c r="A74" s="14" t="s">
        <v>63</v>
      </c>
      <c r="B74" s="23"/>
      <c r="C74" s="22"/>
      <c r="D74" s="15">
        <f t="shared" ref="D74:M74" si="15">SUM(D5,D16,D23,D42,D55,D60,D67)</f>
        <v>48952056</v>
      </c>
      <c r="E74" s="15">
        <f t="shared" si="15"/>
        <v>37128347</v>
      </c>
      <c r="F74" s="15">
        <f t="shared" si="15"/>
        <v>3408811</v>
      </c>
      <c r="G74" s="15">
        <f t="shared" si="15"/>
        <v>11166898</v>
      </c>
      <c r="H74" s="15">
        <f t="shared" si="15"/>
        <v>0</v>
      </c>
      <c r="I74" s="15">
        <f t="shared" si="15"/>
        <v>86904514</v>
      </c>
      <c r="J74" s="15">
        <f t="shared" si="15"/>
        <v>18514243</v>
      </c>
      <c r="K74" s="15">
        <f t="shared" si="15"/>
        <v>26554806</v>
      </c>
      <c r="L74" s="15">
        <f t="shared" si="15"/>
        <v>0</v>
      </c>
      <c r="M74" s="15">
        <f t="shared" si="15"/>
        <v>1158062</v>
      </c>
      <c r="N74" s="15">
        <f t="shared" si="10"/>
        <v>233787737</v>
      </c>
      <c r="O74" s="38">
        <f t="shared" si="14"/>
        <v>4257.9633737660733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51" t="s">
        <v>86</v>
      </c>
      <c r="M76" s="51"/>
      <c r="N76" s="51"/>
      <c r="O76" s="43">
        <v>54906</v>
      </c>
    </row>
    <row r="77" spans="1:119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  <row r="78" spans="1:119" ht="15.75" thickBot="1">
      <c r="A78" s="55" t="s">
        <v>95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</sheetData>
  <mergeCells count="10">
    <mergeCell ref="A78:O78"/>
    <mergeCell ref="A77:O77"/>
    <mergeCell ref="L76:N7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25903050</v>
      </c>
      <c r="E5" s="27">
        <f t="shared" si="0"/>
        <v>1612704</v>
      </c>
      <c r="F5" s="27">
        <f t="shared" si="0"/>
        <v>0</v>
      </c>
      <c r="G5" s="27">
        <f t="shared" si="0"/>
        <v>6550530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434118</v>
      </c>
      <c r="N5" s="28">
        <f>SUM(D5:M5)</f>
        <v>34500402</v>
      </c>
      <c r="O5" s="33">
        <f t="shared" ref="O5:O36" si="1">(N5/O$77)</f>
        <v>628.13658625398273</v>
      </c>
      <c r="P5" s="6"/>
    </row>
    <row r="6" spans="1:133">
      <c r="A6" s="12"/>
      <c r="B6" s="25">
        <v>311</v>
      </c>
      <c r="C6" s="20" t="s">
        <v>3</v>
      </c>
      <c r="D6" s="46">
        <v>14963002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434118</v>
      </c>
      <c r="N6" s="46">
        <f>SUM(D6:M6)</f>
        <v>15397120</v>
      </c>
      <c r="O6" s="47">
        <f t="shared" si="1"/>
        <v>280.32990441511151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1612704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1612704</v>
      </c>
      <c r="O7" s="47">
        <f t="shared" si="1"/>
        <v>29.36192990441511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6550530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6550530</v>
      </c>
      <c r="O8" s="47">
        <f t="shared" si="1"/>
        <v>119.26317705962677</v>
      </c>
      <c r="P8" s="9"/>
    </row>
    <row r="9" spans="1:133">
      <c r="A9" s="12"/>
      <c r="B9" s="25">
        <v>314.10000000000002</v>
      </c>
      <c r="C9" s="20" t="s">
        <v>14</v>
      </c>
      <c r="D9" s="46">
        <v>4414957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4414957</v>
      </c>
      <c r="O9" s="47">
        <f t="shared" si="1"/>
        <v>80.38155666818389</v>
      </c>
      <c r="P9" s="9"/>
    </row>
    <row r="10" spans="1:133">
      <c r="A10" s="12"/>
      <c r="B10" s="25">
        <v>314.3</v>
      </c>
      <c r="C10" s="20" t="s">
        <v>15</v>
      </c>
      <c r="D10" s="46">
        <v>754749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754749</v>
      </c>
      <c r="O10" s="47">
        <f t="shared" si="1"/>
        <v>13.741447428311334</v>
      </c>
      <c r="P10" s="9"/>
    </row>
    <row r="11" spans="1:133">
      <c r="A11" s="12"/>
      <c r="B11" s="25">
        <v>314.39999999999998</v>
      </c>
      <c r="C11" s="20" t="s">
        <v>17</v>
      </c>
      <c r="D11" s="46">
        <v>577519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577519</v>
      </c>
      <c r="O11" s="47">
        <f t="shared" si="1"/>
        <v>10.514683659535731</v>
      </c>
      <c r="P11" s="9"/>
    </row>
    <row r="12" spans="1:133">
      <c r="A12" s="12"/>
      <c r="B12" s="25">
        <v>314.89999999999998</v>
      </c>
      <c r="C12" s="20" t="s">
        <v>18</v>
      </c>
      <c r="D12" s="46">
        <v>10488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10488</v>
      </c>
      <c r="O12" s="47">
        <f t="shared" si="1"/>
        <v>0.19095129722348658</v>
      </c>
      <c r="P12" s="9"/>
    </row>
    <row r="13" spans="1:133">
      <c r="A13" s="12"/>
      <c r="B13" s="25">
        <v>315</v>
      </c>
      <c r="C13" s="20" t="s">
        <v>19</v>
      </c>
      <c r="D13" s="46">
        <v>4241662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4241662</v>
      </c>
      <c r="O13" s="47">
        <f t="shared" si="1"/>
        <v>77.22643604915794</v>
      </c>
      <c r="P13" s="9"/>
    </row>
    <row r="14" spans="1:133">
      <c r="A14" s="12"/>
      <c r="B14" s="25">
        <v>316</v>
      </c>
      <c r="C14" s="20" t="s">
        <v>20</v>
      </c>
      <c r="D14" s="46">
        <v>940673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940673</v>
      </c>
      <c r="O14" s="47">
        <f t="shared" si="1"/>
        <v>17.126499772416931</v>
      </c>
      <c r="P14" s="9"/>
    </row>
    <row r="15" spans="1:133" ht="15.75">
      <c r="A15" s="29" t="s">
        <v>124</v>
      </c>
      <c r="B15" s="30"/>
      <c r="C15" s="31"/>
      <c r="D15" s="32">
        <f t="shared" ref="D15:M15" si="3">SUM(D16:D20)</f>
        <v>7584030</v>
      </c>
      <c r="E15" s="32">
        <f t="shared" si="3"/>
        <v>1161933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8745963</v>
      </c>
      <c r="O15" s="45">
        <f t="shared" si="1"/>
        <v>159.23464724624489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489154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489154</v>
      </c>
      <c r="O16" s="47">
        <f t="shared" si="1"/>
        <v>8.9058534365043247</v>
      </c>
      <c r="P16" s="9"/>
    </row>
    <row r="17" spans="1:16">
      <c r="A17" s="12"/>
      <c r="B17" s="25">
        <v>323.10000000000002</v>
      </c>
      <c r="C17" s="20" t="s">
        <v>22</v>
      </c>
      <c r="D17" s="46">
        <v>5049347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5049347</v>
      </c>
      <c r="O17" s="47">
        <f t="shared" si="1"/>
        <v>91.931670459717793</v>
      </c>
      <c r="P17" s="9"/>
    </row>
    <row r="18" spans="1:16">
      <c r="A18" s="12"/>
      <c r="B18" s="25">
        <v>323.3</v>
      </c>
      <c r="C18" s="20" t="s">
        <v>23</v>
      </c>
      <c r="D18" s="46">
        <v>1268215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1268215</v>
      </c>
      <c r="O18" s="47">
        <f t="shared" si="1"/>
        <v>23.089940828402366</v>
      </c>
      <c r="P18" s="9"/>
    </row>
    <row r="19" spans="1:16">
      <c r="A19" s="12"/>
      <c r="B19" s="25">
        <v>323.39999999999998</v>
      </c>
      <c r="C19" s="20" t="s">
        <v>24</v>
      </c>
      <c r="D19" s="46">
        <v>1193281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1193281</v>
      </c>
      <c r="O19" s="47">
        <f t="shared" si="1"/>
        <v>21.72564406008193</v>
      </c>
      <c r="P19" s="9"/>
    </row>
    <row r="20" spans="1:16">
      <c r="A20" s="12"/>
      <c r="B20" s="25">
        <v>329</v>
      </c>
      <c r="C20" s="20" t="s">
        <v>125</v>
      </c>
      <c r="D20" s="46">
        <v>73187</v>
      </c>
      <c r="E20" s="46">
        <v>672779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745966</v>
      </c>
      <c r="O20" s="47">
        <f t="shared" si="1"/>
        <v>13.581538461538461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SUM(D22:D40)</f>
        <v>6190954</v>
      </c>
      <c r="E21" s="32">
        <f t="shared" si="5"/>
        <v>18338558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24529512</v>
      </c>
      <c r="O21" s="45">
        <f t="shared" si="1"/>
        <v>446.600127446518</v>
      </c>
      <c r="P21" s="10"/>
    </row>
    <row r="22" spans="1:16">
      <c r="A22" s="12"/>
      <c r="B22" s="25">
        <v>331.2</v>
      </c>
      <c r="C22" s="20" t="s">
        <v>27</v>
      </c>
      <c r="D22" s="46">
        <v>0</v>
      </c>
      <c r="E22" s="46">
        <v>102925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7" si="6">SUM(D22:M22)</f>
        <v>102925</v>
      </c>
      <c r="O22" s="47">
        <f t="shared" si="1"/>
        <v>1.8739189804278562</v>
      </c>
      <c r="P22" s="9"/>
    </row>
    <row r="23" spans="1:16">
      <c r="A23" s="12"/>
      <c r="B23" s="25">
        <v>331.49</v>
      </c>
      <c r="C23" s="20" t="s">
        <v>33</v>
      </c>
      <c r="D23" s="46">
        <v>0</v>
      </c>
      <c r="E23" s="46">
        <v>86451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86451</v>
      </c>
      <c r="O23" s="47">
        <f t="shared" si="1"/>
        <v>1.5739827036868457</v>
      </c>
      <c r="P23" s="9"/>
    </row>
    <row r="24" spans="1:16">
      <c r="A24" s="12"/>
      <c r="B24" s="25">
        <v>331.5</v>
      </c>
      <c r="C24" s="20" t="s">
        <v>29</v>
      </c>
      <c r="D24" s="46">
        <v>0</v>
      </c>
      <c r="E24" s="46">
        <v>10549053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10549053</v>
      </c>
      <c r="O24" s="47">
        <f t="shared" si="1"/>
        <v>192.06286754665453</v>
      </c>
      <c r="P24" s="9"/>
    </row>
    <row r="25" spans="1:16">
      <c r="A25" s="12"/>
      <c r="B25" s="25">
        <v>331.7</v>
      </c>
      <c r="C25" s="20" t="s">
        <v>30</v>
      </c>
      <c r="D25" s="46">
        <v>0</v>
      </c>
      <c r="E25" s="46">
        <v>36047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36047</v>
      </c>
      <c r="O25" s="47">
        <f t="shared" si="1"/>
        <v>0.65629494765589436</v>
      </c>
      <c r="P25" s="9"/>
    </row>
    <row r="26" spans="1:16">
      <c r="A26" s="12"/>
      <c r="B26" s="25">
        <v>333</v>
      </c>
      <c r="C26" s="20" t="s">
        <v>4</v>
      </c>
      <c r="D26" s="46">
        <v>18326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18326</v>
      </c>
      <c r="O26" s="47">
        <f t="shared" si="1"/>
        <v>0.33365498406918526</v>
      </c>
      <c r="P26" s="9"/>
    </row>
    <row r="27" spans="1:16">
      <c r="A27" s="12"/>
      <c r="B27" s="25">
        <v>334.1</v>
      </c>
      <c r="C27" s="20" t="s">
        <v>126</v>
      </c>
      <c r="D27" s="46">
        <v>0</v>
      </c>
      <c r="E27" s="46">
        <v>5054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5054</v>
      </c>
      <c r="O27" s="47">
        <f t="shared" si="1"/>
        <v>9.201638598088302E-2</v>
      </c>
      <c r="P27" s="9"/>
    </row>
    <row r="28" spans="1:16">
      <c r="A28" s="12"/>
      <c r="B28" s="25">
        <v>334.2</v>
      </c>
      <c r="C28" s="20" t="s">
        <v>127</v>
      </c>
      <c r="D28" s="46">
        <v>0</v>
      </c>
      <c r="E28" s="46">
        <v>11099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11099</v>
      </c>
      <c r="O28" s="47">
        <f t="shared" si="1"/>
        <v>0.20207555757851617</v>
      </c>
      <c r="P28" s="9"/>
    </row>
    <row r="29" spans="1:16">
      <c r="A29" s="12"/>
      <c r="B29" s="25">
        <v>334.49</v>
      </c>
      <c r="C29" s="20" t="s">
        <v>128</v>
      </c>
      <c r="D29" s="46">
        <v>0</v>
      </c>
      <c r="E29" s="46">
        <v>259733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259733</v>
      </c>
      <c r="O29" s="47">
        <f t="shared" si="1"/>
        <v>4.728866636322258</v>
      </c>
      <c r="P29" s="9"/>
    </row>
    <row r="30" spans="1:16">
      <c r="A30" s="12"/>
      <c r="B30" s="25">
        <v>334.5</v>
      </c>
      <c r="C30" s="20" t="s">
        <v>129</v>
      </c>
      <c r="D30" s="46">
        <v>0</v>
      </c>
      <c r="E30" s="46">
        <v>225465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225465</v>
      </c>
      <c r="O30" s="47">
        <f t="shared" si="1"/>
        <v>4.1049613108784708</v>
      </c>
      <c r="P30" s="9"/>
    </row>
    <row r="31" spans="1:16">
      <c r="A31" s="12"/>
      <c r="B31" s="25">
        <v>334.7</v>
      </c>
      <c r="C31" s="20" t="s">
        <v>35</v>
      </c>
      <c r="D31" s="46">
        <v>0</v>
      </c>
      <c r="E31" s="46">
        <v>155145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155145</v>
      </c>
      <c r="O31" s="47">
        <f t="shared" si="1"/>
        <v>2.8246700045516615</v>
      </c>
      <c r="P31" s="9"/>
    </row>
    <row r="32" spans="1:16">
      <c r="A32" s="12"/>
      <c r="B32" s="25">
        <v>335.12</v>
      </c>
      <c r="C32" s="20" t="s">
        <v>37</v>
      </c>
      <c r="D32" s="46">
        <v>2248775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2248775</v>
      </c>
      <c r="O32" s="47">
        <f t="shared" si="1"/>
        <v>40.942649066909425</v>
      </c>
      <c r="P32" s="9"/>
    </row>
    <row r="33" spans="1:16">
      <c r="A33" s="12"/>
      <c r="B33" s="25">
        <v>335.14</v>
      </c>
      <c r="C33" s="20" t="s">
        <v>38</v>
      </c>
      <c r="D33" s="46">
        <v>6538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6538</v>
      </c>
      <c r="O33" s="47">
        <f t="shared" si="1"/>
        <v>0.11903504779244424</v>
      </c>
      <c r="P33" s="9"/>
    </row>
    <row r="34" spans="1:16">
      <c r="A34" s="12"/>
      <c r="B34" s="25">
        <v>335.15</v>
      </c>
      <c r="C34" s="20" t="s">
        <v>39</v>
      </c>
      <c r="D34" s="46">
        <v>79291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79291</v>
      </c>
      <c r="O34" s="47">
        <f t="shared" si="1"/>
        <v>1.4436231224396905</v>
      </c>
      <c r="P34" s="9"/>
    </row>
    <row r="35" spans="1:16">
      <c r="A35" s="12"/>
      <c r="B35" s="25">
        <v>335.18</v>
      </c>
      <c r="C35" s="20" t="s">
        <v>40</v>
      </c>
      <c r="D35" s="46">
        <v>3824971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3824971</v>
      </c>
      <c r="O35" s="47">
        <f t="shared" si="1"/>
        <v>69.639890760127443</v>
      </c>
      <c r="P35" s="9"/>
    </row>
    <row r="36" spans="1:16">
      <c r="A36" s="12"/>
      <c r="B36" s="25">
        <v>335.19</v>
      </c>
      <c r="C36" s="20" t="s">
        <v>51</v>
      </c>
      <c r="D36" s="46">
        <v>11423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11423</v>
      </c>
      <c r="O36" s="47">
        <f t="shared" si="1"/>
        <v>0.20797451069640419</v>
      </c>
      <c r="P36" s="9"/>
    </row>
    <row r="37" spans="1:16">
      <c r="A37" s="12"/>
      <c r="B37" s="25">
        <v>335.21</v>
      </c>
      <c r="C37" s="20" t="s">
        <v>41</v>
      </c>
      <c r="D37" s="46">
        <v>1630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1630</v>
      </c>
      <c r="O37" s="47">
        <f t="shared" ref="O37:O68" si="7">(N37/O$77)</f>
        <v>2.967683204369595E-2</v>
      </c>
      <c r="P37" s="9"/>
    </row>
    <row r="38" spans="1:16">
      <c r="A38" s="12"/>
      <c r="B38" s="25">
        <v>337.3</v>
      </c>
      <c r="C38" s="20" t="s">
        <v>130</v>
      </c>
      <c r="D38" s="46">
        <v>0</v>
      </c>
      <c r="E38" s="46">
        <v>175000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175000</v>
      </c>
      <c r="O38" s="47">
        <f t="shared" si="7"/>
        <v>3.1861629494765591</v>
      </c>
      <c r="P38" s="9"/>
    </row>
    <row r="39" spans="1:16">
      <c r="A39" s="12"/>
      <c r="B39" s="25">
        <v>337.7</v>
      </c>
      <c r="C39" s="20" t="s">
        <v>42</v>
      </c>
      <c r="D39" s="46">
        <v>0</v>
      </c>
      <c r="E39" s="46">
        <v>3311830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3311830</v>
      </c>
      <c r="O39" s="47">
        <f t="shared" si="7"/>
        <v>60.297314519799727</v>
      </c>
      <c r="P39" s="9"/>
    </row>
    <row r="40" spans="1:16">
      <c r="A40" s="12"/>
      <c r="B40" s="25">
        <v>338</v>
      </c>
      <c r="C40" s="20" t="s">
        <v>43</v>
      </c>
      <c r="D40" s="46">
        <v>0</v>
      </c>
      <c r="E40" s="46">
        <v>3420756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3420756</v>
      </c>
      <c r="O40" s="47">
        <f t="shared" si="7"/>
        <v>62.280491579426489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SUM(D42:D54)</f>
        <v>1257041</v>
      </c>
      <c r="E41" s="32">
        <f t="shared" si="8"/>
        <v>3070819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84240877</v>
      </c>
      <c r="J41" s="32">
        <f t="shared" si="8"/>
        <v>16961787</v>
      </c>
      <c r="K41" s="32">
        <f t="shared" si="8"/>
        <v>0</v>
      </c>
      <c r="L41" s="32">
        <f t="shared" si="8"/>
        <v>0</v>
      </c>
      <c r="M41" s="32">
        <f t="shared" si="8"/>
        <v>266629</v>
      </c>
      <c r="N41" s="32">
        <f>SUM(D41:M41)</f>
        <v>105797153</v>
      </c>
      <c r="O41" s="45">
        <f t="shared" si="7"/>
        <v>1926.2112517068731</v>
      </c>
      <c r="P41" s="10"/>
    </row>
    <row r="42" spans="1:16">
      <c r="A42" s="12"/>
      <c r="B42" s="25">
        <v>341.2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16961787</v>
      </c>
      <c r="K42" s="46">
        <v>0</v>
      </c>
      <c r="L42" s="46">
        <v>0</v>
      </c>
      <c r="M42" s="46">
        <v>0</v>
      </c>
      <c r="N42" s="46">
        <f>SUM(D42:M42)</f>
        <v>16961787</v>
      </c>
      <c r="O42" s="47">
        <f t="shared" si="7"/>
        <v>308.81724169321802</v>
      </c>
      <c r="P42" s="9"/>
    </row>
    <row r="43" spans="1:16">
      <c r="A43" s="12"/>
      <c r="B43" s="25">
        <v>343.2</v>
      </c>
      <c r="C43" s="20" t="s">
        <v>90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57557864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9">SUM(D43:M43)</f>
        <v>57557864</v>
      </c>
      <c r="O43" s="47">
        <f t="shared" si="7"/>
        <v>1047.9356213017752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6699149</v>
      </c>
      <c r="J44" s="46">
        <v>0</v>
      </c>
      <c r="K44" s="46">
        <v>0</v>
      </c>
      <c r="L44" s="46">
        <v>0</v>
      </c>
      <c r="M44" s="46">
        <v>6667</v>
      </c>
      <c r="N44" s="46">
        <f t="shared" si="9"/>
        <v>6705816</v>
      </c>
      <c r="O44" s="47">
        <f t="shared" si="7"/>
        <v>122.09041420118344</v>
      </c>
      <c r="P44" s="9"/>
    </row>
    <row r="45" spans="1:16">
      <c r="A45" s="12"/>
      <c r="B45" s="25">
        <v>343.9</v>
      </c>
      <c r="C45" s="20" t="s">
        <v>54</v>
      </c>
      <c r="D45" s="46">
        <v>0</v>
      </c>
      <c r="E45" s="46">
        <v>1868784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1868784</v>
      </c>
      <c r="O45" s="47">
        <f t="shared" si="7"/>
        <v>34.024287664997722</v>
      </c>
      <c r="P45" s="9"/>
    </row>
    <row r="46" spans="1:16">
      <c r="A46" s="12"/>
      <c r="B46" s="25">
        <v>344.1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18182862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18182862</v>
      </c>
      <c r="O46" s="47">
        <f t="shared" si="7"/>
        <v>331.04892125625855</v>
      </c>
      <c r="P46" s="9"/>
    </row>
    <row r="47" spans="1:16">
      <c r="A47" s="12"/>
      <c r="B47" s="25">
        <v>344.2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1801002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1801002</v>
      </c>
      <c r="O47" s="47">
        <f t="shared" si="7"/>
        <v>32.790204824761041</v>
      </c>
      <c r="P47" s="9"/>
    </row>
    <row r="48" spans="1:16">
      <c r="A48" s="12"/>
      <c r="B48" s="25">
        <v>344.5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259962</v>
      </c>
      <c r="N48" s="46">
        <f t="shared" si="9"/>
        <v>259962</v>
      </c>
      <c r="O48" s="47">
        <f t="shared" si="7"/>
        <v>4.7330359581247157</v>
      </c>
      <c r="P48" s="9"/>
    </row>
    <row r="49" spans="1:16">
      <c r="A49" s="12"/>
      <c r="B49" s="25">
        <v>344.9</v>
      </c>
      <c r="C49" s="20" t="s">
        <v>58</v>
      </c>
      <c r="D49" s="46">
        <v>688869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688869</v>
      </c>
      <c r="O49" s="47">
        <f t="shared" si="7"/>
        <v>12.541993627674101</v>
      </c>
      <c r="P49" s="9"/>
    </row>
    <row r="50" spans="1:16">
      <c r="A50" s="12"/>
      <c r="B50" s="25">
        <v>345.9</v>
      </c>
      <c r="C50" s="20" t="s">
        <v>59</v>
      </c>
      <c r="D50" s="46">
        <v>0</v>
      </c>
      <c r="E50" s="46">
        <v>19920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19920</v>
      </c>
      <c r="O50" s="47">
        <f t="shared" si="7"/>
        <v>0.36267637687756032</v>
      </c>
      <c r="P50" s="9"/>
    </row>
    <row r="51" spans="1:16">
      <c r="A51" s="12"/>
      <c r="B51" s="25">
        <v>347.2</v>
      </c>
      <c r="C51" s="20" t="s">
        <v>60</v>
      </c>
      <c r="D51" s="46">
        <v>21242</v>
      </c>
      <c r="E51" s="46">
        <v>953780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975022</v>
      </c>
      <c r="O51" s="47">
        <f t="shared" si="7"/>
        <v>17.751879836140191</v>
      </c>
      <c r="P51" s="9"/>
    </row>
    <row r="52" spans="1:16">
      <c r="A52" s="12"/>
      <c r="B52" s="25">
        <v>347.4</v>
      </c>
      <c r="C52" s="20" t="s">
        <v>61</v>
      </c>
      <c r="D52" s="46">
        <v>9500</v>
      </c>
      <c r="E52" s="46">
        <v>7375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16875</v>
      </c>
      <c r="O52" s="47">
        <f t="shared" si="7"/>
        <v>0.3072371415566682</v>
      </c>
      <c r="P52" s="9"/>
    </row>
    <row r="53" spans="1:16">
      <c r="A53" s="12"/>
      <c r="B53" s="25">
        <v>347.5</v>
      </c>
      <c r="C53" s="20" t="s">
        <v>62</v>
      </c>
      <c r="D53" s="46">
        <v>0</v>
      </c>
      <c r="E53" s="46">
        <v>220960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220960</v>
      </c>
      <c r="O53" s="47">
        <f t="shared" si="7"/>
        <v>4.0229403732362314</v>
      </c>
      <c r="P53" s="9"/>
    </row>
    <row r="54" spans="1:16">
      <c r="A54" s="12"/>
      <c r="B54" s="25">
        <v>349</v>
      </c>
      <c r="C54" s="20" t="s">
        <v>1</v>
      </c>
      <c r="D54" s="46">
        <v>537430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537430</v>
      </c>
      <c r="O54" s="47">
        <f t="shared" si="7"/>
        <v>9.7847974510696396</v>
      </c>
      <c r="P54" s="9"/>
    </row>
    <row r="55" spans="1:16" ht="15.75">
      <c r="A55" s="29" t="s">
        <v>49</v>
      </c>
      <c r="B55" s="30"/>
      <c r="C55" s="31"/>
      <c r="D55" s="32">
        <f t="shared" ref="D55:M55" si="10">SUM(D56:D59)</f>
        <v>234799</v>
      </c>
      <c r="E55" s="32">
        <f t="shared" si="10"/>
        <v>150264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67340</v>
      </c>
      <c r="N55" s="32">
        <f t="shared" si="9"/>
        <v>452403</v>
      </c>
      <c r="O55" s="45">
        <f t="shared" si="7"/>
        <v>8.2367410104688208</v>
      </c>
      <c r="P55" s="10"/>
    </row>
    <row r="56" spans="1:16">
      <c r="A56" s="13"/>
      <c r="B56" s="39">
        <v>351.1</v>
      </c>
      <c r="C56" s="21" t="s">
        <v>65</v>
      </c>
      <c r="D56" s="46">
        <v>216630</v>
      </c>
      <c r="E56" s="46">
        <v>63816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280446</v>
      </c>
      <c r="O56" s="47">
        <f t="shared" si="7"/>
        <v>5.105980883022303</v>
      </c>
      <c r="P56" s="9"/>
    </row>
    <row r="57" spans="1:16">
      <c r="A57" s="13"/>
      <c r="B57" s="39">
        <v>352</v>
      </c>
      <c r="C57" s="21" t="s">
        <v>66</v>
      </c>
      <c r="D57" s="46">
        <v>0</v>
      </c>
      <c r="E57" s="46">
        <v>70850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70850</v>
      </c>
      <c r="O57" s="47">
        <f t="shared" si="7"/>
        <v>1.2899408284023668</v>
      </c>
      <c r="P57" s="9"/>
    </row>
    <row r="58" spans="1:16">
      <c r="A58" s="13"/>
      <c r="B58" s="39">
        <v>354</v>
      </c>
      <c r="C58" s="21" t="s">
        <v>67</v>
      </c>
      <c r="D58" s="46">
        <v>13475</v>
      </c>
      <c r="E58" s="46">
        <v>15598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67340</v>
      </c>
      <c r="N58" s="46">
        <f>SUM(D58:M58)</f>
        <v>96413</v>
      </c>
      <c r="O58" s="47">
        <f t="shared" si="7"/>
        <v>1.7553573054164771</v>
      </c>
      <c r="P58" s="9"/>
    </row>
    <row r="59" spans="1:16">
      <c r="A59" s="13"/>
      <c r="B59" s="39">
        <v>359</v>
      </c>
      <c r="C59" s="21" t="s">
        <v>68</v>
      </c>
      <c r="D59" s="46">
        <v>4694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4694</v>
      </c>
      <c r="O59" s="47">
        <f t="shared" si="7"/>
        <v>8.5461993627674107E-2</v>
      </c>
      <c r="P59" s="9"/>
    </row>
    <row r="60" spans="1:16" ht="15.75">
      <c r="A60" s="29" t="s">
        <v>5</v>
      </c>
      <c r="B60" s="30"/>
      <c r="C60" s="31"/>
      <c r="D60" s="32">
        <f t="shared" ref="D60:M60" si="11">SUM(D61:D67)</f>
        <v>1477292</v>
      </c>
      <c r="E60" s="32">
        <f t="shared" si="11"/>
        <v>3003853</v>
      </c>
      <c r="F60" s="32">
        <f t="shared" si="11"/>
        <v>299</v>
      </c>
      <c r="G60" s="32">
        <f t="shared" si="11"/>
        <v>3928379</v>
      </c>
      <c r="H60" s="32">
        <f t="shared" si="11"/>
        <v>0</v>
      </c>
      <c r="I60" s="32">
        <f t="shared" si="11"/>
        <v>1852777</v>
      </c>
      <c r="J60" s="32">
        <f t="shared" si="11"/>
        <v>377946</v>
      </c>
      <c r="K60" s="32">
        <f t="shared" si="11"/>
        <v>-18498960</v>
      </c>
      <c r="L60" s="32">
        <f t="shared" si="11"/>
        <v>0</v>
      </c>
      <c r="M60" s="32">
        <f t="shared" si="11"/>
        <v>180</v>
      </c>
      <c r="N60" s="32">
        <f>SUM(D60:M60)</f>
        <v>-7858234</v>
      </c>
      <c r="O60" s="45">
        <f t="shared" si="7"/>
        <v>-143.07208010923986</v>
      </c>
      <c r="P60" s="10"/>
    </row>
    <row r="61" spans="1:16">
      <c r="A61" s="12"/>
      <c r="B61" s="25">
        <v>361.1</v>
      </c>
      <c r="C61" s="20" t="s">
        <v>69</v>
      </c>
      <c r="D61" s="46">
        <v>631069</v>
      </c>
      <c r="E61" s="46">
        <v>901390</v>
      </c>
      <c r="F61" s="46">
        <v>299</v>
      </c>
      <c r="G61" s="46">
        <v>1178379</v>
      </c>
      <c r="H61" s="46">
        <v>0</v>
      </c>
      <c r="I61" s="46">
        <v>1027015</v>
      </c>
      <c r="J61" s="46">
        <v>316835</v>
      </c>
      <c r="K61" s="46">
        <v>10384954</v>
      </c>
      <c r="L61" s="46">
        <v>0</v>
      </c>
      <c r="M61" s="46">
        <v>180</v>
      </c>
      <c r="N61" s="46">
        <f>SUM(D61:M61)</f>
        <v>14440121</v>
      </c>
      <c r="O61" s="47">
        <f t="shared" si="7"/>
        <v>262.90616294947654</v>
      </c>
      <c r="P61" s="9"/>
    </row>
    <row r="62" spans="1:16">
      <c r="A62" s="12"/>
      <c r="B62" s="25">
        <v>361.3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-43836145</v>
      </c>
      <c r="L62" s="46">
        <v>0</v>
      </c>
      <c r="M62" s="46">
        <v>0</v>
      </c>
      <c r="N62" s="46">
        <f t="shared" ref="N62:N67" si="12">SUM(D62:M62)</f>
        <v>-43836145</v>
      </c>
      <c r="O62" s="47">
        <f t="shared" si="7"/>
        <v>-798.10914883932639</v>
      </c>
      <c r="P62" s="9"/>
    </row>
    <row r="63" spans="1:16">
      <c r="A63" s="12"/>
      <c r="B63" s="25">
        <v>363.11</v>
      </c>
      <c r="C63" s="20" t="s">
        <v>25</v>
      </c>
      <c r="D63" s="46">
        <v>112760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112760</v>
      </c>
      <c r="O63" s="47">
        <f t="shared" si="7"/>
        <v>2.052981338188439</v>
      </c>
      <c r="P63" s="9"/>
    </row>
    <row r="64" spans="1:16">
      <c r="A64" s="12"/>
      <c r="B64" s="25">
        <v>364</v>
      </c>
      <c r="C64" s="20" t="s">
        <v>71</v>
      </c>
      <c r="D64" s="46">
        <v>252241</v>
      </c>
      <c r="E64" s="46">
        <v>820123</v>
      </c>
      <c r="F64" s="46">
        <v>0</v>
      </c>
      <c r="G64" s="46">
        <v>0</v>
      </c>
      <c r="H64" s="46">
        <v>0</v>
      </c>
      <c r="I64" s="46">
        <v>-95488</v>
      </c>
      <c r="J64" s="46">
        <v>-9796</v>
      </c>
      <c r="K64" s="46">
        <v>0</v>
      </c>
      <c r="L64" s="46">
        <v>0</v>
      </c>
      <c r="M64" s="46">
        <v>0</v>
      </c>
      <c r="N64" s="46">
        <f t="shared" si="12"/>
        <v>967080</v>
      </c>
      <c r="O64" s="47">
        <f t="shared" si="7"/>
        <v>17.607282658170231</v>
      </c>
      <c r="P64" s="9"/>
    </row>
    <row r="65" spans="1:119">
      <c r="A65" s="12"/>
      <c r="B65" s="25">
        <v>366</v>
      </c>
      <c r="C65" s="20" t="s">
        <v>72</v>
      </c>
      <c r="D65" s="46">
        <v>0</v>
      </c>
      <c r="E65" s="46">
        <v>78116</v>
      </c>
      <c r="F65" s="46">
        <v>0</v>
      </c>
      <c r="G65" s="46">
        <v>2750000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2828116</v>
      </c>
      <c r="O65" s="47">
        <f t="shared" si="7"/>
        <v>51.490505234410563</v>
      </c>
      <c r="P65" s="9"/>
    </row>
    <row r="66" spans="1:119">
      <c r="A66" s="12"/>
      <c r="B66" s="25">
        <v>368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14952231</v>
      </c>
      <c r="L66" s="46">
        <v>0</v>
      </c>
      <c r="M66" s="46">
        <v>0</v>
      </c>
      <c r="N66" s="46">
        <f t="shared" si="12"/>
        <v>14952231</v>
      </c>
      <c r="O66" s="47">
        <f t="shared" si="7"/>
        <v>272.22996813837051</v>
      </c>
      <c r="P66" s="9"/>
    </row>
    <row r="67" spans="1:119">
      <c r="A67" s="12"/>
      <c r="B67" s="25">
        <v>369.9</v>
      </c>
      <c r="C67" s="20" t="s">
        <v>74</v>
      </c>
      <c r="D67" s="46">
        <v>481222</v>
      </c>
      <c r="E67" s="46">
        <v>1204224</v>
      </c>
      <c r="F67" s="46">
        <v>0</v>
      </c>
      <c r="G67" s="46">
        <v>0</v>
      </c>
      <c r="H67" s="46">
        <v>0</v>
      </c>
      <c r="I67" s="46">
        <v>921250</v>
      </c>
      <c r="J67" s="46">
        <v>70907</v>
      </c>
      <c r="K67" s="46">
        <v>0</v>
      </c>
      <c r="L67" s="46">
        <v>0</v>
      </c>
      <c r="M67" s="46">
        <v>0</v>
      </c>
      <c r="N67" s="46">
        <f t="shared" si="12"/>
        <v>2677603</v>
      </c>
      <c r="O67" s="47">
        <f t="shared" si="7"/>
        <v>48.750168411470185</v>
      </c>
      <c r="P67" s="9"/>
    </row>
    <row r="68" spans="1:119" ht="15.75">
      <c r="A68" s="29" t="s">
        <v>50</v>
      </c>
      <c r="B68" s="30"/>
      <c r="C68" s="31"/>
      <c r="D68" s="32">
        <f t="shared" ref="D68:M68" si="13">SUM(D69:D74)</f>
        <v>13156244</v>
      </c>
      <c r="E68" s="32">
        <f t="shared" si="13"/>
        <v>7984970</v>
      </c>
      <c r="F68" s="32">
        <f t="shared" si="13"/>
        <v>3408177</v>
      </c>
      <c r="G68" s="32">
        <f t="shared" si="13"/>
        <v>1884382</v>
      </c>
      <c r="H68" s="32">
        <f t="shared" si="13"/>
        <v>0</v>
      </c>
      <c r="I68" s="32">
        <f t="shared" si="13"/>
        <v>6389485</v>
      </c>
      <c r="J68" s="32">
        <f t="shared" si="13"/>
        <v>13964</v>
      </c>
      <c r="K68" s="32">
        <f t="shared" si="13"/>
        <v>0</v>
      </c>
      <c r="L68" s="32">
        <f t="shared" si="13"/>
        <v>0</v>
      </c>
      <c r="M68" s="32">
        <f t="shared" si="13"/>
        <v>289457</v>
      </c>
      <c r="N68" s="32">
        <f t="shared" ref="N68:N75" si="14">SUM(D68:M68)</f>
        <v>33126679</v>
      </c>
      <c r="O68" s="45">
        <f t="shared" si="7"/>
        <v>603.12569868001822</v>
      </c>
      <c r="P68" s="9"/>
    </row>
    <row r="69" spans="1:119">
      <c r="A69" s="12"/>
      <c r="B69" s="25">
        <v>381</v>
      </c>
      <c r="C69" s="20" t="s">
        <v>75</v>
      </c>
      <c r="D69" s="46">
        <v>1413100</v>
      </c>
      <c r="E69" s="46">
        <v>7984970</v>
      </c>
      <c r="F69" s="46">
        <v>3408177</v>
      </c>
      <c r="G69" s="46">
        <v>1884382</v>
      </c>
      <c r="H69" s="46">
        <v>0</v>
      </c>
      <c r="I69" s="46">
        <v>161708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14852337</v>
      </c>
      <c r="O69" s="47">
        <f t="shared" ref="O69:O75" si="15">(N69/O$77)</f>
        <v>270.41123350022758</v>
      </c>
      <c r="P69" s="9"/>
    </row>
    <row r="70" spans="1:119">
      <c r="A70" s="12"/>
      <c r="B70" s="25">
        <v>382</v>
      </c>
      <c r="C70" s="20" t="s">
        <v>87</v>
      </c>
      <c r="D70" s="46">
        <v>11743144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11743144</v>
      </c>
      <c r="O70" s="47">
        <f t="shared" si="15"/>
        <v>213.80325898953117</v>
      </c>
      <c r="P70" s="9"/>
    </row>
    <row r="71" spans="1:119">
      <c r="A71" s="12"/>
      <c r="B71" s="25">
        <v>389.2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885530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885530</v>
      </c>
      <c r="O71" s="47">
        <f t="shared" si="15"/>
        <v>16.122530723714156</v>
      </c>
      <c r="P71" s="9"/>
    </row>
    <row r="72" spans="1:119">
      <c r="A72" s="12"/>
      <c r="B72" s="25">
        <v>389.3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1974635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1974635</v>
      </c>
      <c r="O72" s="47">
        <f t="shared" si="15"/>
        <v>35.951479289940828</v>
      </c>
      <c r="P72" s="9"/>
    </row>
    <row r="73" spans="1:119">
      <c r="A73" s="12"/>
      <c r="B73" s="25">
        <v>389.4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3308918</v>
      </c>
      <c r="J73" s="46">
        <v>0</v>
      </c>
      <c r="K73" s="46">
        <v>0</v>
      </c>
      <c r="L73" s="46">
        <v>0</v>
      </c>
      <c r="M73" s="46">
        <v>289457</v>
      </c>
      <c r="N73" s="46">
        <f t="shared" si="14"/>
        <v>3598375</v>
      </c>
      <c r="O73" s="47">
        <f t="shared" si="15"/>
        <v>65.51433773327264</v>
      </c>
      <c r="P73" s="9"/>
    </row>
    <row r="74" spans="1:119" ht="15.75" thickBot="1">
      <c r="A74" s="12"/>
      <c r="B74" s="25">
        <v>389.9</v>
      </c>
      <c r="C74" s="20" t="s">
        <v>79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58694</v>
      </c>
      <c r="J74" s="46">
        <v>13964</v>
      </c>
      <c r="K74" s="46">
        <v>0</v>
      </c>
      <c r="L74" s="46">
        <v>0</v>
      </c>
      <c r="M74" s="46">
        <v>0</v>
      </c>
      <c r="N74" s="46">
        <f t="shared" si="14"/>
        <v>72658</v>
      </c>
      <c r="O74" s="47">
        <f t="shared" si="15"/>
        <v>1.322858443331816</v>
      </c>
      <c r="P74" s="9"/>
    </row>
    <row r="75" spans="1:119" ht="16.5" thickBot="1">
      <c r="A75" s="14" t="s">
        <v>63</v>
      </c>
      <c r="B75" s="23"/>
      <c r="C75" s="22"/>
      <c r="D75" s="15">
        <f t="shared" ref="D75:M75" si="16">SUM(D5,D15,D21,D41,D55,D60,D68)</f>
        <v>55803410</v>
      </c>
      <c r="E75" s="15">
        <f t="shared" si="16"/>
        <v>35323101</v>
      </c>
      <c r="F75" s="15">
        <f t="shared" si="16"/>
        <v>3408476</v>
      </c>
      <c r="G75" s="15">
        <f t="shared" si="16"/>
        <v>12363291</v>
      </c>
      <c r="H75" s="15">
        <f t="shared" si="16"/>
        <v>0</v>
      </c>
      <c r="I75" s="15">
        <f t="shared" si="16"/>
        <v>92483139</v>
      </c>
      <c r="J75" s="15">
        <f t="shared" si="16"/>
        <v>17353697</v>
      </c>
      <c r="K75" s="15">
        <f t="shared" si="16"/>
        <v>-18498960</v>
      </c>
      <c r="L75" s="15">
        <f t="shared" si="16"/>
        <v>0</v>
      </c>
      <c r="M75" s="15">
        <f t="shared" si="16"/>
        <v>1057724</v>
      </c>
      <c r="N75" s="15">
        <f t="shared" si="14"/>
        <v>199293878</v>
      </c>
      <c r="O75" s="38">
        <f t="shared" si="15"/>
        <v>3628.4729722348657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131</v>
      </c>
      <c r="M77" s="51"/>
      <c r="N77" s="51"/>
      <c r="O77" s="43">
        <v>54925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95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163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164</v>
      </c>
      <c r="N4" s="35" t="s">
        <v>11</v>
      </c>
      <c r="O4" s="35" t="s">
        <v>165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SUM(D6:D12)</f>
        <v>32757995</v>
      </c>
      <c r="E5" s="27">
        <f t="shared" si="0"/>
        <v>1428852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34186847</v>
      </c>
      <c r="P5" s="33">
        <f t="shared" ref="P5:P36" si="1">(O5/P$74)</f>
        <v>624.16649017746295</v>
      </c>
      <c r="Q5" s="6"/>
    </row>
    <row r="6" spans="1:134">
      <c r="A6" s="12"/>
      <c r="B6" s="25">
        <v>311</v>
      </c>
      <c r="C6" s="20" t="s">
        <v>3</v>
      </c>
      <c r="D6" s="46">
        <v>19640104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19640104</v>
      </c>
      <c r="P6" s="47">
        <f t="shared" si="1"/>
        <v>358.57927408164755</v>
      </c>
      <c r="Q6" s="9"/>
    </row>
    <row r="7" spans="1:134">
      <c r="A7" s="12"/>
      <c r="B7" s="25">
        <v>312.41000000000003</v>
      </c>
      <c r="C7" s="20" t="s">
        <v>167</v>
      </c>
      <c r="D7" s="46">
        <v>0</v>
      </c>
      <c r="E7" s="46">
        <v>1428852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1428852</v>
      </c>
      <c r="P7" s="47">
        <f t="shared" si="1"/>
        <v>26.087270868326883</v>
      </c>
      <c r="Q7" s="9"/>
    </row>
    <row r="8" spans="1:134">
      <c r="A8" s="12"/>
      <c r="B8" s="25">
        <v>314.10000000000002</v>
      </c>
      <c r="C8" s="20" t="s">
        <v>14</v>
      </c>
      <c r="D8" s="46">
        <v>7210774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7210774</v>
      </c>
      <c r="P8" s="47">
        <f t="shared" si="1"/>
        <v>131.65073395165413</v>
      </c>
      <c r="Q8" s="9"/>
    </row>
    <row r="9" spans="1:134">
      <c r="A9" s="12"/>
      <c r="B9" s="25">
        <v>314.3</v>
      </c>
      <c r="C9" s="20" t="s">
        <v>15</v>
      </c>
      <c r="D9" s="46">
        <v>1260740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1260740</v>
      </c>
      <c r="P9" s="47">
        <f t="shared" si="1"/>
        <v>23.017965383772729</v>
      </c>
      <c r="Q9" s="9"/>
    </row>
    <row r="10" spans="1:134">
      <c r="A10" s="12"/>
      <c r="B10" s="25">
        <v>314.39999999999998</v>
      </c>
      <c r="C10" s="20" t="s">
        <v>17</v>
      </c>
      <c r="D10" s="46">
        <v>809989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809989</v>
      </c>
      <c r="P10" s="47">
        <f t="shared" si="1"/>
        <v>14.788377273059227</v>
      </c>
      <c r="Q10" s="9"/>
    </row>
    <row r="11" spans="1:134">
      <c r="A11" s="12"/>
      <c r="B11" s="25">
        <v>315.10000000000002</v>
      </c>
      <c r="C11" s="20" t="s">
        <v>168</v>
      </c>
      <c r="D11" s="46">
        <v>2906977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2906977</v>
      </c>
      <c r="P11" s="47">
        <f t="shared" si="1"/>
        <v>53.074143723070179</v>
      </c>
      <c r="Q11" s="9"/>
    </row>
    <row r="12" spans="1:134">
      <c r="A12" s="12"/>
      <c r="B12" s="25">
        <v>316</v>
      </c>
      <c r="C12" s="20" t="s">
        <v>105</v>
      </c>
      <c r="D12" s="46">
        <v>929411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929411</v>
      </c>
      <c r="P12" s="47">
        <f t="shared" si="1"/>
        <v>16.96872489593223</v>
      </c>
      <c r="Q12" s="9"/>
    </row>
    <row r="13" spans="1:134" ht="15.75">
      <c r="A13" s="29" t="s">
        <v>21</v>
      </c>
      <c r="B13" s="30"/>
      <c r="C13" s="31"/>
      <c r="D13" s="32">
        <f t="shared" ref="D13:N13" si="3">SUM(D14:D18)</f>
        <v>10031153</v>
      </c>
      <c r="E13" s="32">
        <f t="shared" si="3"/>
        <v>2646741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12677894</v>
      </c>
      <c r="P13" s="45">
        <f t="shared" si="1"/>
        <v>231.46669831300665</v>
      </c>
      <c r="Q13" s="10"/>
    </row>
    <row r="14" spans="1:134">
      <c r="A14" s="12"/>
      <c r="B14" s="25">
        <v>322</v>
      </c>
      <c r="C14" s="20" t="s">
        <v>169</v>
      </c>
      <c r="D14" s="46">
        <v>0</v>
      </c>
      <c r="E14" s="46">
        <v>1593682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1593682</v>
      </c>
      <c r="P14" s="47">
        <f t="shared" si="1"/>
        <v>29.096655225297596</v>
      </c>
      <c r="Q14" s="9"/>
    </row>
    <row r="15" spans="1:134">
      <c r="A15" s="12"/>
      <c r="B15" s="25">
        <v>323.10000000000002</v>
      </c>
      <c r="C15" s="20" t="s">
        <v>22</v>
      </c>
      <c r="D15" s="46">
        <v>6704105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6704105</v>
      </c>
      <c r="P15" s="47">
        <f t="shared" si="1"/>
        <v>122.40022274154677</v>
      </c>
      <c r="Q15" s="9"/>
    </row>
    <row r="16" spans="1:134">
      <c r="A16" s="12"/>
      <c r="B16" s="25">
        <v>323.3</v>
      </c>
      <c r="C16" s="20" t="s">
        <v>23</v>
      </c>
      <c r="D16" s="46">
        <v>1937754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1937754</v>
      </c>
      <c r="P16" s="47">
        <f t="shared" si="1"/>
        <v>35.378551084495726</v>
      </c>
      <c r="Q16" s="9"/>
    </row>
    <row r="17" spans="1:17">
      <c r="A17" s="12"/>
      <c r="B17" s="25">
        <v>323.39999999999998</v>
      </c>
      <c r="C17" s="20" t="s">
        <v>24</v>
      </c>
      <c r="D17" s="46">
        <v>1177512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1177512</v>
      </c>
      <c r="P17" s="47">
        <f t="shared" si="1"/>
        <v>21.49842985467027</v>
      </c>
      <c r="Q17" s="9"/>
    </row>
    <row r="18" spans="1:17">
      <c r="A18" s="12"/>
      <c r="B18" s="25">
        <v>329.5</v>
      </c>
      <c r="C18" s="20" t="s">
        <v>182</v>
      </c>
      <c r="D18" s="46">
        <v>211782</v>
      </c>
      <c r="E18" s="46">
        <v>1053059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1264841</v>
      </c>
      <c r="P18" s="47">
        <f t="shared" si="1"/>
        <v>23.092839406996276</v>
      </c>
      <c r="Q18" s="9"/>
    </row>
    <row r="19" spans="1:17" ht="15.75">
      <c r="A19" s="29" t="s">
        <v>171</v>
      </c>
      <c r="B19" s="30"/>
      <c r="C19" s="31"/>
      <c r="D19" s="32">
        <f t="shared" ref="D19:N19" si="5">SUM(D20:D38)</f>
        <v>9831242</v>
      </c>
      <c r="E19" s="32">
        <f t="shared" si="5"/>
        <v>49144784.259999998</v>
      </c>
      <c r="F19" s="32">
        <f t="shared" si="5"/>
        <v>0</v>
      </c>
      <c r="G19" s="32">
        <f t="shared" si="5"/>
        <v>12234246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71210272.25999999</v>
      </c>
      <c r="P19" s="45">
        <f t="shared" si="1"/>
        <v>1300.1218188125317</v>
      </c>
      <c r="Q19" s="10"/>
    </row>
    <row r="20" spans="1:17">
      <c r="A20" s="12"/>
      <c r="B20" s="25">
        <v>331.1</v>
      </c>
      <c r="C20" s="20" t="s">
        <v>139</v>
      </c>
      <c r="D20" s="46">
        <v>0</v>
      </c>
      <c r="E20" s="46">
        <v>6001807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6001807</v>
      </c>
      <c r="P20" s="47">
        <f t="shared" si="1"/>
        <v>109.578014313883</v>
      </c>
      <c r="Q20" s="9"/>
    </row>
    <row r="21" spans="1:17">
      <c r="A21" s="12"/>
      <c r="B21" s="25">
        <v>331.2</v>
      </c>
      <c r="C21" s="20" t="s">
        <v>27</v>
      </c>
      <c r="D21" s="46">
        <v>0</v>
      </c>
      <c r="E21" s="46">
        <v>345136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345136</v>
      </c>
      <c r="P21" s="47">
        <f t="shared" si="1"/>
        <v>6.301321843277587</v>
      </c>
      <c r="Q21" s="9"/>
    </row>
    <row r="22" spans="1:17">
      <c r="A22" s="12"/>
      <c r="B22" s="25">
        <v>331.39</v>
      </c>
      <c r="C22" s="20" t="s">
        <v>32</v>
      </c>
      <c r="D22" s="46">
        <v>0</v>
      </c>
      <c r="E22" s="46">
        <v>32127.26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32127.26</v>
      </c>
      <c r="P22" s="47">
        <f t="shared" si="1"/>
        <v>0.58656357262835024</v>
      </c>
      <c r="Q22" s="9"/>
    </row>
    <row r="23" spans="1:17">
      <c r="A23" s="12"/>
      <c r="B23" s="25">
        <v>331.5</v>
      </c>
      <c r="C23" s="20" t="s">
        <v>29</v>
      </c>
      <c r="D23" s="46">
        <v>0</v>
      </c>
      <c r="E23" s="46">
        <v>18065731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18065731</v>
      </c>
      <c r="P23" s="47">
        <f t="shared" si="1"/>
        <v>329.83515299788212</v>
      </c>
      <c r="Q23" s="9"/>
    </row>
    <row r="24" spans="1:17">
      <c r="A24" s="12"/>
      <c r="B24" s="25">
        <v>331.7</v>
      </c>
      <c r="C24" s="20" t="s">
        <v>30</v>
      </c>
      <c r="D24" s="46">
        <v>0</v>
      </c>
      <c r="E24" s="46">
        <v>1062917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1062917</v>
      </c>
      <c r="P24" s="47">
        <f t="shared" si="1"/>
        <v>19.406211202804354</v>
      </c>
      <c r="Q24" s="9"/>
    </row>
    <row r="25" spans="1:17">
      <c r="A25" s="12"/>
      <c r="B25" s="25">
        <v>331.9</v>
      </c>
      <c r="C25" s="20" t="s">
        <v>31</v>
      </c>
      <c r="D25" s="46">
        <v>0</v>
      </c>
      <c r="E25" s="46">
        <v>16791853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16791853</v>
      </c>
      <c r="P25" s="47">
        <f t="shared" si="1"/>
        <v>306.57732052873729</v>
      </c>
      <c r="Q25" s="9"/>
    </row>
    <row r="26" spans="1:17">
      <c r="A26" s="12"/>
      <c r="B26" s="25">
        <v>333</v>
      </c>
      <c r="C26" s="20" t="s">
        <v>4</v>
      </c>
      <c r="D26" s="46">
        <v>6771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6771</v>
      </c>
      <c r="P26" s="47">
        <f t="shared" si="1"/>
        <v>0.12362155846052728</v>
      </c>
      <c r="Q26" s="9"/>
    </row>
    <row r="27" spans="1:17">
      <c r="A27" s="12"/>
      <c r="B27" s="25">
        <v>334.2</v>
      </c>
      <c r="C27" s="20" t="s">
        <v>127</v>
      </c>
      <c r="D27" s="46">
        <v>0</v>
      </c>
      <c r="E27" s="46">
        <v>134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134</v>
      </c>
      <c r="P27" s="47">
        <f t="shared" si="1"/>
        <v>2.4465055137661579E-3</v>
      </c>
      <c r="Q27" s="9"/>
    </row>
    <row r="28" spans="1:17">
      <c r="A28" s="12"/>
      <c r="B28" s="25">
        <v>334.39</v>
      </c>
      <c r="C28" s="20" t="s">
        <v>34</v>
      </c>
      <c r="D28" s="46">
        <v>0</v>
      </c>
      <c r="E28" s="46">
        <v>98000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98000</v>
      </c>
      <c r="P28" s="47">
        <f t="shared" si="1"/>
        <v>1.7892353757394288</v>
      </c>
      <c r="Q28" s="9"/>
    </row>
    <row r="29" spans="1:17">
      <c r="A29" s="12"/>
      <c r="B29" s="25">
        <v>334.5</v>
      </c>
      <c r="C29" s="20" t="s">
        <v>129</v>
      </c>
      <c r="D29" s="46">
        <v>0</v>
      </c>
      <c r="E29" s="46">
        <v>40000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40000</v>
      </c>
      <c r="P29" s="47">
        <f t="shared" si="1"/>
        <v>0.73030015336303222</v>
      </c>
      <c r="Q29" s="9"/>
    </row>
    <row r="30" spans="1:17">
      <c r="A30" s="12"/>
      <c r="B30" s="25">
        <v>334.7</v>
      </c>
      <c r="C30" s="20" t="s">
        <v>35</v>
      </c>
      <c r="D30" s="46">
        <v>0</v>
      </c>
      <c r="E30" s="46">
        <v>44525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44525</v>
      </c>
      <c r="P30" s="47">
        <f t="shared" si="1"/>
        <v>0.81291535821222527</v>
      </c>
      <c r="Q30" s="9"/>
    </row>
    <row r="31" spans="1:17">
      <c r="A31" s="12"/>
      <c r="B31" s="25">
        <v>334.9</v>
      </c>
      <c r="C31" s="20" t="s">
        <v>36</v>
      </c>
      <c r="D31" s="46">
        <v>0</v>
      </c>
      <c r="E31" s="46">
        <v>669816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669816</v>
      </c>
      <c r="P31" s="47">
        <f t="shared" si="1"/>
        <v>12.229168188125319</v>
      </c>
      <c r="Q31" s="9"/>
    </row>
    <row r="32" spans="1:17">
      <c r="A32" s="12"/>
      <c r="B32" s="25">
        <v>335.125</v>
      </c>
      <c r="C32" s="20" t="s">
        <v>172</v>
      </c>
      <c r="D32" s="46">
        <v>3064452</v>
      </c>
      <c r="E32" s="46">
        <v>0</v>
      </c>
      <c r="F32" s="46">
        <v>0</v>
      </c>
      <c r="G32" s="46">
        <v>12234246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15298698</v>
      </c>
      <c r="P32" s="47">
        <f t="shared" si="1"/>
        <v>279.31603739136784</v>
      </c>
      <c r="Q32" s="9"/>
    </row>
    <row r="33" spans="1:17">
      <c r="A33" s="12"/>
      <c r="B33" s="25">
        <v>335.14</v>
      </c>
      <c r="C33" s="20" t="s">
        <v>107</v>
      </c>
      <c r="D33" s="46">
        <v>11176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11176</v>
      </c>
      <c r="P33" s="47">
        <f t="shared" si="1"/>
        <v>0.20404586284963119</v>
      </c>
      <c r="Q33" s="9"/>
    </row>
    <row r="34" spans="1:17">
      <c r="A34" s="12"/>
      <c r="B34" s="25">
        <v>335.15</v>
      </c>
      <c r="C34" s="20" t="s">
        <v>108</v>
      </c>
      <c r="D34" s="46">
        <v>127242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127242</v>
      </c>
      <c r="P34" s="47">
        <f t="shared" si="1"/>
        <v>2.3231213028554736</v>
      </c>
      <c r="Q34" s="9"/>
    </row>
    <row r="35" spans="1:17">
      <c r="A35" s="12"/>
      <c r="B35" s="25">
        <v>335.18</v>
      </c>
      <c r="C35" s="20" t="s">
        <v>173</v>
      </c>
      <c r="D35" s="46">
        <v>6530695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6530695</v>
      </c>
      <c r="P35" s="47">
        <f t="shared" si="1"/>
        <v>119.2341890016797</v>
      </c>
      <c r="Q35" s="9"/>
    </row>
    <row r="36" spans="1:17">
      <c r="A36" s="12"/>
      <c r="B36" s="25">
        <v>335.19</v>
      </c>
      <c r="C36" s="20" t="s">
        <v>110</v>
      </c>
      <c r="D36" s="46">
        <v>30631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30631</v>
      </c>
      <c r="P36" s="47">
        <f t="shared" si="1"/>
        <v>0.55924559994157597</v>
      </c>
      <c r="Q36" s="9"/>
    </row>
    <row r="37" spans="1:17">
      <c r="A37" s="12"/>
      <c r="B37" s="25">
        <v>335.21</v>
      </c>
      <c r="C37" s="20" t="s">
        <v>41</v>
      </c>
      <c r="D37" s="46">
        <v>60275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60275</v>
      </c>
      <c r="P37" s="47">
        <f t="shared" ref="P37:P68" si="7">(O37/P$74)</f>
        <v>1.1004710435989191</v>
      </c>
      <c r="Q37" s="9"/>
    </row>
    <row r="38" spans="1:17">
      <c r="A38" s="12"/>
      <c r="B38" s="25">
        <v>338</v>
      </c>
      <c r="C38" s="20" t="s">
        <v>43</v>
      </c>
      <c r="D38" s="46">
        <v>0</v>
      </c>
      <c r="E38" s="46">
        <v>5992738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5992738</v>
      </c>
      <c r="P38" s="47">
        <f t="shared" si="7"/>
        <v>109.41243701161177</v>
      </c>
      <c r="Q38" s="9"/>
    </row>
    <row r="39" spans="1:17" ht="15.75">
      <c r="A39" s="29" t="s">
        <v>48</v>
      </c>
      <c r="B39" s="30"/>
      <c r="C39" s="31"/>
      <c r="D39" s="32">
        <f t="shared" ref="D39:N39" si="8">SUM(D40:D52)</f>
        <v>1637702</v>
      </c>
      <c r="E39" s="32">
        <f t="shared" si="8"/>
        <v>6764414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111064828</v>
      </c>
      <c r="J39" s="32">
        <f t="shared" si="8"/>
        <v>6135569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125602513</v>
      </c>
      <c r="P39" s="45">
        <f t="shared" si="7"/>
        <v>2293.188362667056</v>
      </c>
      <c r="Q39" s="10"/>
    </row>
    <row r="40" spans="1:17">
      <c r="A40" s="12"/>
      <c r="B40" s="25">
        <v>341.2</v>
      </c>
      <c r="C40" s="20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6135569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1" si="9">SUM(D40:N40)</f>
        <v>6135569</v>
      </c>
      <c r="P40" s="47">
        <f t="shared" si="7"/>
        <v>112.02017454173665</v>
      </c>
      <c r="Q40" s="9"/>
    </row>
    <row r="41" spans="1:17">
      <c r="A41" s="12"/>
      <c r="B41" s="25">
        <v>342.1</v>
      </c>
      <c r="C41" s="20" t="s">
        <v>159</v>
      </c>
      <c r="D41" s="46">
        <v>60000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60000</v>
      </c>
      <c r="P41" s="47">
        <f t="shared" si="7"/>
        <v>1.0954502300445483</v>
      </c>
      <c r="Q41" s="9"/>
    </row>
    <row r="42" spans="1:17">
      <c r="A42" s="12"/>
      <c r="B42" s="25">
        <v>343.2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69877512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69877512</v>
      </c>
      <c r="P42" s="47">
        <f t="shared" si="7"/>
        <v>1275.7889432556781</v>
      </c>
      <c r="Q42" s="9"/>
    </row>
    <row r="43" spans="1:17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9411479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9411479</v>
      </c>
      <c r="P43" s="47">
        <f t="shared" si="7"/>
        <v>171.83011392682391</v>
      </c>
      <c r="Q43" s="9"/>
    </row>
    <row r="44" spans="1:17">
      <c r="A44" s="12"/>
      <c r="B44" s="25">
        <v>343.9</v>
      </c>
      <c r="C44" s="20" t="s">
        <v>54</v>
      </c>
      <c r="D44" s="46">
        <v>0</v>
      </c>
      <c r="E44" s="46">
        <v>2961184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2961184</v>
      </c>
      <c r="P44" s="47">
        <f t="shared" si="7"/>
        <v>54.063828233403932</v>
      </c>
      <c r="Q44" s="9"/>
    </row>
    <row r="45" spans="1:17">
      <c r="A45" s="12"/>
      <c r="B45" s="25">
        <v>344.1</v>
      </c>
      <c r="C45" s="20" t="s">
        <v>112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28884107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28884107</v>
      </c>
      <c r="P45" s="47">
        <f t="shared" si="7"/>
        <v>527.35169429635584</v>
      </c>
      <c r="Q45" s="9"/>
    </row>
    <row r="46" spans="1:17">
      <c r="A46" s="12"/>
      <c r="B46" s="25">
        <v>344.2</v>
      </c>
      <c r="C46" s="20" t="s">
        <v>113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2891730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2891730</v>
      </c>
      <c r="P46" s="47">
        <f t="shared" si="7"/>
        <v>52.79577156211203</v>
      </c>
      <c r="Q46" s="9"/>
    </row>
    <row r="47" spans="1:17">
      <c r="A47" s="12"/>
      <c r="B47" s="25">
        <v>344.5</v>
      </c>
      <c r="C47" s="20" t="s">
        <v>114</v>
      </c>
      <c r="D47" s="46">
        <v>0</v>
      </c>
      <c r="E47" s="46">
        <v>1139278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1139278</v>
      </c>
      <c r="P47" s="47">
        <f t="shared" si="7"/>
        <v>20.800372453078214</v>
      </c>
      <c r="Q47" s="9"/>
    </row>
    <row r="48" spans="1:17">
      <c r="A48" s="12"/>
      <c r="B48" s="25">
        <v>344.9</v>
      </c>
      <c r="C48" s="20" t="s">
        <v>115</v>
      </c>
      <c r="D48" s="46">
        <v>894196</v>
      </c>
      <c r="E48" s="46">
        <v>90214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984410</v>
      </c>
      <c r="P48" s="47">
        <f t="shared" si="7"/>
        <v>17.972869349302563</v>
      </c>
      <c r="Q48" s="9"/>
    </row>
    <row r="49" spans="1:17">
      <c r="A49" s="12"/>
      <c r="B49" s="25">
        <v>345.9</v>
      </c>
      <c r="C49" s="20" t="s">
        <v>59</v>
      </c>
      <c r="D49" s="46">
        <v>0</v>
      </c>
      <c r="E49" s="46">
        <v>9989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9989</v>
      </c>
      <c r="P49" s="47">
        <f t="shared" si="7"/>
        <v>0.18237420579858321</v>
      </c>
      <c r="Q49" s="9"/>
    </row>
    <row r="50" spans="1:17">
      <c r="A50" s="12"/>
      <c r="B50" s="25">
        <v>347.2</v>
      </c>
      <c r="C50" s="20" t="s">
        <v>60</v>
      </c>
      <c r="D50" s="46">
        <v>13130</v>
      </c>
      <c r="E50" s="46">
        <v>1499830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1512960</v>
      </c>
      <c r="P50" s="47">
        <f t="shared" si="7"/>
        <v>27.622873000803331</v>
      </c>
      <c r="Q50" s="9"/>
    </row>
    <row r="51" spans="1:17">
      <c r="A51" s="12"/>
      <c r="B51" s="25">
        <v>347.5</v>
      </c>
      <c r="C51" s="20" t="s">
        <v>62</v>
      </c>
      <c r="D51" s="46">
        <v>0</v>
      </c>
      <c r="E51" s="46">
        <v>750980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750980</v>
      </c>
      <c r="P51" s="47">
        <f t="shared" si="7"/>
        <v>13.711020229314249</v>
      </c>
      <c r="Q51" s="9"/>
    </row>
    <row r="52" spans="1:17">
      <c r="A52" s="12"/>
      <c r="B52" s="25">
        <v>349</v>
      </c>
      <c r="C52" s="20" t="s">
        <v>175</v>
      </c>
      <c r="D52" s="46">
        <v>670376</v>
      </c>
      <c r="E52" s="46">
        <v>312939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983315</v>
      </c>
      <c r="P52" s="47">
        <f t="shared" si="7"/>
        <v>17.95287738260425</v>
      </c>
      <c r="Q52" s="9"/>
    </row>
    <row r="53" spans="1:17" ht="15.75">
      <c r="A53" s="29" t="s">
        <v>49</v>
      </c>
      <c r="B53" s="30"/>
      <c r="C53" s="31"/>
      <c r="D53" s="32">
        <f t="shared" ref="D53:N53" si="10">SUM(D54:D55)</f>
        <v>92568</v>
      </c>
      <c r="E53" s="32">
        <f t="shared" si="10"/>
        <v>187704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120205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10"/>
        <v>0</v>
      </c>
      <c r="O53" s="32">
        <f>SUM(D53:N53)</f>
        <v>400477</v>
      </c>
      <c r="P53" s="45">
        <f t="shared" si="7"/>
        <v>7.3117103629591762</v>
      </c>
      <c r="Q53" s="10"/>
    </row>
    <row r="54" spans="1:17">
      <c r="A54" s="13"/>
      <c r="B54" s="39">
        <v>351.1</v>
      </c>
      <c r="C54" s="21" t="s">
        <v>65</v>
      </c>
      <c r="D54" s="46">
        <v>75236</v>
      </c>
      <c r="E54" s="46">
        <v>181666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256902</v>
      </c>
      <c r="P54" s="47">
        <f t="shared" si="7"/>
        <v>4.6903892499817426</v>
      </c>
      <c r="Q54" s="9"/>
    </row>
    <row r="55" spans="1:17">
      <c r="A55" s="13"/>
      <c r="B55" s="39">
        <v>354</v>
      </c>
      <c r="C55" s="21" t="s">
        <v>67</v>
      </c>
      <c r="D55" s="46">
        <v>17332</v>
      </c>
      <c r="E55" s="46">
        <v>6038</v>
      </c>
      <c r="F55" s="46">
        <v>0</v>
      </c>
      <c r="G55" s="46">
        <v>0</v>
      </c>
      <c r="H55" s="46">
        <v>0</v>
      </c>
      <c r="I55" s="46">
        <v>120205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" si="11">SUM(D55:N55)</f>
        <v>143575</v>
      </c>
      <c r="P55" s="47">
        <f t="shared" si="7"/>
        <v>2.6213211129774336</v>
      </c>
      <c r="Q55" s="9"/>
    </row>
    <row r="56" spans="1:17" ht="15.75">
      <c r="A56" s="29" t="s">
        <v>5</v>
      </c>
      <c r="B56" s="30"/>
      <c r="C56" s="31"/>
      <c r="D56" s="32">
        <f t="shared" ref="D56:N56" si="12">SUM(D57:D64)</f>
        <v>993447</v>
      </c>
      <c r="E56" s="32">
        <f t="shared" si="12"/>
        <v>449288</v>
      </c>
      <c r="F56" s="32">
        <f t="shared" si="12"/>
        <v>11852</v>
      </c>
      <c r="G56" s="32">
        <f t="shared" si="12"/>
        <v>399956</v>
      </c>
      <c r="H56" s="32">
        <f t="shared" si="12"/>
        <v>0</v>
      </c>
      <c r="I56" s="32">
        <f t="shared" si="12"/>
        <v>577631</v>
      </c>
      <c r="J56" s="32">
        <f t="shared" si="12"/>
        <v>18061824</v>
      </c>
      <c r="K56" s="32">
        <f t="shared" si="12"/>
        <v>-60499572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>SUM(D56:N56)</f>
        <v>-40005574</v>
      </c>
      <c r="P56" s="45">
        <f t="shared" si="7"/>
        <v>-730.40192068940337</v>
      </c>
      <c r="Q56" s="10"/>
    </row>
    <row r="57" spans="1:17">
      <c r="A57" s="12"/>
      <c r="B57" s="25">
        <v>361.1</v>
      </c>
      <c r="C57" s="20" t="s">
        <v>69</v>
      </c>
      <c r="D57" s="46">
        <v>318564</v>
      </c>
      <c r="E57" s="46">
        <v>152881</v>
      </c>
      <c r="F57" s="46">
        <v>11852</v>
      </c>
      <c r="G57" s="46">
        <v>96309</v>
      </c>
      <c r="H57" s="46">
        <v>0</v>
      </c>
      <c r="I57" s="46">
        <v>0</v>
      </c>
      <c r="J57" s="46">
        <v>0</v>
      </c>
      <c r="K57" s="46">
        <v>8415088</v>
      </c>
      <c r="L57" s="46">
        <v>0</v>
      </c>
      <c r="M57" s="46">
        <v>0</v>
      </c>
      <c r="N57" s="46">
        <v>0</v>
      </c>
      <c r="O57" s="46">
        <f>SUM(D57:N57)</f>
        <v>8994694</v>
      </c>
      <c r="P57" s="47">
        <f t="shared" si="7"/>
        <v>164.22066019133865</v>
      </c>
      <c r="Q57" s="9"/>
    </row>
    <row r="58" spans="1:17">
      <c r="A58" s="12"/>
      <c r="B58" s="25">
        <v>361.3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-82380039</v>
      </c>
      <c r="L58" s="46">
        <v>0</v>
      </c>
      <c r="M58" s="46">
        <v>0</v>
      </c>
      <c r="N58" s="46">
        <v>0</v>
      </c>
      <c r="O58" s="46">
        <f t="shared" ref="O58:O71" si="13">SUM(D58:N58)</f>
        <v>-82380039</v>
      </c>
      <c r="P58" s="47">
        <f t="shared" si="7"/>
        <v>-1504.0538778938144</v>
      </c>
      <c r="Q58" s="9"/>
    </row>
    <row r="59" spans="1:17">
      <c r="A59" s="12"/>
      <c r="B59" s="25">
        <v>362</v>
      </c>
      <c r="C59" s="20" t="s">
        <v>176</v>
      </c>
      <c r="D59" s="46">
        <v>0</v>
      </c>
      <c r="E59" s="46">
        <v>71908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71908</v>
      </c>
      <c r="P59" s="47">
        <f t="shared" si="7"/>
        <v>1.3128605857007229</v>
      </c>
      <c r="Q59" s="9"/>
    </row>
    <row r="60" spans="1:17">
      <c r="A60" s="12"/>
      <c r="B60" s="25">
        <v>364</v>
      </c>
      <c r="C60" s="20" t="s">
        <v>116</v>
      </c>
      <c r="D60" s="46">
        <v>58790</v>
      </c>
      <c r="E60" s="46">
        <v>0</v>
      </c>
      <c r="F60" s="46">
        <v>0</v>
      </c>
      <c r="G60" s="46">
        <v>6400</v>
      </c>
      <c r="H60" s="46">
        <v>0</v>
      </c>
      <c r="I60" s="46">
        <v>-5919</v>
      </c>
      <c r="J60" s="46">
        <v>433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59704</v>
      </c>
      <c r="P60" s="47">
        <f t="shared" si="7"/>
        <v>1.090046008909662</v>
      </c>
      <c r="Q60" s="9"/>
    </row>
    <row r="61" spans="1:17">
      <c r="A61" s="12"/>
      <c r="B61" s="25">
        <v>366</v>
      </c>
      <c r="C61" s="20" t="s">
        <v>72</v>
      </c>
      <c r="D61" s="46">
        <v>0</v>
      </c>
      <c r="E61" s="46">
        <v>174394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174394</v>
      </c>
      <c r="P61" s="47">
        <f t="shared" si="7"/>
        <v>3.1839991236398157</v>
      </c>
      <c r="Q61" s="9"/>
    </row>
    <row r="62" spans="1:17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13465379</v>
      </c>
      <c r="L62" s="46">
        <v>0</v>
      </c>
      <c r="M62" s="46">
        <v>0</v>
      </c>
      <c r="N62" s="46">
        <v>0</v>
      </c>
      <c r="O62" s="46">
        <f t="shared" si="13"/>
        <v>13465379</v>
      </c>
      <c r="P62" s="47">
        <f t="shared" si="7"/>
        <v>245.84420871978384</v>
      </c>
      <c r="Q62" s="9"/>
    </row>
    <row r="63" spans="1:17">
      <c r="A63" s="12"/>
      <c r="B63" s="25">
        <v>369.3</v>
      </c>
      <c r="C63" s="20" t="s">
        <v>136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18052332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18052332</v>
      </c>
      <c r="P63" s="47">
        <f t="shared" si="7"/>
        <v>329.59052070400935</v>
      </c>
      <c r="Q63" s="9"/>
    </row>
    <row r="64" spans="1:17">
      <c r="A64" s="12"/>
      <c r="B64" s="25">
        <v>369.9</v>
      </c>
      <c r="C64" s="20" t="s">
        <v>74</v>
      </c>
      <c r="D64" s="46">
        <v>616093</v>
      </c>
      <c r="E64" s="46">
        <v>50105</v>
      </c>
      <c r="F64" s="46">
        <v>0</v>
      </c>
      <c r="G64" s="46">
        <v>297247</v>
      </c>
      <c r="H64" s="46">
        <v>0</v>
      </c>
      <c r="I64" s="46">
        <v>583550</v>
      </c>
      <c r="J64" s="46">
        <v>9059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1556054</v>
      </c>
      <c r="P64" s="47">
        <f t="shared" si="7"/>
        <v>28.409661871028995</v>
      </c>
      <c r="Q64" s="9"/>
    </row>
    <row r="65" spans="1:120" ht="15.75">
      <c r="A65" s="29" t="s">
        <v>50</v>
      </c>
      <c r="B65" s="30"/>
      <c r="C65" s="31"/>
      <c r="D65" s="32">
        <f t="shared" ref="D65:N65" si="14">SUM(D66:D71)</f>
        <v>8000000</v>
      </c>
      <c r="E65" s="32">
        <f t="shared" si="14"/>
        <v>7828541</v>
      </c>
      <c r="F65" s="32">
        <f t="shared" si="14"/>
        <v>5997602</v>
      </c>
      <c r="G65" s="32">
        <f t="shared" si="14"/>
        <v>2735000</v>
      </c>
      <c r="H65" s="32">
        <f t="shared" si="14"/>
        <v>0</v>
      </c>
      <c r="I65" s="32">
        <f t="shared" si="14"/>
        <v>61684162</v>
      </c>
      <c r="J65" s="32">
        <f t="shared" si="14"/>
        <v>65641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3"/>
        <v>86310946</v>
      </c>
      <c r="P65" s="45">
        <f t="shared" si="7"/>
        <v>1575.8224275177097</v>
      </c>
      <c r="Q65" s="9"/>
    </row>
    <row r="66" spans="1:120">
      <c r="A66" s="12"/>
      <c r="B66" s="25">
        <v>381</v>
      </c>
      <c r="C66" s="20" t="s">
        <v>75</v>
      </c>
      <c r="D66" s="46">
        <v>8000000</v>
      </c>
      <c r="E66" s="46">
        <v>7828541</v>
      </c>
      <c r="F66" s="46">
        <v>5997602</v>
      </c>
      <c r="G66" s="46">
        <v>2735000</v>
      </c>
      <c r="H66" s="46">
        <v>0</v>
      </c>
      <c r="I66" s="46">
        <v>773596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25334739</v>
      </c>
      <c r="P66" s="47">
        <f t="shared" si="7"/>
        <v>462.54909442780985</v>
      </c>
      <c r="Q66" s="9"/>
    </row>
    <row r="67" spans="1:120">
      <c r="A67" s="12"/>
      <c r="B67" s="25">
        <v>389.1</v>
      </c>
      <c r="C67" s="20" t="s">
        <v>177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988089</v>
      </c>
      <c r="J67" s="46">
        <v>65641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1053730</v>
      </c>
      <c r="P67" s="47">
        <f t="shared" si="7"/>
        <v>19.238479515080698</v>
      </c>
      <c r="Q67" s="9"/>
    </row>
    <row r="68" spans="1:120">
      <c r="A68" s="12"/>
      <c r="B68" s="25">
        <v>389.2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20705160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20705160</v>
      </c>
      <c r="P68" s="47">
        <f t="shared" si="7"/>
        <v>378.02453808515298</v>
      </c>
      <c r="Q68" s="9"/>
    </row>
    <row r="69" spans="1:120">
      <c r="A69" s="12"/>
      <c r="B69" s="25">
        <v>389.3</v>
      </c>
      <c r="C69" s="20" t="s">
        <v>77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30122550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30122550</v>
      </c>
      <c r="P69" s="47">
        <f t="shared" ref="P69:P72" si="15">(O69/P$74)</f>
        <v>549.9625721171401</v>
      </c>
      <c r="Q69" s="9"/>
    </row>
    <row r="70" spans="1:120">
      <c r="A70" s="12"/>
      <c r="B70" s="25">
        <v>389.4</v>
      </c>
      <c r="C70" s="20" t="s">
        <v>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4808704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4808704</v>
      </c>
      <c r="P70" s="47">
        <f t="shared" si="15"/>
        <v>87.794931716935665</v>
      </c>
      <c r="Q70" s="9"/>
    </row>
    <row r="71" spans="1:120" ht="15.75" thickBot="1">
      <c r="A71" s="12"/>
      <c r="B71" s="25">
        <v>389.5</v>
      </c>
      <c r="C71" s="20" t="s">
        <v>178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4286063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4286063</v>
      </c>
      <c r="P71" s="47">
        <f t="shared" si="15"/>
        <v>78.252811655590449</v>
      </c>
      <c r="Q71" s="9"/>
    </row>
    <row r="72" spans="1:120" ht="16.5" thickBot="1">
      <c r="A72" s="14" t="s">
        <v>63</v>
      </c>
      <c r="B72" s="23"/>
      <c r="C72" s="22"/>
      <c r="D72" s="15">
        <f t="shared" ref="D72:N72" si="16">SUM(D5,D13,D19,D39,D53,D56,D65)</f>
        <v>63344107</v>
      </c>
      <c r="E72" s="15">
        <f t="shared" si="16"/>
        <v>68450324.25999999</v>
      </c>
      <c r="F72" s="15">
        <f t="shared" si="16"/>
        <v>6009454</v>
      </c>
      <c r="G72" s="15">
        <f t="shared" si="16"/>
        <v>15369202</v>
      </c>
      <c r="H72" s="15">
        <f t="shared" si="16"/>
        <v>0</v>
      </c>
      <c r="I72" s="15">
        <f t="shared" si="16"/>
        <v>173446826</v>
      </c>
      <c r="J72" s="15">
        <f t="shared" si="16"/>
        <v>24263034</v>
      </c>
      <c r="K72" s="15">
        <f t="shared" si="16"/>
        <v>-60499572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>SUM(D72:N72)</f>
        <v>290383375.25999999</v>
      </c>
      <c r="P72" s="38">
        <f t="shared" si="15"/>
        <v>5301.6755871613232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51" t="s">
        <v>183</v>
      </c>
      <c r="N74" s="51"/>
      <c r="O74" s="51"/>
      <c r="P74" s="43">
        <v>54772</v>
      </c>
    </row>
    <row r="75" spans="1:120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  <row r="76" spans="1:120" ht="15.75" customHeight="1" thickBot="1">
      <c r="A76" s="55" t="s">
        <v>95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7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163</v>
      </c>
      <c r="Q3" s="11"/>
      <c r="R3"/>
    </row>
    <row r="4" spans="1:134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164</v>
      </c>
      <c r="N4" s="35" t="s">
        <v>11</v>
      </c>
      <c r="O4" s="35" t="s">
        <v>165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SUM(D6:D12)</f>
        <v>30981471</v>
      </c>
      <c r="E5" s="27">
        <f t="shared" si="0"/>
        <v>1431737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597998</v>
      </c>
      <c r="O5" s="28">
        <f>SUM(D5:N5)</f>
        <v>33011206</v>
      </c>
      <c r="P5" s="33">
        <f t="shared" ref="P5:P36" si="1">(O5/P$75)</f>
        <v>605.82136171774641</v>
      </c>
      <c r="Q5" s="6"/>
    </row>
    <row r="6" spans="1:134">
      <c r="A6" s="12"/>
      <c r="B6" s="25">
        <v>311</v>
      </c>
      <c r="C6" s="20" t="s">
        <v>3</v>
      </c>
      <c r="D6" s="46">
        <v>18137243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597998</v>
      </c>
      <c r="O6" s="46">
        <f>SUM(D6:N6)</f>
        <v>18735241</v>
      </c>
      <c r="P6" s="47">
        <f t="shared" si="1"/>
        <v>343.82897779409063</v>
      </c>
      <c r="Q6" s="9"/>
    </row>
    <row r="7" spans="1:134">
      <c r="A7" s="12"/>
      <c r="B7" s="25">
        <v>312.41000000000003</v>
      </c>
      <c r="C7" s="20" t="s">
        <v>167</v>
      </c>
      <c r="D7" s="46">
        <v>0</v>
      </c>
      <c r="E7" s="46">
        <v>1431737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1431737</v>
      </c>
      <c r="P7" s="47">
        <f t="shared" si="1"/>
        <v>26.275224811892091</v>
      </c>
      <c r="Q7" s="9"/>
    </row>
    <row r="8" spans="1:134">
      <c r="A8" s="12"/>
      <c r="B8" s="25">
        <v>314.10000000000002</v>
      </c>
      <c r="C8" s="20" t="s">
        <v>14</v>
      </c>
      <c r="D8" s="46">
        <v>6640993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6640993</v>
      </c>
      <c r="P8" s="47">
        <f t="shared" si="1"/>
        <v>121.87544503578638</v>
      </c>
      <c r="Q8" s="9"/>
    </row>
    <row r="9" spans="1:134">
      <c r="A9" s="12"/>
      <c r="B9" s="25">
        <v>314.3</v>
      </c>
      <c r="C9" s="20" t="s">
        <v>15</v>
      </c>
      <c r="D9" s="46">
        <v>1238942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1238942</v>
      </c>
      <c r="P9" s="47">
        <f t="shared" si="1"/>
        <v>22.73705267021472</v>
      </c>
      <c r="Q9" s="9"/>
    </row>
    <row r="10" spans="1:134">
      <c r="A10" s="12"/>
      <c r="B10" s="25">
        <v>314.39999999999998</v>
      </c>
      <c r="C10" s="20" t="s">
        <v>17</v>
      </c>
      <c r="D10" s="46">
        <v>886278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886278</v>
      </c>
      <c r="P10" s="47">
        <f t="shared" si="1"/>
        <v>16.264966048816298</v>
      </c>
      <c r="Q10" s="9"/>
    </row>
    <row r="11" spans="1:134">
      <c r="A11" s="12"/>
      <c r="B11" s="25">
        <v>315.10000000000002</v>
      </c>
      <c r="C11" s="20" t="s">
        <v>168</v>
      </c>
      <c r="D11" s="46">
        <v>3159425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3159425</v>
      </c>
      <c r="P11" s="47">
        <f t="shared" si="1"/>
        <v>57.981739768764911</v>
      </c>
      <c r="Q11" s="9"/>
    </row>
    <row r="12" spans="1:134">
      <c r="A12" s="12"/>
      <c r="B12" s="25">
        <v>316</v>
      </c>
      <c r="C12" s="20" t="s">
        <v>105</v>
      </c>
      <c r="D12" s="46">
        <v>918590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918590</v>
      </c>
      <c r="P12" s="47">
        <f t="shared" si="1"/>
        <v>16.857955588181319</v>
      </c>
      <c r="Q12" s="9"/>
    </row>
    <row r="13" spans="1:134" ht="15.75">
      <c r="A13" s="29" t="s">
        <v>21</v>
      </c>
      <c r="B13" s="30"/>
      <c r="C13" s="31"/>
      <c r="D13" s="32">
        <f t="shared" ref="D13:N13" si="3">SUM(D14:D19)</f>
        <v>8930309</v>
      </c>
      <c r="E13" s="32">
        <f t="shared" si="3"/>
        <v>2953241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2" si="4">SUM(D13:N13)</f>
        <v>11883550</v>
      </c>
      <c r="P13" s="45">
        <f t="shared" si="1"/>
        <v>218.08680491833363</v>
      </c>
      <c r="Q13" s="10"/>
    </row>
    <row r="14" spans="1:134">
      <c r="A14" s="12"/>
      <c r="B14" s="25">
        <v>322</v>
      </c>
      <c r="C14" s="20" t="s">
        <v>169</v>
      </c>
      <c r="D14" s="46">
        <v>0</v>
      </c>
      <c r="E14" s="46">
        <v>1888135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1888135</v>
      </c>
      <c r="P14" s="47">
        <f t="shared" si="1"/>
        <v>34.651036887502293</v>
      </c>
      <c r="Q14" s="9"/>
    </row>
    <row r="15" spans="1:134">
      <c r="A15" s="12"/>
      <c r="B15" s="25">
        <v>322.89999999999998</v>
      </c>
      <c r="C15" s="20" t="s">
        <v>170</v>
      </c>
      <c r="D15" s="46">
        <v>171058</v>
      </c>
      <c r="E15" s="46">
        <v>1065106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1236164</v>
      </c>
      <c r="P15" s="47">
        <f t="shared" si="1"/>
        <v>22.686070838685996</v>
      </c>
      <c r="Q15" s="9"/>
    </row>
    <row r="16" spans="1:134">
      <c r="A16" s="12"/>
      <c r="B16" s="25">
        <v>323.10000000000002</v>
      </c>
      <c r="C16" s="20" t="s">
        <v>22</v>
      </c>
      <c r="D16" s="46">
        <v>5848323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5848323</v>
      </c>
      <c r="P16" s="47">
        <f t="shared" si="1"/>
        <v>107.32837217838136</v>
      </c>
      <c r="Q16" s="9"/>
    </row>
    <row r="17" spans="1:17">
      <c r="A17" s="12"/>
      <c r="B17" s="25">
        <v>323.3</v>
      </c>
      <c r="C17" s="20" t="s">
        <v>23</v>
      </c>
      <c r="D17" s="46">
        <v>1874597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1874597</v>
      </c>
      <c r="P17" s="47">
        <f t="shared" si="1"/>
        <v>34.402587630757935</v>
      </c>
      <c r="Q17" s="9"/>
    </row>
    <row r="18" spans="1:17">
      <c r="A18" s="12"/>
      <c r="B18" s="25">
        <v>323.39999999999998</v>
      </c>
      <c r="C18" s="20" t="s">
        <v>24</v>
      </c>
      <c r="D18" s="46">
        <v>983948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983948</v>
      </c>
      <c r="P18" s="47">
        <f t="shared" si="1"/>
        <v>18.057405028445586</v>
      </c>
      <c r="Q18" s="9"/>
    </row>
    <row r="19" spans="1:17">
      <c r="A19" s="12"/>
      <c r="B19" s="25">
        <v>325.10000000000002</v>
      </c>
      <c r="C19" s="20" t="s">
        <v>25</v>
      </c>
      <c r="D19" s="46">
        <v>52383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52383</v>
      </c>
      <c r="P19" s="47">
        <f t="shared" si="1"/>
        <v>0.96133235456046984</v>
      </c>
      <c r="Q19" s="9"/>
    </row>
    <row r="20" spans="1:17" ht="15.75">
      <c r="A20" s="29" t="s">
        <v>171</v>
      </c>
      <c r="B20" s="30"/>
      <c r="C20" s="31"/>
      <c r="D20" s="32">
        <f t="shared" ref="D20:N20" si="5">SUM(D21:D36)</f>
        <v>8633014</v>
      </c>
      <c r="E20" s="32">
        <f t="shared" si="5"/>
        <v>31231880</v>
      </c>
      <c r="F20" s="32">
        <f t="shared" si="5"/>
        <v>0</v>
      </c>
      <c r="G20" s="32">
        <f t="shared" si="5"/>
        <v>10718929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326479</v>
      </c>
      <c r="O20" s="44">
        <f t="shared" si="4"/>
        <v>50910302</v>
      </c>
      <c r="P20" s="45">
        <f t="shared" si="1"/>
        <v>934.30541383740137</v>
      </c>
      <c r="Q20" s="10"/>
    </row>
    <row r="21" spans="1:17">
      <c r="A21" s="12"/>
      <c r="B21" s="25">
        <v>331.1</v>
      </c>
      <c r="C21" s="20" t="s">
        <v>139</v>
      </c>
      <c r="D21" s="46">
        <v>0</v>
      </c>
      <c r="E21" s="46">
        <v>1442749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1442749</v>
      </c>
      <c r="P21" s="47">
        <f t="shared" si="1"/>
        <v>26.477316938887871</v>
      </c>
      <c r="Q21" s="9"/>
    </row>
    <row r="22" spans="1:17">
      <c r="A22" s="12"/>
      <c r="B22" s="25">
        <v>331.2</v>
      </c>
      <c r="C22" s="20" t="s">
        <v>27</v>
      </c>
      <c r="D22" s="46">
        <v>0</v>
      </c>
      <c r="E22" s="46">
        <v>845208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845208</v>
      </c>
      <c r="P22" s="47">
        <f t="shared" si="1"/>
        <v>15.511249770600109</v>
      </c>
      <c r="Q22" s="9"/>
    </row>
    <row r="23" spans="1:17">
      <c r="A23" s="12"/>
      <c r="B23" s="25">
        <v>331.5</v>
      </c>
      <c r="C23" s="20" t="s">
        <v>29</v>
      </c>
      <c r="D23" s="46">
        <v>0</v>
      </c>
      <c r="E23" s="46">
        <v>19093004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5" si="6">SUM(D23:N23)</f>
        <v>19093004</v>
      </c>
      <c r="P23" s="47">
        <f t="shared" si="1"/>
        <v>350.39464121857219</v>
      </c>
      <c r="Q23" s="9"/>
    </row>
    <row r="24" spans="1:17">
      <c r="A24" s="12"/>
      <c r="B24" s="25">
        <v>331.7</v>
      </c>
      <c r="C24" s="20" t="s">
        <v>30</v>
      </c>
      <c r="D24" s="46">
        <v>0</v>
      </c>
      <c r="E24" s="46">
        <v>662016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662016</v>
      </c>
      <c r="P24" s="47">
        <f t="shared" si="1"/>
        <v>12.149311800330336</v>
      </c>
      <c r="Q24" s="9"/>
    </row>
    <row r="25" spans="1:17">
      <c r="A25" s="12"/>
      <c r="B25" s="25">
        <v>331.9</v>
      </c>
      <c r="C25" s="20" t="s">
        <v>31</v>
      </c>
      <c r="D25" s="46">
        <v>0</v>
      </c>
      <c r="E25" s="46">
        <v>3352735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3352735</v>
      </c>
      <c r="P25" s="47">
        <f t="shared" si="1"/>
        <v>61.529363185905673</v>
      </c>
      <c r="Q25" s="9"/>
    </row>
    <row r="26" spans="1:17">
      <c r="A26" s="12"/>
      <c r="B26" s="25">
        <v>333</v>
      </c>
      <c r="C26" s="20" t="s">
        <v>4</v>
      </c>
      <c r="D26" s="46">
        <v>6178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6178</v>
      </c>
      <c r="P26" s="47">
        <f t="shared" si="1"/>
        <v>0.11337860157827125</v>
      </c>
      <c r="Q26" s="9"/>
    </row>
    <row r="27" spans="1:17">
      <c r="A27" s="12"/>
      <c r="B27" s="25">
        <v>334.2</v>
      </c>
      <c r="C27" s="20" t="s">
        <v>127</v>
      </c>
      <c r="D27" s="46">
        <v>0</v>
      </c>
      <c r="E27" s="46">
        <v>11658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11658</v>
      </c>
      <c r="P27" s="47">
        <f t="shared" si="1"/>
        <v>0.21394751330519363</v>
      </c>
      <c r="Q27" s="9"/>
    </row>
    <row r="28" spans="1:17">
      <c r="A28" s="12"/>
      <c r="B28" s="25">
        <v>334.39</v>
      </c>
      <c r="C28" s="20" t="s">
        <v>34</v>
      </c>
      <c r="D28" s="46">
        <v>0</v>
      </c>
      <c r="E28" s="46">
        <v>75000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75000</v>
      </c>
      <c r="P28" s="47">
        <f t="shared" si="1"/>
        <v>1.3763993393283172</v>
      </c>
      <c r="Q28" s="9"/>
    </row>
    <row r="29" spans="1:17">
      <c r="A29" s="12"/>
      <c r="B29" s="25">
        <v>334.9</v>
      </c>
      <c r="C29" s="20" t="s">
        <v>36</v>
      </c>
      <c r="D29" s="46">
        <v>0</v>
      </c>
      <c r="E29" s="46">
        <v>386790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386790</v>
      </c>
      <c r="P29" s="47">
        <f t="shared" si="1"/>
        <v>7.0983666727839969</v>
      </c>
      <c r="Q29" s="9"/>
    </row>
    <row r="30" spans="1:17">
      <c r="A30" s="12"/>
      <c r="B30" s="25">
        <v>335.125</v>
      </c>
      <c r="C30" s="20" t="s">
        <v>172</v>
      </c>
      <c r="D30" s="46">
        <v>2438245</v>
      </c>
      <c r="E30" s="46">
        <v>0</v>
      </c>
      <c r="F30" s="46">
        <v>0</v>
      </c>
      <c r="G30" s="46">
        <v>10718929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13157174</v>
      </c>
      <c r="P30" s="47">
        <f t="shared" si="1"/>
        <v>241.46034134703615</v>
      </c>
      <c r="Q30" s="9"/>
    </row>
    <row r="31" spans="1:17">
      <c r="A31" s="12"/>
      <c r="B31" s="25">
        <v>335.14</v>
      </c>
      <c r="C31" s="20" t="s">
        <v>107</v>
      </c>
      <c r="D31" s="46">
        <v>11160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11160</v>
      </c>
      <c r="P31" s="47">
        <f t="shared" si="1"/>
        <v>0.20480822169205359</v>
      </c>
      <c r="Q31" s="9"/>
    </row>
    <row r="32" spans="1:17">
      <c r="A32" s="12"/>
      <c r="B32" s="25">
        <v>335.15</v>
      </c>
      <c r="C32" s="20" t="s">
        <v>108</v>
      </c>
      <c r="D32" s="46">
        <v>125305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125305</v>
      </c>
      <c r="P32" s="47">
        <f t="shared" si="1"/>
        <v>2.299596256193797</v>
      </c>
      <c r="Q32" s="9"/>
    </row>
    <row r="33" spans="1:17">
      <c r="A33" s="12"/>
      <c r="B33" s="25">
        <v>335.18</v>
      </c>
      <c r="C33" s="20" t="s">
        <v>173</v>
      </c>
      <c r="D33" s="46">
        <v>6000839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6000839</v>
      </c>
      <c r="P33" s="47">
        <f t="shared" si="1"/>
        <v>110.12734446687466</v>
      </c>
      <c r="Q33" s="9"/>
    </row>
    <row r="34" spans="1:17">
      <c r="A34" s="12"/>
      <c r="B34" s="25">
        <v>335.19</v>
      </c>
      <c r="C34" s="20" t="s">
        <v>110</v>
      </c>
      <c r="D34" s="46">
        <v>20769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20769</v>
      </c>
      <c r="P34" s="47">
        <f t="shared" si="1"/>
        <v>0.3811525050467976</v>
      </c>
      <c r="Q34" s="9"/>
    </row>
    <row r="35" spans="1:17">
      <c r="A35" s="12"/>
      <c r="B35" s="25">
        <v>335.21</v>
      </c>
      <c r="C35" s="20" t="s">
        <v>41</v>
      </c>
      <c r="D35" s="46">
        <v>30518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30518</v>
      </c>
      <c r="P35" s="47">
        <f t="shared" si="1"/>
        <v>0.56006606716828777</v>
      </c>
      <c r="Q35" s="9"/>
    </row>
    <row r="36" spans="1:17">
      <c r="A36" s="12"/>
      <c r="B36" s="25">
        <v>338</v>
      </c>
      <c r="C36" s="20" t="s">
        <v>43</v>
      </c>
      <c r="D36" s="46">
        <v>0</v>
      </c>
      <c r="E36" s="46">
        <v>5362720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326479</v>
      </c>
      <c r="O36" s="46">
        <f>SUM(D36:N36)</f>
        <v>5689199</v>
      </c>
      <c r="P36" s="47">
        <f t="shared" si="1"/>
        <v>104.40812993209764</v>
      </c>
      <c r="Q36" s="9"/>
    </row>
    <row r="37" spans="1:17" ht="15.75">
      <c r="A37" s="29" t="s">
        <v>48</v>
      </c>
      <c r="B37" s="30"/>
      <c r="C37" s="31"/>
      <c r="D37" s="32">
        <f t="shared" ref="D37:N37" si="7">SUM(D38:D51)</f>
        <v>1607458</v>
      </c>
      <c r="E37" s="32">
        <f t="shared" si="7"/>
        <v>5916560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84987236</v>
      </c>
      <c r="J37" s="32">
        <f t="shared" si="7"/>
        <v>5295635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225877</v>
      </c>
      <c r="O37" s="32">
        <f>SUM(D37:N37)</f>
        <v>98032766</v>
      </c>
      <c r="P37" s="45">
        <f t="shared" ref="P37:P68" si="8">(O37/P$75)</f>
        <v>1799.0964580657001</v>
      </c>
      <c r="Q37" s="10"/>
    </row>
    <row r="38" spans="1:17">
      <c r="A38" s="12"/>
      <c r="B38" s="25">
        <v>341.2</v>
      </c>
      <c r="C38" s="20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5295635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51" si="9">SUM(D38:N38)</f>
        <v>5295635</v>
      </c>
      <c r="P38" s="47">
        <f t="shared" si="8"/>
        <v>97.185446870985501</v>
      </c>
      <c r="Q38" s="9"/>
    </row>
    <row r="39" spans="1:17">
      <c r="A39" s="12"/>
      <c r="B39" s="25">
        <v>341.9</v>
      </c>
      <c r="C39" s="20" t="s">
        <v>174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225877</v>
      </c>
      <c r="O39" s="46">
        <f t="shared" si="9"/>
        <v>225877</v>
      </c>
      <c r="P39" s="47">
        <f t="shared" si="8"/>
        <v>4.1452927142594973</v>
      </c>
      <c r="Q39" s="9"/>
    </row>
    <row r="40" spans="1:17">
      <c r="A40" s="12"/>
      <c r="B40" s="25">
        <v>342.1</v>
      </c>
      <c r="C40" s="20" t="s">
        <v>159</v>
      </c>
      <c r="D40" s="46">
        <v>60000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60000</v>
      </c>
      <c r="P40" s="47">
        <f t="shared" si="8"/>
        <v>1.1011194714626538</v>
      </c>
      <c r="Q40" s="9"/>
    </row>
    <row r="41" spans="1:17">
      <c r="A41" s="12"/>
      <c r="B41" s="25">
        <v>343.2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50967046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50967046</v>
      </c>
      <c r="P41" s="47">
        <f t="shared" si="8"/>
        <v>935.34677922554602</v>
      </c>
      <c r="Q41" s="9"/>
    </row>
    <row r="42" spans="1:17">
      <c r="A42" s="12"/>
      <c r="B42" s="25">
        <v>343.4</v>
      </c>
      <c r="C42" s="20" t="s">
        <v>53</v>
      </c>
      <c r="D42" s="46">
        <v>0</v>
      </c>
      <c r="E42" s="46">
        <v>6054</v>
      </c>
      <c r="F42" s="46">
        <v>0</v>
      </c>
      <c r="G42" s="46">
        <v>0</v>
      </c>
      <c r="H42" s="46">
        <v>0</v>
      </c>
      <c r="I42" s="46">
        <v>8923642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8929696</v>
      </c>
      <c r="P42" s="47">
        <f t="shared" si="8"/>
        <v>163.87770233070287</v>
      </c>
      <c r="Q42" s="9"/>
    </row>
    <row r="43" spans="1:17">
      <c r="A43" s="12"/>
      <c r="B43" s="25">
        <v>343.9</v>
      </c>
      <c r="C43" s="20" t="s">
        <v>54</v>
      </c>
      <c r="D43" s="46">
        <v>0</v>
      </c>
      <c r="E43" s="46">
        <v>2799669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2799669</v>
      </c>
      <c r="P43" s="47">
        <f t="shared" si="8"/>
        <v>51.379500825839607</v>
      </c>
      <c r="Q43" s="9"/>
    </row>
    <row r="44" spans="1:17">
      <c r="A44" s="12"/>
      <c r="B44" s="25">
        <v>344.1</v>
      </c>
      <c r="C44" s="20" t="s">
        <v>112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22276822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22276822</v>
      </c>
      <c r="P44" s="47">
        <f t="shared" si="8"/>
        <v>408.82404110846028</v>
      </c>
      <c r="Q44" s="9"/>
    </row>
    <row r="45" spans="1:17">
      <c r="A45" s="12"/>
      <c r="B45" s="25">
        <v>344.2</v>
      </c>
      <c r="C45" s="20" t="s">
        <v>113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2819726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2819726</v>
      </c>
      <c r="P45" s="47">
        <f t="shared" si="8"/>
        <v>51.747586713158377</v>
      </c>
      <c r="Q45" s="9"/>
    </row>
    <row r="46" spans="1:17">
      <c r="A46" s="12"/>
      <c r="B46" s="25">
        <v>344.5</v>
      </c>
      <c r="C46" s="20" t="s">
        <v>114</v>
      </c>
      <c r="D46" s="46">
        <v>0</v>
      </c>
      <c r="E46" s="46">
        <v>818328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818328</v>
      </c>
      <c r="P46" s="47">
        <f t="shared" si="8"/>
        <v>15.017948247384842</v>
      </c>
      <c r="Q46" s="9"/>
    </row>
    <row r="47" spans="1:17">
      <c r="A47" s="12"/>
      <c r="B47" s="25">
        <v>344.9</v>
      </c>
      <c r="C47" s="20" t="s">
        <v>115</v>
      </c>
      <c r="D47" s="46">
        <v>998745</v>
      </c>
      <c r="E47" s="46">
        <v>90214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1088959</v>
      </c>
      <c r="P47" s="47">
        <f t="shared" si="8"/>
        <v>19.984565975408334</v>
      </c>
      <c r="Q47" s="9"/>
    </row>
    <row r="48" spans="1:17">
      <c r="A48" s="12"/>
      <c r="B48" s="25">
        <v>345.9</v>
      </c>
      <c r="C48" s="20" t="s">
        <v>59</v>
      </c>
      <c r="D48" s="46">
        <v>0</v>
      </c>
      <c r="E48" s="46">
        <v>989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989</v>
      </c>
      <c r="P48" s="47">
        <f t="shared" si="8"/>
        <v>1.8150119287942742E-2</v>
      </c>
      <c r="Q48" s="9"/>
    </row>
    <row r="49" spans="1:17">
      <c r="A49" s="12"/>
      <c r="B49" s="25">
        <v>347.2</v>
      </c>
      <c r="C49" s="20" t="s">
        <v>60</v>
      </c>
      <c r="D49" s="46">
        <v>13412</v>
      </c>
      <c r="E49" s="46">
        <v>1173049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1186461</v>
      </c>
      <c r="P49" s="47">
        <f t="shared" si="8"/>
        <v>21.773921820517526</v>
      </c>
      <c r="Q49" s="9"/>
    </row>
    <row r="50" spans="1:17">
      <c r="A50" s="12"/>
      <c r="B50" s="25">
        <v>347.5</v>
      </c>
      <c r="C50" s="20" t="s">
        <v>62</v>
      </c>
      <c r="D50" s="46">
        <v>0</v>
      </c>
      <c r="E50" s="46">
        <v>716596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716596</v>
      </c>
      <c r="P50" s="47">
        <f t="shared" si="8"/>
        <v>13.150963479537531</v>
      </c>
      <c r="Q50" s="9"/>
    </row>
    <row r="51" spans="1:17">
      <c r="A51" s="12"/>
      <c r="B51" s="25">
        <v>349</v>
      </c>
      <c r="C51" s="20" t="s">
        <v>175</v>
      </c>
      <c r="D51" s="46">
        <v>535301</v>
      </c>
      <c r="E51" s="46">
        <v>311661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846962</v>
      </c>
      <c r="P51" s="47">
        <f t="shared" si="8"/>
        <v>15.543439163149202</v>
      </c>
      <c r="Q51" s="9"/>
    </row>
    <row r="52" spans="1:17" ht="15.75">
      <c r="A52" s="29" t="s">
        <v>49</v>
      </c>
      <c r="B52" s="30"/>
      <c r="C52" s="31"/>
      <c r="D52" s="32">
        <f t="shared" ref="D52:N52" si="10">SUM(D53:D54)</f>
        <v>106182</v>
      </c>
      <c r="E52" s="32">
        <f t="shared" si="10"/>
        <v>41253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93623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>SUM(D52:N52)</f>
        <v>241058</v>
      </c>
      <c r="P52" s="45">
        <f t="shared" si="8"/>
        <v>4.4238942925307398</v>
      </c>
      <c r="Q52" s="10"/>
    </row>
    <row r="53" spans="1:17">
      <c r="A53" s="13"/>
      <c r="B53" s="39">
        <v>351.1</v>
      </c>
      <c r="C53" s="21" t="s">
        <v>65</v>
      </c>
      <c r="D53" s="46">
        <v>88632</v>
      </c>
      <c r="E53" s="46">
        <v>38975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127607</v>
      </c>
      <c r="P53" s="47">
        <f t="shared" si="8"/>
        <v>2.3418425399155809</v>
      </c>
      <c r="Q53" s="9"/>
    </row>
    <row r="54" spans="1:17">
      <c r="A54" s="13"/>
      <c r="B54" s="39">
        <v>354</v>
      </c>
      <c r="C54" s="21" t="s">
        <v>67</v>
      </c>
      <c r="D54" s="46">
        <v>17550</v>
      </c>
      <c r="E54" s="46">
        <v>2278</v>
      </c>
      <c r="F54" s="46">
        <v>0</v>
      </c>
      <c r="G54" s="46">
        <v>0</v>
      </c>
      <c r="H54" s="46">
        <v>0</v>
      </c>
      <c r="I54" s="46">
        <v>93623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113451</v>
      </c>
      <c r="P54" s="47">
        <f t="shared" si="8"/>
        <v>2.082051752615159</v>
      </c>
      <c r="Q54" s="9"/>
    </row>
    <row r="55" spans="1:17" ht="15.75">
      <c r="A55" s="29" t="s">
        <v>5</v>
      </c>
      <c r="B55" s="30"/>
      <c r="C55" s="31"/>
      <c r="D55" s="32">
        <f t="shared" ref="D55:N55" si="11">SUM(D56:D63)</f>
        <v>601696</v>
      </c>
      <c r="E55" s="32">
        <f t="shared" si="11"/>
        <v>811501</v>
      </c>
      <c r="F55" s="32">
        <f t="shared" si="11"/>
        <v>5249</v>
      </c>
      <c r="G55" s="32">
        <f t="shared" si="11"/>
        <v>146527</v>
      </c>
      <c r="H55" s="32">
        <f t="shared" si="11"/>
        <v>0</v>
      </c>
      <c r="I55" s="32">
        <f t="shared" si="11"/>
        <v>2286542</v>
      </c>
      <c r="J55" s="32">
        <f t="shared" si="11"/>
        <v>18236653</v>
      </c>
      <c r="K55" s="32">
        <f t="shared" si="11"/>
        <v>99769543</v>
      </c>
      <c r="L55" s="32">
        <f t="shared" si="11"/>
        <v>0</v>
      </c>
      <c r="M55" s="32">
        <f t="shared" si="11"/>
        <v>0</v>
      </c>
      <c r="N55" s="32">
        <f t="shared" si="11"/>
        <v>1781</v>
      </c>
      <c r="O55" s="32">
        <f>SUM(D55:N55)</f>
        <v>121859492</v>
      </c>
      <c r="P55" s="45">
        <f t="shared" si="8"/>
        <v>2236.3643237291244</v>
      </c>
      <c r="Q55" s="10"/>
    </row>
    <row r="56" spans="1:17">
      <c r="A56" s="12"/>
      <c r="B56" s="25">
        <v>361.1</v>
      </c>
      <c r="C56" s="20" t="s">
        <v>69</v>
      </c>
      <c r="D56" s="46">
        <v>107762</v>
      </c>
      <c r="E56" s="46">
        <v>92131</v>
      </c>
      <c r="F56" s="46">
        <v>5249</v>
      </c>
      <c r="G56" s="46">
        <v>136527</v>
      </c>
      <c r="H56" s="46">
        <v>0</v>
      </c>
      <c r="I56" s="46">
        <v>0</v>
      </c>
      <c r="J56" s="46">
        <v>0</v>
      </c>
      <c r="K56" s="46">
        <v>7157030</v>
      </c>
      <c r="L56" s="46">
        <v>0</v>
      </c>
      <c r="M56" s="46">
        <v>0</v>
      </c>
      <c r="N56" s="46">
        <v>0</v>
      </c>
      <c r="O56" s="46">
        <f>SUM(D56:N56)</f>
        <v>7498699</v>
      </c>
      <c r="P56" s="47">
        <f t="shared" si="8"/>
        <v>137.61605799229216</v>
      </c>
      <c r="Q56" s="9"/>
    </row>
    <row r="57" spans="1:17">
      <c r="A57" s="12"/>
      <c r="B57" s="25">
        <v>361.3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78853682</v>
      </c>
      <c r="L57" s="46">
        <v>0</v>
      </c>
      <c r="M57" s="46">
        <v>0</v>
      </c>
      <c r="N57" s="46">
        <v>0</v>
      </c>
      <c r="O57" s="46">
        <f t="shared" ref="O57:O63" si="12">SUM(D57:N57)</f>
        <v>78853682</v>
      </c>
      <c r="P57" s="47">
        <f t="shared" si="8"/>
        <v>1447.1220774454027</v>
      </c>
      <c r="Q57" s="9"/>
    </row>
    <row r="58" spans="1:17">
      <c r="A58" s="12"/>
      <c r="B58" s="25">
        <v>362</v>
      </c>
      <c r="C58" s="20" t="s">
        <v>176</v>
      </c>
      <c r="D58" s="46">
        <v>0</v>
      </c>
      <c r="E58" s="46">
        <v>370107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370107</v>
      </c>
      <c r="P58" s="47">
        <f t="shared" si="8"/>
        <v>6.7922004037438066</v>
      </c>
      <c r="Q58" s="9"/>
    </row>
    <row r="59" spans="1:17">
      <c r="A59" s="12"/>
      <c r="B59" s="25">
        <v>364</v>
      </c>
      <c r="C59" s="20" t="s">
        <v>116</v>
      </c>
      <c r="D59" s="46">
        <v>84366</v>
      </c>
      <c r="E59" s="46">
        <v>0</v>
      </c>
      <c r="F59" s="46">
        <v>0</v>
      </c>
      <c r="G59" s="46">
        <v>0</v>
      </c>
      <c r="H59" s="46">
        <v>0</v>
      </c>
      <c r="I59" s="46">
        <v>52319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136685</v>
      </c>
      <c r="P59" s="47">
        <f t="shared" si="8"/>
        <v>2.5084419159478801</v>
      </c>
      <c r="Q59" s="9"/>
    </row>
    <row r="60" spans="1:17">
      <c r="A60" s="12"/>
      <c r="B60" s="25">
        <v>366</v>
      </c>
      <c r="C60" s="20" t="s">
        <v>72</v>
      </c>
      <c r="D60" s="46">
        <v>0</v>
      </c>
      <c r="E60" s="46">
        <v>87071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87071</v>
      </c>
      <c r="P60" s="47">
        <f t="shared" si="8"/>
        <v>1.597926224995412</v>
      </c>
      <c r="Q60" s="9"/>
    </row>
    <row r="61" spans="1:17">
      <c r="A61" s="12"/>
      <c r="B61" s="25">
        <v>368</v>
      </c>
      <c r="C61" s="20" t="s">
        <v>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13758831</v>
      </c>
      <c r="L61" s="46">
        <v>0</v>
      </c>
      <c r="M61" s="46">
        <v>0</v>
      </c>
      <c r="N61" s="46">
        <v>0</v>
      </c>
      <c r="O61" s="46">
        <f t="shared" si="12"/>
        <v>13758831</v>
      </c>
      <c r="P61" s="47">
        <f t="shared" si="8"/>
        <v>252.50194531106624</v>
      </c>
      <c r="Q61" s="9"/>
    </row>
    <row r="62" spans="1:17">
      <c r="A62" s="12"/>
      <c r="B62" s="25">
        <v>369.3</v>
      </c>
      <c r="C62" s="20" t="s">
        <v>136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18220841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18220841</v>
      </c>
      <c r="P62" s="47">
        <f t="shared" si="8"/>
        <v>334.38871352541753</v>
      </c>
      <c r="Q62" s="9"/>
    </row>
    <row r="63" spans="1:17">
      <c r="A63" s="12"/>
      <c r="B63" s="25">
        <v>369.9</v>
      </c>
      <c r="C63" s="20" t="s">
        <v>74</v>
      </c>
      <c r="D63" s="46">
        <v>409568</v>
      </c>
      <c r="E63" s="46">
        <v>262192</v>
      </c>
      <c r="F63" s="46">
        <v>0</v>
      </c>
      <c r="G63" s="46">
        <v>10000</v>
      </c>
      <c r="H63" s="46">
        <v>0</v>
      </c>
      <c r="I63" s="46">
        <v>2234223</v>
      </c>
      <c r="J63" s="46">
        <v>15812</v>
      </c>
      <c r="K63" s="46">
        <v>0</v>
      </c>
      <c r="L63" s="46">
        <v>0</v>
      </c>
      <c r="M63" s="46">
        <v>0</v>
      </c>
      <c r="N63" s="46">
        <v>1781</v>
      </c>
      <c r="O63" s="46">
        <f t="shared" si="12"/>
        <v>2933576</v>
      </c>
      <c r="P63" s="47">
        <f t="shared" si="8"/>
        <v>53.83696091025876</v>
      </c>
      <c r="Q63" s="9"/>
    </row>
    <row r="64" spans="1:17" ht="15.75">
      <c r="A64" s="29" t="s">
        <v>50</v>
      </c>
      <c r="B64" s="30"/>
      <c r="C64" s="31"/>
      <c r="D64" s="32">
        <f t="shared" ref="D64:N64" si="13">SUM(D65:D72)</f>
        <v>8000000</v>
      </c>
      <c r="E64" s="32">
        <f t="shared" si="13"/>
        <v>8490461</v>
      </c>
      <c r="F64" s="32">
        <f t="shared" si="13"/>
        <v>6029861</v>
      </c>
      <c r="G64" s="32">
        <f t="shared" si="13"/>
        <v>2735000</v>
      </c>
      <c r="H64" s="32">
        <f t="shared" si="13"/>
        <v>0</v>
      </c>
      <c r="I64" s="32">
        <f t="shared" si="13"/>
        <v>25147786</v>
      </c>
      <c r="J64" s="32">
        <f t="shared" si="13"/>
        <v>69557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>SUM(D64:N64)</f>
        <v>50472665</v>
      </c>
      <c r="P64" s="45">
        <f t="shared" si="8"/>
        <v>926.27390346852633</v>
      </c>
      <c r="Q64" s="9"/>
    </row>
    <row r="65" spans="1:120">
      <c r="A65" s="12"/>
      <c r="B65" s="25">
        <v>381</v>
      </c>
      <c r="C65" s="20" t="s">
        <v>75</v>
      </c>
      <c r="D65" s="46">
        <v>8000000</v>
      </c>
      <c r="E65" s="46">
        <v>8451835</v>
      </c>
      <c r="F65" s="46">
        <v>6029861</v>
      </c>
      <c r="G65" s="46">
        <v>2735000</v>
      </c>
      <c r="H65" s="46">
        <v>0</v>
      </c>
      <c r="I65" s="46">
        <v>1033510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26250206</v>
      </c>
      <c r="P65" s="47">
        <f t="shared" si="8"/>
        <v>481.74354927509637</v>
      </c>
      <c r="Q65" s="9"/>
    </row>
    <row r="66" spans="1:120">
      <c r="A66" s="12"/>
      <c r="B66" s="25">
        <v>389.1</v>
      </c>
      <c r="C66" s="20" t="s">
        <v>177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380545</v>
      </c>
      <c r="J66" s="46">
        <v>69557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1" si="14">SUM(D66:N66)</f>
        <v>450102</v>
      </c>
      <c r="P66" s="47">
        <f t="shared" si="8"/>
        <v>8.2602679390713885</v>
      </c>
      <c r="Q66" s="9"/>
    </row>
    <row r="67" spans="1:120">
      <c r="A67" s="12"/>
      <c r="B67" s="25">
        <v>389.2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11593642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11593642</v>
      </c>
      <c r="P67" s="47">
        <f t="shared" si="8"/>
        <v>212.76641585612037</v>
      </c>
      <c r="Q67" s="9"/>
    </row>
    <row r="68" spans="1:120">
      <c r="A68" s="12"/>
      <c r="B68" s="25">
        <v>389.3</v>
      </c>
      <c r="C68" s="20" t="s">
        <v>77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5687849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5687849</v>
      </c>
      <c r="P68" s="47">
        <f t="shared" si="8"/>
        <v>104.38335474398973</v>
      </c>
      <c r="Q68" s="9"/>
    </row>
    <row r="69" spans="1:120">
      <c r="A69" s="12"/>
      <c r="B69" s="25">
        <v>389.4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4314643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4314643</v>
      </c>
      <c r="P69" s="47">
        <f t="shared" ref="P69:P73" si="15">(O69/P$75)</f>
        <v>79.182290328500642</v>
      </c>
      <c r="Q69" s="9"/>
    </row>
    <row r="70" spans="1:120">
      <c r="A70" s="12"/>
      <c r="B70" s="25">
        <v>389.5</v>
      </c>
      <c r="C70" s="20" t="s">
        <v>178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2158895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2158895</v>
      </c>
      <c r="P70" s="47">
        <f t="shared" si="15"/>
        <v>39.620022022389428</v>
      </c>
      <c r="Q70" s="9"/>
    </row>
    <row r="71" spans="1:120">
      <c r="A71" s="12"/>
      <c r="B71" s="25">
        <v>389.7</v>
      </c>
      <c r="C71" s="20" t="s">
        <v>93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-21298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-21298</v>
      </c>
      <c r="P71" s="47">
        <f t="shared" si="15"/>
        <v>-0.39086070838685999</v>
      </c>
      <c r="Q71" s="9"/>
    </row>
    <row r="72" spans="1:120" ht="15.75" thickBot="1">
      <c r="A72" s="48"/>
      <c r="B72" s="49">
        <v>393</v>
      </c>
      <c r="C72" s="20" t="s">
        <v>179</v>
      </c>
      <c r="D72" s="46">
        <v>0</v>
      </c>
      <c r="E72" s="46">
        <v>38626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38626</v>
      </c>
      <c r="P72" s="47">
        <f t="shared" si="15"/>
        <v>0.70886401174527436</v>
      </c>
      <c r="Q72" s="9"/>
    </row>
    <row r="73" spans="1:120" ht="16.5" thickBot="1">
      <c r="A73" s="14" t="s">
        <v>63</v>
      </c>
      <c r="B73" s="23"/>
      <c r="C73" s="22"/>
      <c r="D73" s="15">
        <f t="shared" ref="D73:N73" si="16">SUM(D5,D13,D20,D37,D52,D55,D64)</f>
        <v>58860130</v>
      </c>
      <c r="E73" s="15">
        <f t="shared" si="16"/>
        <v>50876633</v>
      </c>
      <c r="F73" s="15">
        <f t="shared" si="16"/>
        <v>6035110</v>
      </c>
      <c r="G73" s="15">
        <f t="shared" si="16"/>
        <v>13600456</v>
      </c>
      <c r="H73" s="15">
        <f t="shared" si="16"/>
        <v>0</v>
      </c>
      <c r="I73" s="15">
        <f t="shared" si="16"/>
        <v>112515187</v>
      </c>
      <c r="J73" s="15">
        <f t="shared" si="16"/>
        <v>23601845</v>
      </c>
      <c r="K73" s="15">
        <f t="shared" si="16"/>
        <v>99769543</v>
      </c>
      <c r="L73" s="15">
        <f t="shared" si="16"/>
        <v>0</v>
      </c>
      <c r="M73" s="15">
        <f t="shared" si="16"/>
        <v>0</v>
      </c>
      <c r="N73" s="15">
        <f t="shared" si="16"/>
        <v>1152135</v>
      </c>
      <c r="O73" s="15">
        <f>SUM(D73:N73)</f>
        <v>366411039</v>
      </c>
      <c r="P73" s="38">
        <f t="shared" si="15"/>
        <v>6724.3721600293629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51" t="s">
        <v>180</v>
      </c>
      <c r="N75" s="51"/>
      <c r="O75" s="51"/>
      <c r="P75" s="43">
        <v>54490</v>
      </c>
    </row>
    <row r="76" spans="1:120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  <row r="77" spans="1:120" ht="15.75" customHeight="1" thickBot="1">
      <c r="A77" s="55" t="s">
        <v>95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7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29663384</v>
      </c>
      <c r="E5" s="27">
        <f t="shared" si="0"/>
        <v>1301270</v>
      </c>
      <c r="F5" s="27">
        <f t="shared" si="0"/>
        <v>0</v>
      </c>
      <c r="G5" s="27">
        <f t="shared" si="0"/>
        <v>8698808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549920</v>
      </c>
      <c r="N5" s="28">
        <f>SUM(D5:M5)</f>
        <v>40213382</v>
      </c>
      <c r="O5" s="33">
        <f t="shared" ref="O5:O36" si="1">(N5/O$76)</f>
        <v>724.59155284875135</v>
      </c>
      <c r="P5" s="6"/>
    </row>
    <row r="6" spans="1:133">
      <c r="A6" s="12"/>
      <c r="B6" s="25">
        <v>311</v>
      </c>
      <c r="C6" s="20" t="s">
        <v>3</v>
      </c>
      <c r="D6" s="46">
        <v>16953100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549920</v>
      </c>
      <c r="N6" s="46">
        <f>SUM(D6:M6)</f>
        <v>17503020</v>
      </c>
      <c r="O6" s="47">
        <f t="shared" si="1"/>
        <v>315.38109481422754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1301270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1301270</v>
      </c>
      <c r="O7" s="47">
        <f t="shared" si="1"/>
        <v>23.447151248693647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8698808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8698808</v>
      </c>
      <c r="O8" s="47">
        <f t="shared" si="1"/>
        <v>156.74092760099464</v>
      </c>
      <c r="P8" s="9"/>
    </row>
    <row r="9" spans="1:133">
      <c r="A9" s="12"/>
      <c r="B9" s="25">
        <v>314.10000000000002</v>
      </c>
      <c r="C9" s="20" t="s">
        <v>14</v>
      </c>
      <c r="D9" s="46">
        <v>6478923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6478923</v>
      </c>
      <c r="O9" s="47">
        <f t="shared" si="1"/>
        <v>116.7415582543515</v>
      </c>
      <c r="P9" s="9"/>
    </row>
    <row r="10" spans="1:133">
      <c r="A10" s="12"/>
      <c r="B10" s="25">
        <v>314.3</v>
      </c>
      <c r="C10" s="20" t="s">
        <v>15</v>
      </c>
      <c r="D10" s="46">
        <v>1288892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1288892</v>
      </c>
      <c r="O10" s="47">
        <f t="shared" si="1"/>
        <v>23.224116184367006</v>
      </c>
      <c r="P10" s="9"/>
    </row>
    <row r="11" spans="1:133">
      <c r="A11" s="12"/>
      <c r="B11" s="25">
        <v>314.39999999999998</v>
      </c>
      <c r="C11" s="20" t="s">
        <v>17</v>
      </c>
      <c r="D11" s="46">
        <v>812496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812496</v>
      </c>
      <c r="O11" s="47">
        <f t="shared" si="1"/>
        <v>14.640095138563552</v>
      </c>
      <c r="P11" s="9"/>
    </row>
    <row r="12" spans="1:133">
      <c r="A12" s="12"/>
      <c r="B12" s="25">
        <v>315</v>
      </c>
      <c r="C12" s="20" t="s">
        <v>104</v>
      </c>
      <c r="D12" s="46">
        <v>3185927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3185927</v>
      </c>
      <c r="O12" s="47">
        <f t="shared" si="1"/>
        <v>57.406158780496597</v>
      </c>
      <c r="P12" s="9"/>
    </row>
    <row r="13" spans="1:133">
      <c r="A13" s="12"/>
      <c r="B13" s="25">
        <v>316</v>
      </c>
      <c r="C13" s="20" t="s">
        <v>105</v>
      </c>
      <c r="D13" s="46">
        <v>944046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944046</v>
      </c>
      <c r="O13" s="47">
        <f t="shared" si="1"/>
        <v>17.010450827056832</v>
      </c>
      <c r="P13" s="9"/>
    </row>
    <row r="14" spans="1:133" ht="15.75">
      <c r="A14" s="29" t="s">
        <v>21</v>
      </c>
      <c r="B14" s="30"/>
      <c r="C14" s="31"/>
      <c r="D14" s="32">
        <f t="shared" ref="D14:M14" si="3">SUM(D15:D21)</f>
        <v>8691591</v>
      </c>
      <c r="E14" s="32">
        <f t="shared" si="3"/>
        <v>11086326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19777917</v>
      </c>
      <c r="O14" s="45">
        <f t="shared" si="1"/>
        <v>356.37170708854376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886976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886976</v>
      </c>
      <c r="O15" s="47">
        <f t="shared" si="1"/>
        <v>15.982125481999351</v>
      </c>
      <c r="P15" s="9"/>
    </row>
    <row r="16" spans="1:133">
      <c r="A16" s="12"/>
      <c r="B16" s="25">
        <v>323.10000000000002</v>
      </c>
      <c r="C16" s="20" t="s">
        <v>22</v>
      </c>
      <c r="D16" s="46">
        <v>5743223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5743223</v>
      </c>
      <c r="O16" s="47">
        <f t="shared" si="1"/>
        <v>103.48522469278173</v>
      </c>
      <c r="P16" s="9"/>
    </row>
    <row r="17" spans="1:16">
      <c r="A17" s="12"/>
      <c r="B17" s="25">
        <v>323.3</v>
      </c>
      <c r="C17" s="20" t="s">
        <v>23</v>
      </c>
      <c r="D17" s="46">
        <v>1871688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1871688</v>
      </c>
      <c r="O17" s="47">
        <f t="shared" si="1"/>
        <v>33.725323435078742</v>
      </c>
      <c r="P17" s="9"/>
    </row>
    <row r="18" spans="1:16">
      <c r="A18" s="12"/>
      <c r="B18" s="25">
        <v>323.39999999999998</v>
      </c>
      <c r="C18" s="20" t="s">
        <v>24</v>
      </c>
      <c r="D18" s="46">
        <v>902541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902541</v>
      </c>
      <c r="O18" s="47">
        <f t="shared" si="1"/>
        <v>16.262586039136547</v>
      </c>
      <c r="P18" s="9"/>
    </row>
    <row r="19" spans="1:16">
      <c r="A19" s="12"/>
      <c r="B19" s="25">
        <v>325.10000000000002</v>
      </c>
      <c r="C19" s="20" t="s">
        <v>25</v>
      </c>
      <c r="D19" s="46">
        <v>38770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38770</v>
      </c>
      <c r="O19" s="47">
        <f t="shared" si="1"/>
        <v>0.69858373274712604</v>
      </c>
      <c r="P19" s="9"/>
    </row>
    <row r="20" spans="1:16">
      <c r="A20" s="12"/>
      <c r="B20" s="25">
        <v>325.2</v>
      </c>
      <c r="C20" s="20" t="s">
        <v>155</v>
      </c>
      <c r="D20" s="46">
        <v>0</v>
      </c>
      <c r="E20" s="46">
        <v>9423927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9423927</v>
      </c>
      <c r="O20" s="47">
        <f t="shared" si="1"/>
        <v>169.8066056434466</v>
      </c>
      <c r="P20" s="9"/>
    </row>
    <row r="21" spans="1:16">
      <c r="A21" s="12"/>
      <c r="B21" s="25">
        <v>329</v>
      </c>
      <c r="C21" s="20" t="s">
        <v>26</v>
      </c>
      <c r="D21" s="46">
        <v>135369</v>
      </c>
      <c r="E21" s="46">
        <v>775423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910792</v>
      </c>
      <c r="O21" s="47">
        <f t="shared" si="1"/>
        <v>16.411258063353635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SUM(D23:D38)</f>
        <v>7485819</v>
      </c>
      <c r="E22" s="32">
        <f t="shared" si="5"/>
        <v>24795806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32281625</v>
      </c>
      <c r="O22" s="45">
        <f t="shared" si="1"/>
        <v>581.67186204908285</v>
      </c>
      <c r="P22" s="10"/>
    </row>
    <row r="23" spans="1:16">
      <c r="A23" s="12"/>
      <c r="B23" s="25">
        <v>331.2</v>
      </c>
      <c r="C23" s="20" t="s">
        <v>27</v>
      </c>
      <c r="D23" s="46">
        <v>0</v>
      </c>
      <c r="E23" s="46">
        <v>79384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79384</v>
      </c>
      <c r="O23" s="47">
        <f t="shared" si="1"/>
        <v>1.4303938880680385</v>
      </c>
      <c r="P23" s="9"/>
    </row>
    <row r="24" spans="1:16">
      <c r="A24" s="12"/>
      <c r="B24" s="25">
        <v>331.35</v>
      </c>
      <c r="C24" s="20" t="s">
        <v>140</v>
      </c>
      <c r="D24" s="46">
        <v>0</v>
      </c>
      <c r="E24" s="46">
        <v>304352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304352</v>
      </c>
      <c r="O24" s="47">
        <f t="shared" si="1"/>
        <v>5.4840174420699848</v>
      </c>
      <c r="P24" s="9"/>
    </row>
    <row r="25" spans="1:16">
      <c r="A25" s="12"/>
      <c r="B25" s="25">
        <v>331.39</v>
      </c>
      <c r="C25" s="20" t="s">
        <v>32</v>
      </c>
      <c r="D25" s="46">
        <v>0</v>
      </c>
      <c r="E25" s="46">
        <v>8813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8813</v>
      </c>
      <c r="O25" s="47">
        <f t="shared" si="1"/>
        <v>0.15879851526181124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17616119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17616119</v>
      </c>
      <c r="O26" s="47">
        <f t="shared" si="1"/>
        <v>317.41898807164222</v>
      </c>
      <c r="P26" s="9"/>
    </row>
    <row r="27" spans="1:16">
      <c r="A27" s="12"/>
      <c r="B27" s="25">
        <v>331.62</v>
      </c>
      <c r="C27" s="20" t="s">
        <v>158</v>
      </c>
      <c r="D27" s="46">
        <v>0</v>
      </c>
      <c r="E27" s="46">
        <v>748234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748234</v>
      </c>
      <c r="O27" s="47">
        <f t="shared" si="1"/>
        <v>13.48217953800137</v>
      </c>
      <c r="P27" s="9"/>
    </row>
    <row r="28" spans="1:16">
      <c r="A28" s="12"/>
      <c r="B28" s="25">
        <v>331.9</v>
      </c>
      <c r="C28" s="20" t="s">
        <v>31</v>
      </c>
      <c r="D28" s="46">
        <v>0</v>
      </c>
      <c r="E28" s="46">
        <v>1138429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1138429</v>
      </c>
      <c r="O28" s="47">
        <f t="shared" si="1"/>
        <v>20.512973440484341</v>
      </c>
      <c r="P28" s="9"/>
    </row>
    <row r="29" spans="1:16">
      <c r="A29" s="12"/>
      <c r="B29" s="25">
        <v>333</v>
      </c>
      <c r="C29" s="20" t="s">
        <v>4</v>
      </c>
      <c r="D29" s="46">
        <v>9197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9197</v>
      </c>
      <c r="O29" s="47">
        <f t="shared" si="1"/>
        <v>0.16571768352012686</v>
      </c>
      <c r="P29" s="9"/>
    </row>
    <row r="30" spans="1:16">
      <c r="A30" s="12"/>
      <c r="B30" s="25">
        <v>334.36</v>
      </c>
      <c r="C30" s="20" t="s">
        <v>141</v>
      </c>
      <c r="D30" s="46">
        <v>0</v>
      </c>
      <c r="E30" s="46">
        <v>72214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72214</v>
      </c>
      <c r="O30" s="47">
        <f t="shared" si="1"/>
        <v>1.3012000432448017</v>
      </c>
      <c r="P30" s="9"/>
    </row>
    <row r="31" spans="1:16">
      <c r="A31" s="12"/>
      <c r="B31" s="25">
        <v>334.9</v>
      </c>
      <c r="C31" s="20" t="s">
        <v>36</v>
      </c>
      <c r="D31" s="46">
        <v>0</v>
      </c>
      <c r="E31" s="46">
        <v>18203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18203</v>
      </c>
      <c r="O31" s="47">
        <f t="shared" si="1"/>
        <v>0.32799380157843527</v>
      </c>
      <c r="P31" s="9"/>
    </row>
    <row r="32" spans="1:16">
      <c r="A32" s="12"/>
      <c r="B32" s="25">
        <v>335.12</v>
      </c>
      <c r="C32" s="20" t="s">
        <v>106</v>
      </c>
      <c r="D32" s="46">
        <v>2354465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2354465</v>
      </c>
      <c r="O32" s="47">
        <f t="shared" si="1"/>
        <v>42.424321597174675</v>
      </c>
      <c r="P32" s="9"/>
    </row>
    <row r="33" spans="1:16">
      <c r="A33" s="12"/>
      <c r="B33" s="25">
        <v>335.14</v>
      </c>
      <c r="C33" s="20" t="s">
        <v>107</v>
      </c>
      <c r="D33" s="46">
        <v>11881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11881</v>
      </c>
      <c r="O33" s="47">
        <f t="shared" si="1"/>
        <v>0.2140797866589787</v>
      </c>
      <c r="P33" s="9"/>
    </row>
    <row r="34" spans="1:16">
      <c r="A34" s="12"/>
      <c r="B34" s="25">
        <v>335.15</v>
      </c>
      <c r="C34" s="20" t="s">
        <v>108</v>
      </c>
      <c r="D34" s="46">
        <v>120552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120552</v>
      </c>
      <c r="O34" s="47">
        <f t="shared" si="1"/>
        <v>2.1721863850949585</v>
      </c>
      <c r="P34" s="9"/>
    </row>
    <row r="35" spans="1:16">
      <c r="A35" s="12"/>
      <c r="B35" s="25">
        <v>335.18</v>
      </c>
      <c r="C35" s="20" t="s">
        <v>109</v>
      </c>
      <c r="D35" s="46">
        <v>4917734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4917734</v>
      </c>
      <c r="O35" s="47">
        <f t="shared" si="1"/>
        <v>88.611013009477816</v>
      </c>
      <c r="P35" s="9"/>
    </row>
    <row r="36" spans="1:16">
      <c r="A36" s="12"/>
      <c r="B36" s="25">
        <v>335.19</v>
      </c>
      <c r="C36" s="20" t="s">
        <v>110</v>
      </c>
      <c r="D36" s="46">
        <v>26691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26691</v>
      </c>
      <c r="O36" s="47">
        <f t="shared" si="1"/>
        <v>0.48093624995495332</v>
      </c>
      <c r="P36" s="9"/>
    </row>
    <row r="37" spans="1:16">
      <c r="A37" s="12"/>
      <c r="B37" s="25">
        <v>335.21</v>
      </c>
      <c r="C37" s="20" t="s">
        <v>41</v>
      </c>
      <c r="D37" s="46">
        <v>45299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45299</v>
      </c>
      <c r="O37" s="47">
        <f t="shared" ref="O37:O68" si="8">(N37/O$76)</f>
        <v>0.81622761180583081</v>
      </c>
      <c r="P37" s="9"/>
    </row>
    <row r="38" spans="1:16">
      <c r="A38" s="12"/>
      <c r="B38" s="25">
        <v>338</v>
      </c>
      <c r="C38" s="20" t="s">
        <v>43</v>
      </c>
      <c r="D38" s="46">
        <v>0</v>
      </c>
      <c r="E38" s="46">
        <v>4810058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4810058</v>
      </c>
      <c r="O38" s="47">
        <f t="shared" si="8"/>
        <v>86.670834985044507</v>
      </c>
      <c r="P38" s="9"/>
    </row>
    <row r="39" spans="1:16" ht="15.75">
      <c r="A39" s="29" t="s">
        <v>48</v>
      </c>
      <c r="B39" s="30"/>
      <c r="C39" s="31"/>
      <c r="D39" s="32">
        <f t="shared" ref="D39:M39" si="9">SUM(D40:D53)</f>
        <v>1503230</v>
      </c>
      <c r="E39" s="32">
        <f t="shared" si="9"/>
        <v>4555615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78804144</v>
      </c>
      <c r="J39" s="32">
        <f t="shared" si="9"/>
        <v>5131060</v>
      </c>
      <c r="K39" s="32">
        <f t="shared" si="9"/>
        <v>0</v>
      </c>
      <c r="L39" s="32">
        <f t="shared" si="9"/>
        <v>0</v>
      </c>
      <c r="M39" s="32">
        <f t="shared" si="9"/>
        <v>492099</v>
      </c>
      <c r="N39" s="32">
        <f>SUM(D39:M39)</f>
        <v>90486148</v>
      </c>
      <c r="O39" s="45">
        <f t="shared" si="8"/>
        <v>1630.4397996324192</v>
      </c>
      <c r="P39" s="10"/>
    </row>
    <row r="40" spans="1:16">
      <c r="A40" s="12"/>
      <c r="B40" s="25">
        <v>341.2</v>
      </c>
      <c r="C40" s="20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5131060</v>
      </c>
      <c r="K40" s="46">
        <v>0</v>
      </c>
      <c r="L40" s="46">
        <v>0</v>
      </c>
      <c r="M40" s="46">
        <v>0</v>
      </c>
      <c r="N40" s="46">
        <f t="shared" ref="N40:N53" si="10">SUM(D40:M40)</f>
        <v>5131060</v>
      </c>
      <c r="O40" s="47">
        <f t="shared" si="8"/>
        <v>92.4548632383149</v>
      </c>
      <c r="P40" s="9"/>
    </row>
    <row r="41" spans="1:16">
      <c r="A41" s="12"/>
      <c r="B41" s="25">
        <v>342.1</v>
      </c>
      <c r="C41" s="20" t="s">
        <v>159</v>
      </c>
      <c r="D41" s="46">
        <v>45000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45000</v>
      </c>
      <c r="O41" s="47">
        <f t="shared" si="8"/>
        <v>0.81084003027136109</v>
      </c>
      <c r="P41" s="9"/>
    </row>
    <row r="42" spans="1:16">
      <c r="A42" s="12"/>
      <c r="B42" s="25">
        <v>343.2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46820208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46820208</v>
      </c>
      <c r="O42" s="47">
        <f t="shared" si="8"/>
        <v>843.63775271180941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8523920</v>
      </c>
      <c r="J43" s="46">
        <v>0</v>
      </c>
      <c r="K43" s="46">
        <v>0</v>
      </c>
      <c r="L43" s="46">
        <v>0</v>
      </c>
      <c r="M43" s="46">
        <v>70488</v>
      </c>
      <c r="N43" s="46">
        <f t="shared" si="10"/>
        <v>8594408</v>
      </c>
      <c r="O43" s="47">
        <f t="shared" si="8"/>
        <v>154.85977873076507</v>
      </c>
      <c r="P43" s="9"/>
    </row>
    <row r="44" spans="1:16">
      <c r="A44" s="12"/>
      <c r="B44" s="25">
        <v>343.9</v>
      </c>
      <c r="C44" s="20" t="s">
        <v>54</v>
      </c>
      <c r="D44" s="46">
        <v>0</v>
      </c>
      <c r="E44" s="46">
        <v>2726710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2726710</v>
      </c>
      <c r="O44" s="47">
        <f t="shared" si="8"/>
        <v>49.131680420916069</v>
      </c>
      <c r="P44" s="9"/>
    </row>
    <row r="45" spans="1:16">
      <c r="A45" s="12"/>
      <c r="B45" s="25">
        <v>344.1</v>
      </c>
      <c r="C45" s="20" t="s">
        <v>112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20718662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20718662</v>
      </c>
      <c r="O45" s="47">
        <f t="shared" si="8"/>
        <v>373.32267829471334</v>
      </c>
      <c r="P45" s="9"/>
    </row>
    <row r="46" spans="1:16">
      <c r="A46" s="12"/>
      <c r="B46" s="25">
        <v>344.2</v>
      </c>
      <c r="C46" s="20" t="s">
        <v>113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2741354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2741354</v>
      </c>
      <c r="O46" s="47">
        <f t="shared" si="8"/>
        <v>49.395545785433711</v>
      </c>
      <c r="P46" s="9"/>
    </row>
    <row r="47" spans="1:16">
      <c r="A47" s="12"/>
      <c r="B47" s="25">
        <v>344.5</v>
      </c>
      <c r="C47" s="20" t="s">
        <v>114</v>
      </c>
      <c r="D47" s="46">
        <v>0</v>
      </c>
      <c r="E47" s="46">
        <v>5940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421611</v>
      </c>
      <c r="N47" s="46">
        <f t="shared" si="10"/>
        <v>427551</v>
      </c>
      <c r="O47" s="47">
        <f t="shared" si="8"/>
        <v>7.7038992396122383</v>
      </c>
      <c r="P47" s="9"/>
    </row>
    <row r="48" spans="1:16">
      <c r="A48" s="12"/>
      <c r="B48" s="25">
        <v>344.9</v>
      </c>
      <c r="C48" s="20" t="s">
        <v>115</v>
      </c>
      <c r="D48" s="46">
        <v>939305</v>
      </c>
      <c r="E48" s="46">
        <v>89427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1028732</v>
      </c>
      <c r="O48" s="47">
        <f t="shared" si="8"/>
        <v>18.536379689358174</v>
      </c>
      <c r="P48" s="9"/>
    </row>
    <row r="49" spans="1:16">
      <c r="A49" s="12"/>
      <c r="B49" s="25">
        <v>345.9</v>
      </c>
      <c r="C49" s="20" t="s">
        <v>59</v>
      </c>
      <c r="D49" s="46">
        <v>0</v>
      </c>
      <c r="E49" s="46">
        <v>655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655</v>
      </c>
      <c r="O49" s="47">
        <f t="shared" si="8"/>
        <v>1.1802227107283146E-2</v>
      </c>
      <c r="P49" s="9"/>
    </row>
    <row r="50" spans="1:16">
      <c r="A50" s="12"/>
      <c r="B50" s="25">
        <v>347.2</v>
      </c>
      <c r="C50" s="20" t="s">
        <v>60</v>
      </c>
      <c r="D50" s="46">
        <v>15329</v>
      </c>
      <c r="E50" s="46">
        <v>1087803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1103132</v>
      </c>
      <c r="O50" s="47">
        <f t="shared" si="8"/>
        <v>19.876968539406825</v>
      </c>
      <c r="P50" s="9"/>
    </row>
    <row r="51" spans="1:16">
      <c r="A51" s="12"/>
      <c r="B51" s="25">
        <v>347.4</v>
      </c>
      <c r="C51" s="20" t="s">
        <v>61</v>
      </c>
      <c r="D51" s="46">
        <v>0</v>
      </c>
      <c r="E51" s="46">
        <v>16499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16499</v>
      </c>
      <c r="O51" s="47">
        <f t="shared" si="8"/>
        <v>0.2972899924321597</v>
      </c>
      <c r="P51" s="9"/>
    </row>
    <row r="52" spans="1:16">
      <c r="A52" s="12"/>
      <c r="B52" s="25">
        <v>347.5</v>
      </c>
      <c r="C52" s="20" t="s">
        <v>62</v>
      </c>
      <c r="D52" s="46">
        <v>0</v>
      </c>
      <c r="E52" s="46">
        <v>321074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321074</v>
      </c>
      <c r="O52" s="47">
        <f t="shared" si="8"/>
        <v>5.7853255973188222</v>
      </c>
      <c r="P52" s="9"/>
    </row>
    <row r="53" spans="1:16">
      <c r="A53" s="12"/>
      <c r="B53" s="25">
        <v>349</v>
      </c>
      <c r="C53" s="20" t="s">
        <v>1</v>
      </c>
      <c r="D53" s="46">
        <v>503596</v>
      </c>
      <c r="E53" s="46">
        <v>307507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811103</v>
      </c>
      <c r="O53" s="47">
        <f t="shared" si="8"/>
        <v>14.614995134959818</v>
      </c>
      <c r="P53" s="9"/>
    </row>
    <row r="54" spans="1:16" ht="15.75">
      <c r="A54" s="29" t="s">
        <v>49</v>
      </c>
      <c r="B54" s="30"/>
      <c r="C54" s="31"/>
      <c r="D54" s="32">
        <f t="shared" ref="D54:M54" si="11">SUM(D55:D57)</f>
        <v>116434</v>
      </c>
      <c r="E54" s="32">
        <f t="shared" si="11"/>
        <v>123435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53263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285303</v>
      </c>
      <c r="N54" s="32">
        <f t="shared" ref="N54:N59" si="12">SUM(D54:M54)</f>
        <v>578435</v>
      </c>
      <c r="O54" s="45">
        <f t="shared" si="8"/>
        <v>10.422627842444772</v>
      </c>
      <c r="P54" s="10"/>
    </row>
    <row r="55" spans="1:16">
      <c r="A55" s="13"/>
      <c r="B55" s="39">
        <v>351.1</v>
      </c>
      <c r="C55" s="21" t="s">
        <v>65</v>
      </c>
      <c r="D55" s="46">
        <v>99964</v>
      </c>
      <c r="E55" s="46">
        <v>117978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217942</v>
      </c>
      <c r="O55" s="47">
        <f t="shared" si="8"/>
        <v>3.9270243972755776</v>
      </c>
      <c r="P55" s="9"/>
    </row>
    <row r="56" spans="1:16">
      <c r="A56" s="13"/>
      <c r="B56" s="39">
        <v>354</v>
      </c>
      <c r="C56" s="21" t="s">
        <v>67</v>
      </c>
      <c r="D56" s="46">
        <v>16040</v>
      </c>
      <c r="E56" s="46">
        <v>5457</v>
      </c>
      <c r="F56" s="46">
        <v>0</v>
      </c>
      <c r="G56" s="46">
        <v>0</v>
      </c>
      <c r="H56" s="46">
        <v>0</v>
      </c>
      <c r="I56" s="46">
        <v>53263</v>
      </c>
      <c r="J56" s="46">
        <v>0</v>
      </c>
      <c r="K56" s="46">
        <v>0</v>
      </c>
      <c r="L56" s="46">
        <v>0</v>
      </c>
      <c r="M56" s="46">
        <v>285303</v>
      </c>
      <c r="N56" s="46">
        <f t="shared" si="12"/>
        <v>360063</v>
      </c>
      <c r="O56" s="47">
        <f t="shared" si="8"/>
        <v>6.4878554182132691</v>
      </c>
      <c r="P56" s="9"/>
    </row>
    <row r="57" spans="1:16">
      <c r="A57" s="13"/>
      <c r="B57" s="39">
        <v>359</v>
      </c>
      <c r="C57" s="21" t="s">
        <v>68</v>
      </c>
      <c r="D57" s="46">
        <v>430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430</v>
      </c>
      <c r="O57" s="47">
        <f t="shared" si="8"/>
        <v>7.7480269559263397E-3</v>
      </c>
      <c r="P57" s="9"/>
    </row>
    <row r="58" spans="1:16" ht="15.75">
      <c r="A58" s="29" t="s">
        <v>5</v>
      </c>
      <c r="B58" s="30"/>
      <c r="C58" s="31"/>
      <c r="D58" s="32">
        <f t="shared" ref="D58:M58" si="13">SUM(D59:D65)</f>
        <v>1181130</v>
      </c>
      <c r="E58" s="32">
        <f t="shared" si="13"/>
        <v>346697</v>
      </c>
      <c r="F58" s="32">
        <f t="shared" si="13"/>
        <v>19845</v>
      </c>
      <c r="G58" s="32">
        <f t="shared" si="13"/>
        <v>679693</v>
      </c>
      <c r="H58" s="32">
        <f t="shared" si="13"/>
        <v>0</v>
      </c>
      <c r="I58" s="32">
        <f t="shared" si="13"/>
        <v>470164</v>
      </c>
      <c r="J58" s="32">
        <f t="shared" si="13"/>
        <v>16482120</v>
      </c>
      <c r="K58" s="32">
        <f t="shared" si="13"/>
        <v>49660834</v>
      </c>
      <c r="L58" s="32">
        <f t="shared" si="13"/>
        <v>0</v>
      </c>
      <c r="M58" s="32">
        <f t="shared" si="13"/>
        <v>15040</v>
      </c>
      <c r="N58" s="32">
        <f t="shared" si="12"/>
        <v>68855523</v>
      </c>
      <c r="O58" s="45">
        <f t="shared" si="8"/>
        <v>1240.6847634148978</v>
      </c>
      <c r="P58" s="10"/>
    </row>
    <row r="59" spans="1:16">
      <c r="A59" s="12"/>
      <c r="B59" s="25">
        <v>361.1</v>
      </c>
      <c r="C59" s="20" t="s">
        <v>69</v>
      </c>
      <c r="D59" s="46">
        <v>429700</v>
      </c>
      <c r="E59" s="46">
        <v>291393</v>
      </c>
      <c r="F59" s="46">
        <v>19845</v>
      </c>
      <c r="G59" s="46">
        <v>660794</v>
      </c>
      <c r="H59" s="46">
        <v>0</v>
      </c>
      <c r="I59" s="46">
        <v>0</v>
      </c>
      <c r="J59" s="46">
        <v>0</v>
      </c>
      <c r="K59" s="46">
        <v>7902621</v>
      </c>
      <c r="L59" s="46">
        <v>0</v>
      </c>
      <c r="M59" s="46">
        <v>0</v>
      </c>
      <c r="N59" s="46">
        <f t="shared" si="12"/>
        <v>9304353</v>
      </c>
      <c r="O59" s="47">
        <f t="shared" si="8"/>
        <v>167.65204151500956</v>
      </c>
      <c r="P59" s="9"/>
    </row>
    <row r="60" spans="1:16">
      <c r="A60" s="12"/>
      <c r="B60" s="25">
        <v>361.3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28102720</v>
      </c>
      <c r="L60" s="46">
        <v>0</v>
      </c>
      <c r="M60" s="46">
        <v>0</v>
      </c>
      <c r="N60" s="46">
        <f t="shared" ref="N60:N65" si="14">SUM(D60:M60)</f>
        <v>28102720</v>
      </c>
      <c r="O60" s="47">
        <f t="shared" si="8"/>
        <v>506.37356301127971</v>
      </c>
      <c r="P60" s="9"/>
    </row>
    <row r="61" spans="1:16">
      <c r="A61" s="12"/>
      <c r="B61" s="25">
        <v>364</v>
      </c>
      <c r="C61" s="20" t="s">
        <v>116</v>
      </c>
      <c r="D61" s="46">
        <v>89569</v>
      </c>
      <c r="E61" s="46">
        <v>2200</v>
      </c>
      <c r="F61" s="46">
        <v>0</v>
      </c>
      <c r="G61" s="46">
        <v>0</v>
      </c>
      <c r="H61" s="46">
        <v>0</v>
      </c>
      <c r="I61" s="46">
        <v>7985</v>
      </c>
      <c r="J61" s="46">
        <v>2287</v>
      </c>
      <c r="K61" s="46">
        <v>0</v>
      </c>
      <c r="L61" s="46">
        <v>0</v>
      </c>
      <c r="M61" s="46">
        <v>0</v>
      </c>
      <c r="N61" s="46">
        <f t="shared" si="14"/>
        <v>102041</v>
      </c>
      <c r="O61" s="47">
        <f t="shared" si="8"/>
        <v>1.838642833975999</v>
      </c>
      <c r="P61" s="9"/>
    </row>
    <row r="62" spans="1:16">
      <c r="A62" s="12"/>
      <c r="B62" s="25">
        <v>366</v>
      </c>
      <c r="C62" s="20" t="s">
        <v>72</v>
      </c>
      <c r="D62" s="46">
        <v>64</v>
      </c>
      <c r="E62" s="46">
        <v>20434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20498</v>
      </c>
      <c r="O62" s="47">
        <f t="shared" si="8"/>
        <v>0.36934664312227466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13655493</v>
      </c>
      <c r="L63" s="46">
        <v>0</v>
      </c>
      <c r="M63" s="46">
        <v>0</v>
      </c>
      <c r="N63" s="46">
        <f t="shared" si="14"/>
        <v>13655493</v>
      </c>
      <c r="O63" s="47">
        <f t="shared" si="8"/>
        <v>246.053785722008</v>
      </c>
      <c r="P63" s="9"/>
    </row>
    <row r="64" spans="1:16">
      <c r="A64" s="12"/>
      <c r="B64" s="25">
        <v>369.3</v>
      </c>
      <c r="C64" s="20" t="s">
        <v>136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16403370</v>
      </c>
      <c r="K64" s="46">
        <v>0</v>
      </c>
      <c r="L64" s="46">
        <v>0</v>
      </c>
      <c r="M64" s="46">
        <v>0</v>
      </c>
      <c r="N64" s="46">
        <f t="shared" si="14"/>
        <v>16403370</v>
      </c>
      <c r="O64" s="47">
        <f t="shared" si="8"/>
        <v>295.56686727449636</v>
      </c>
      <c r="P64" s="9"/>
    </row>
    <row r="65" spans="1:119">
      <c r="A65" s="12"/>
      <c r="B65" s="25">
        <v>369.9</v>
      </c>
      <c r="C65" s="20" t="s">
        <v>74</v>
      </c>
      <c r="D65" s="46">
        <v>661797</v>
      </c>
      <c r="E65" s="46">
        <v>32670</v>
      </c>
      <c r="F65" s="46">
        <v>0</v>
      </c>
      <c r="G65" s="46">
        <v>18899</v>
      </c>
      <c r="H65" s="46">
        <v>0</v>
      </c>
      <c r="I65" s="46">
        <v>462179</v>
      </c>
      <c r="J65" s="46">
        <v>76463</v>
      </c>
      <c r="K65" s="46">
        <v>0</v>
      </c>
      <c r="L65" s="46">
        <v>0</v>
      </c>
      <c r="M65" s="46">
        <v>15040</v>
      </c>
      <c r="N65" s="46">
        <f t="shared" si="14"/>
        <v>1267048</v>
      </c>
      <c r="O65" s="47">
        <f t="shared" si="8"/>
        <v>22.830516415005945</v>
      </c>
      <c r="P65" s="9"/>
    </row>
    <row r="66" spans="1:119" ht="15.75">
      <c r="A66" s="29" t="s">
        <v>50</v>
      </c>
      <c r="B66" s="30"/>
      <c r="C66" s="31"/>
      <c r="D66" s="32">
        <f t="shared" ref="D66:M66" si="15">SUM(D67:D73)</f>
        <v>8000000</v>
      </c>
      <c r="E66" s="32">
        <f t="shared" si="15"/>
        <v>6749572</v>
      </c>
      <c r="F66" s="32">
        <f t="shared" si="15"/>
        <v>5074881</v>
      </c>
      <c r="G66" s="32">
        <f t="shared" si="15"/>
        <v>2732167</v>
      </c>
      <c r="H66" s="32">
        <f t="shared" si="15"/>
        <v>0</v>
      </c>
      <c r="I66" s="32">
        <f t="shared" si="15"/>
        <v>20441154</v>
      </c>
      <c r="J66" s="32">
        <f t="shared" si="15"/>
        <v>218893</v>
      </c>
      <c r="K66" s="32">
        <f t="shared" si="15"/>
        <v>0</v>
      </c>
      <c r="L66" s="32">
        <f t="shared" si="15"/>
        <v>0</v>
      </c>
      <c r="M66" s="32">
        <f t="shared" si="15"/>
        <v>787327</v>
      </c>
      <c r="N66" s="32">
        <f t="shared" ref="N66:N74" si="16">SUM(D66:M66)</f>
        <v>44003994</v>
      </c>
      <c r="O66" s="45">
        <f t="shared" si="8"/>
        <v>792.893329489351</v>
      </c>
      <c r="P66" s="9"/>
    </row>
    <row r="67" spans="1:119">
      <c r="A67" s="12"/>
      <c r="B67" s="25">
        <v>381</v>
      </c>
      <c r="C67" s="20" t="s">
        <v>75</v>
      </c>
      <c r="D67" s="46">
        <v>8000000</v>
      </c>
      <c r="E67" s="46">
        <v>6749572</v>
      </c>
      <c r="F67" s="46">
        <v>5074881</v>
      </c>
      <c r="G67" s="46">
        <v>2732167</v>
      </c>
      <c r="H67" s="46">
        <v>0</v>
      </c>
      <c r="I67" s="46">
        <v>2247146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24803766</v>
      </c>
      <c r="O67" s="47">
        <f t="shared" si="8"/>
        <v>446.93080831741685</v>
      </c>
      <c r="P67" s="9"/>
    </row>
    <row r="68" spans="1:119">
      <c r="A68" s="12"/>
      <c r="B68" s="25">
        <v>382</v>
      </c>
      <c r="C68" s="20" t="s">
        <v>87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357185</v>
      </c>
      <c r="N68" s="46">
        <f t="shared" si="16"/>
        <v>357185</v>
      </c>
      <c r="O68" s="47">
        <f t="shared" si="8"/>
        <v>6.4359976936105809</v>
      </c>
      <c r="P68" s="9"/>
    </row>
    <row r="69" spans="1:119">
      <c r="A69" s="12"/>
      <c r="B69" s="25">
        <v>389.1</v>
      </c>
      <c r="C69" s="20" t="s">
        <v>150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1292778</v>
      </c>
      <c r="J69" s="46">
        <v>218893</v>
      </c>
      <c r="K69" s="46">
        <v>0</v>
      </c>
      <c r="L69" s="46">
        <v>0</v>
      </c>
      <c r="M69" s="46">
        <v>0</v>
      </c>
      <c r="N69" s="46">
        <f t="shared" si="16"/>
        <v>1511671</v>
      </c>
      <c r="O69" s="47">
        <f t="shared" ref="O69:O74" si="17">(N69/O$76)</f>
        <v>27.238296875563083</v>
      </c>
      <c r="P69" s="9"/>
    </row>
    <row r="70" spans="1:119">
      <c r="A70" s="12"/>
      <c r="B70" s="25">
        <v>389.2</v>
      </c>
      <c r="C70" s="20" t="s">
        <v>117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8182847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8182847</v>
      </c>
      <c r="O70" s="47">
        <f t="shared" si="17"/>
        <v>147.44399798190926</v>
      </c>
      <c r="P70" s="9"/>
    </row>
    <row r="71" spans="1:119">
      <c r="A71" s="12"/>
      <c r="B71" s="25">
        <v>389.3</v>
      </c>
      <c r="C71" s="20" t="s">
        <v>118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361178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361178</v>
      </c>
      <c r="O71" s="47">
        <f t="shared" si="17"/>
        <v>6.5079462322966597</v>
      </c>
      <c r="P71" s="9"/>
    </row>
    <row r="72" spans="1:119">
      <c r="A72" s="12"/>
      <c r="B72" s="25">
        <v>389.4</v>
      </c>
      <c r="C72" s="20" t="s">
        <v>119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8302015</v>
      </c>
      <c r="J72" s="46">
        <v>0</v>
      </c>
      <c r="K72" s="46">
        <v>0</v>
      </c>
      <c r="L72" s="46">
        <v>0</v>
      </c>
      <c r="M72" s="46">
        <v>430142</v>
      </c>
      <c r="N72" s="46">
        <f t="shared" si="16"/>
        <v>8732157</v>
      </c>
      <c r="O72" s="47">
        <f t="shared" si="17"/>
        <v>157.34183213809507</v>
      </c>
      <c r="P72" s="9"/>
    </row>
    <row r="73" spans="1:119" ht="15.75" thickBot="1">
      <c r="A73" s="12"/>
      <c r="B73" s="25">
        <v>389.5</v>
      </c>
      <c r="C73" s="20" t="s">
        <v>160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55190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55190</v>
      </c>
      <c r="O73" s="47">
        <f t="shared" si="17"/>
        <v>0.99445025045947599</v>
      </c>
      <c r="P73" s="9"/>
    </row>
    <row r="74" spans="1:119" ht="16.5" thickBot="1">
      <c r="A74" s="14" t="s">
        <v>63</v>
      </c>
      <c r="B74" s="23"/>
      <c r="C74" s="22"/>
      <c r="D74" s="15">
        <f t="shared" ref="D74:M74" si="18">SUM(D5,D14,D22,D39,D54,D58,D66)</f>
        <v>56641588</v>
      </c>
      <c r="E74" s="15">
        <f t="shared" si="18"/>
        <v>48958721</v>
      </c>
      <c r="F74" s="15">
        <f t="shared" si="18"/>
        <v>5094726</v>
      </c>
      <c r="G74" s="15">
        <f t="shared" si="18"/>
        <v>12110668</v>
      </c>
      <c r="H74" s="15">
        <f t="shared" si="18"/>
        <v>0</v>
      </c>
      <c r="I74" s="15">
        <f t="shared" si="18"/>
        <v>99768725</v>
      </c>
      <c r="J74" s="15">
        <f t="shared" si="18"/>
        <v>21832073</v>
      </c>
      <c r="K74" s="15">
        <f t="shared" si="18"/>
        <v>49660834</v>
      </c>
      <c r="L74" s="15">
        <f t="shared" si="18"/>
        <v>0</v>
      </c>
      <c r="M74" s="15">
        <f t="shared" si="18"/>
        <v>2129689</v>
      </c>
      <c r="N74" s="15">
        <f t="shared" si="16"/>
        <v>296197024</v>
      </c>
      <c r="O74" s="38">
        <f t="shared" si="17"/>
        <v>5337.0756423654902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51" t="s">
        <v>161</v>
      </c>
      <c r="M76" s="51"/>
      <c r="N76" s="51"/>
      <c r="O76" s="43">
        <v>55498</v>
      </c>
    </row>
    <row r="77" spans="1:119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  <row r="78" spans="1:119" ht="15.75" customHeight="1" thickBot="1">
      <c r="A78" s="55" t="s">
        <v>95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28227580</v>
      </c>
      <c r="E5" s="27">
        <f t="shared" si="0"/>
        <v>1364246</v>
      </c>
      <c r="F5" s="27">
        <f t="shared" si="0"/>
        <v>0</v>
      </c>
      <c r="G5" s="27">
        <f t="shared" si="0"/>
        <v>8901413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414289</v>
      </c>
      <c r="N5" s="28">
        <f>SUM(D5:M5)</f>
        <v>38907528</v>
      </c>
      <c r="O5" s="33">
        <f t="shared" ref="O5:O36" si="1">(N5/O$74)</f>
        <v>704.51468511208486</v>
      </c>
      <c r="P5" s="6"/>
    </row>
    <row r="6" spans="1:133">
      <c r="A6" s="12"/>
      <c r="B6" s="25">
        <v>311</v>
      </c>
      <c r="C6" s="20" t="s">
        <v>3</v>
      </c>
      <c r="D6" s="46">
        <v>15718156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414289</v>
      </c>
      <c r="N6" s="46">
        <f>SUM(D6:M6)</f>
        <v>16132445</v>
      </c>
      <c r="O6" s="47">
        <f t="shared" si="1"/>
        <v>292.11684713721797</v>
      </c>
      <c r="P6" s="9"/>
    </row>
    <row r="7" spans="1:133">
      <c r="A7" s="12"/>
      <c r="B7" s="25">
        <v>312.10000000000002</v>
      </c>
      <c r="C7" s="20" t="s">
        <v>146</v>
      </c>
      <c r="D7" s="46">
        <v>0</v>
      </c>
      <c r="E7" s="46">
        <v>1364246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1364246</v>
      </c>
      <c r="O7" s="47">
        <f t="shared" si="1"/>
        <v>24.702965994278056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8901413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8901413</v>
      </c>
      <c r="O8" s="47">
        <f t="shared" si="1"/>
        <v>161.18156303190526</v>
      </c>
      <c r="P8" s="9"/>
    </row>
    <row r="9" spans="1:133">
      <c r="A9" s="12"/>
      <c r="B9" s="25">
        <v>314.10000000000002</v>
      </c>
      <c r="C9" s="20" t="s">
        <v>14</v>
      </c>
      <c r="D9" s="46">
        <v>6392954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6392954</v>
      </c>
      <c r="O9" s="47">
        <f t="shared" si="1"/>
        <v>115.75985948647376</v>
      </c>
      <c r="P9" s="9"/>
    </row>
    <row r="10" spans="1:133">
      <c r="A10" s="12"/>
      <c r="B10" s="25">
        <v>314.3</v>
      </c>
      <c r="C10" s="20" t="s">
        <v>15</v>
      </c>
      <c r="D10" s="46">
        <v>2073371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2073371</v>
      </c>
      <c r="O10" s="47">
        <f t="shared" si="1"/>
        <v>37.543385361967189</v>
      </c>
      <c r="P10" s="9"/>
    </row>
    <row r="11" spans="1:133">
      <c r="A11" s="12"/>
      <c r="B11" s="25">
        <v>314.39999999999998</v>
      </c>
      <c r="C11" s="20" t="s">
        <v>17</v>
      </c>
      <c r="D11" s="46">
        <v>33615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33615</v>
      </c>
      <c r="O11" s="47">
        <f t="shared" si="1"/>
        <v>0.60868069387607282</v>
      </c>
      <c r="P11" s="9"/>
    </row>
    <row r="12" spans="1:133">
      <c r="A12" s="12"/>
      <c r="B12" s="25">
        <v>315</v>
      </c>
      <c r="C12" s="20" t="s">
        <v>104</v>
      </c>
      <c r="D12" s="46">
        <v>3069511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3069511</v>
      </c>
      <c r="O12" s="47">
        <f t="shared" si="1"/>
        <v>55.580903922065694</v>
      </c>
      <c r="P12" s="9"/>
    </row>
    <row r="13" spans="1:133">
      <c r="A13" s="12"/>
      <c r="B13" s="25">
        <v>316</v>
      </c>
      <c r="C13" s="20" t="s">
        <v>105</v>
      </c>
      <c r="D13" s="46">
        <v>939973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939973</v>
      </c>
      <c r="O13" s="47">
        <f t="shared" si="1"/>
        <v>17.020479484300871</v>
      </c>
      <c r="P13" s="9"/>
    </row>
    <row r="14" spans="1:133" ht="15.75">
      <c r="A14" s="29" t="s">
        <v>21</v>
      </c>
      <c r="B14" s="30"/>
      <c r="C14" s="31"/>
      <c r="D14" s="32">
        <f t="shared" ref="D14:M14" si="3">SUM(D15:D21)</f>
        <v>8770465</v>
      </c>
      <c r="E14" s="32">
        <f t="shared" si="3"/>
        <v>16136109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24906574</v>
      </c>
      <c r="O14" s="45">
        <f t="shared" si="1"/>
        <v>450.9936261905624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811284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811284</v>
      </c>
      <c r="O15" s="47">
        <f t="shared" si="1"/>
        <v>14.690254590229239</v>
      </c>
      <c r="P15" s="9"/>
    </row>
    <row r="16" spans="1:133">
      <c r="A16" s="12"/>
      <c r="B16" s="25">
        <v>323.10000000000002</v>
      </c>
      <c r="C16" s="20" t="s">
        <v>22</v>
      </c>
      <c r="D16" s="46">
        <v>5761084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5761084</v>
      </c>
      <c r="O16" s="47">
        <f t="shared" si="1"/>
        <v>104.31832832361569</v>
      </c>
      <c r="P16" s="9"/>
    </row>
    <row r="17" spans="1:16">
      <c r="A17" s="12"/>
      <c r="B17" s="25">
        <v>323.3</v>
      </c>
      <c r="C17" s="20" t="s">
        <v>23</v>
      </c>
      <c r="D17" s="46">
        <v>1865979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1865979</v>
      </c>
      <c r="O17" s="47">
        <f t="shared" si="1"/>
        <v>33.788052728787164</v>
      </c>
      <c r="P17" s="9"/>
    </row>
    <row r="18" spans="1:16">
      <c r="A18" s="12"/>
      <c r="B18" s="25">
        <v>323.39999999999998</v>
      </c>
      <c r="C18" s="20" t="s">
        <v>24</v>
      </c>
      <c r="D18" s="46">
        <v>1008117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1008117</v>
      </c>
      <c r="O18" s="47">
        <f t="shared" si="1"/>
        <v>18.254391047694927</v>
      </c>
      <c r="P18" s="9"/>
    </row>
    <row r="19" spans="1:16">
      <c r="A19" s="12"/>
      <c r="B19" s="25">
        <v>325.10000000000002</v>
      </c>
      <c r="C19" s="20" t="s">
        <v>25</v>
      </c>
      <c r="D19" s="46">
        <v>57247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57247</v>
      </c>
      <c r="O19" s="47">
        <f t="shared" si="1"/>
        <v>1.0365950820265817</v>
      </c>
      <c r="P19" s="9"/>
    </row>
    <row r="20" spans="1:16">
      <c r="A20" s="12"/>
      <c r="B20" s="25">
        <v>325.2</v>
      </c>
      <c r="C20" s="20" t="s">
        <v>155</v>
      </c>
      <c r="D20" s="46">
        <v>0</v>
      </c>
      <c r="E20" s="46">
        <v>14462331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14462331</v>
      </c>
      <c r="O20" s="47">
        <f t="shared" si="1"/>
        <v>261.87540288994313</v>
      </c>
      <c r="P20" s="9"/>
    </row>
    <row r="21" spans="1:16">
      <c r="A21" s="12"/>
      <c r="B21" s="25">
        <v>329</v>
      </c>
      <c r="C21" s="20" t="s">
        <v>26</v>
      </c>
      <c r="D21" s="46">
        <v>78038</v>
      </c>
      <c r="E21" s="46">
        <v>862494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940532</v>
      </c>
      <c r="O21" s="47">
        <f t="shared" si="1"/>
        <v>17.03060152826567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SUM(D23:D36)</f>
        <v>7630879</v>
      </c>
      <c r="E22" s="32">
        <f t="shared" si="5"/>
        <v>22420952</v>
      </c>
      <c r="F22" s="32">
        <f t="shared" si="5"/>
        <v>1206201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31258032</v>
      </c>
      <c r="O22" s="45">
        <f t="shared" si="1"/>
        <v>566.00210045992833</v>
      </c>
      <c r="P22" s="10"/>
    </row>
    <row r="23" spans="1:16">
      <c r="A23" s="12"/>
      <c r="B23" s="25">
        <v>331.1</v>
      </c>
      <c r="C23" s="20" t="s">
        <v>139</v>
      </c>
      <c r="D23" s="46">
        <v>0</v>
      </c>
      <c r="E23" s="46">
        <v>0</v>
      </c>
      <c r="F23" s="46">
        <v>1206201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1206201</v>
      </c>
      <c r="O23" s="47">
        <f t="shared" si="1"/>
        <v>21.841179879042478</v>
      </c>
      <c r="P23" s="9"/>
    </row>
    <row r="24" spans="1:16">
      <c r="A24" s="12"/>
      <c r="B24" s="25">
        <v>331.2</v>
      </c>
      <c r="C24" s="20" t="s">
        <v>27</v>
      </c>
      <c r="D24" s="46">
        <v>0</v>
      </c>
      <c r="E24" s="46">
        <v>246762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246762</v>
      </c>
      <c r="O24" s="47">
        <f t="shared" si="1"/>
        <v>4.4682214898779558</v>
      </c>
      <c r="P24" s="9"/>
    </row>
    <row r="25" spans="1:16">
      <c r="A25" s="12"/>
      <c r="B25" s="25">
        <v>331.35</v>
      </c>
      <c r="C25" s="20" t="s">
        <v>140</v>
      </c>
      <c r="D25" s="46">
        <v>0</v>
      </c>
      <c r="E25" s="46">
        <v>144427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144427</v>
      </c>
      <c r="O25" s="47">
        <f t="shared" si="1"/>
        <v>2.6151993626190562</v>
      </c>
      <c r="P25" s="9"/>
    </row>
    <row r="26" spans="1:16">
      <c r="A26" s="12"/>
      <c r="B26" s="25">
        <v>331.39</v>
      </c>
      <c r="C26" s="20" t="s">
        <v>32</v>
      </c>
      <c r="D26" s="46">
        <v>0</v>
      </c>
      <c r="E26" s="46">
        <v>356337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356337</v>
      </c>
      <c r="O26" s="47">
        <f t="shared" si="1"/>
        <v>6.4523412885235212</v>
      </c>
      <c r="P26" s="9"/>
    </row>
    <row r="27" spans="1:16">
      <c r="A27" s="12"/>
      <c r="B27" s="25">
        <v>331.5</v>
      </c>
      <c r="C27" s="20" t="s">
        <v>29</v>
      </c>
      <c r="D27" s="46">
        <v>0</v>
      </c>
      <c r="E27" s="46">
        <v>16726773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16726773</v>
      </c>
      <c r="O27" s="47">
        <f t="shared" si="1"/>
        <v>302.87858979466193</v>
      </c>
      <c r="P27" s="9"/>
    </row>
    <row r="28" spans="1:16">
      <c r="A28" s="12"/>
      <c r="B28" s="25">
        <v>331.9</v>
      </c>
      <c r="C28" s="20" t="s">
        <v>31</v>
      </c>
      <c r="D28" s="46">
        <v>0</v>
      </c>
      <c r="E28" s="46">
        <v>983771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983771</v>
      </c>
      <c r="O28" s="47">
        <f t="shared" si="1"/>
        <v>17.813547966537499</v>
      </c>
      <c r="P28" s="9"/>
    </row>
    <row r="29" spans="1:16">
      <c r="A29" s="12"/>
      <c r="B29" s="25">
        <v>333</v>
      </c>
      <c r="C29" s="20" t="s">
        <v>4</v>
      </c>
      <c r="D29" s="46">
        <v>10233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10233</v>
      </c>
      <c r="O29" s="47">
        <f t="shared" si="1"/>
        <v>0.18529315901930249</v>
      </c>
      <c r="P29" s="9"/>
    </row>
    <row r="30" spans="1:16">
      <c r="A30" s="12"/>
      <c r="B30" s="25">
        <v>334.36</v>
      </c>
      <c r="C30" s="20" t="s">
        <v>141</v>
      </c>
      <c r="D30" s="46">
        <v>0</v>
      </c>
      <c r="E30" s="46">
        <v>-73364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-73364</v>
      </c>
      <c r="O30" s="47">
        <f t="shared" si="1"/>
        <v>-1.3284322601673124</v>
      </c>
      <c r="P30" s="9"/>
    </row>
    <row r="31" spans="1:16">
      <c r="A31" s="12"/>
      <c r="B31" s="25">
        <v>335.14</v>
      </c>
      <c r="C31" s="20" t="s">
        <v>107</v>
      </c>
      <c r="D31" s="46">
        <v>11910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11910</v>
      </c>
      <c r="O31" s="47">
        <f t="shared" si="1"/>
        <v>0.21565929091370006</v>
      </c>
      <c r="P31" s="9"/>
    </row>
    <row r="32" spans="1:16">
      <c r="A32" s="12"/>
      <c r="B32" s="25">
        <v>335.15</v>
      </c>
      <c r="C32" s="20" t="s">
        <v>108</v>
      </c>
      <c r="D32" s="46">
        <v>118904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118904</v>
      </c>
      <c r="O32" s="47">
        <f t="shared" si="1"/>
        <v>2.1530438561547096</v>
      </c>
      <c r="P32" s="9"/>
    </row>
    <row r="33" spans="1:16">
      <c r="A33" s="12"/>
      <c r="B33" s="25">
        <v>335.18</v>
      </c>
      <c r="C33" s="20" t="s">
        <v>109</v>
      </c>
      <c r="D33" s="46">
        <v>5061514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5061514</v>
      </c>
      <c r="O33" s="47">
        <f t="shared" si="1"/>
        <v>91.650925288813241</v>
      </c>
      <c r="P33" s="9"/>
    </row>
    <row r="34" spans="1:16">
      <c r="A34" s="12"/>
      <c r="B34" s="25">
        <v>335.19</v>
      </c>
      <c r="C34" s="20" t="s">
        <v>110</v>
      </c>
      <c r="D34" s="46">
        <v>18974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18974</v>
      </c>
      <c r="O34" s="47">
        <f t="shared" si="1"/>
        <v>0.34357005758157388</v>
      </c>
      <c r="P34" s="9"/>
    </row>
    <row r="35" spans="1:16">
      <c r="A35" s="12"/>
      <c r="B35" s="25">
        <v>335.21</v>
      </c>
      <c r="C35" s="20" t="s">
        <v>41</v>
      </c>
      <c r="D35" s="46">
        <v>2409344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2409344</v>
      </c>
      <c r="O35" s="47">
        <f t="shared" si="1"/>
        <v>43.626987288595949</v>
      </c>
      <c r="P35" s="9"/>
    </row>
    <row r="36" spans="1:16">
      <c r="A36" s="12"/>
      <c r="B36" s="25">
        <v>338</v>
      </c>
      <c r="C36" s="20" t="s">
        <v>43</v>
      </c>
      <c r="D36" s="46">
        <v>0</v>
      </c>
      <c r="E36" s="46">
        <v>4036246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4036246</v>
      </c>
      <c r="O36" s="47">
        <f t="shared" si="1"/>
        <v>73.085973997754678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SUM(D38:D50)</f>
        <v>1266486</v>
      </c>
      <c r="E37" s="32">
        <f t="shared" si="7"/>
        <v>5497260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86809081</v>
      </c>
      <c r="J37" s="32">
        <f t="shared" si="7"/>
        <v>5689453</v>
      </c>
      <c r="K37" s="32">
        <f t="shared" si="7"/>
        <v>0</v>
      </c>
      <c r="L37" s="32">
        <f t="shared" si="7"/>
        <v>0</v>
      </c>
      <c r="M37" s="32">
        <f t="shared" si="7"/>
        <v>639544</v>
      </c>
      <c r="N37" s="32">
        <f>SUM(D37:M37)</f>
        <v>99901824</v>
      </c>
      <c r="O37" s="45">
        <f t="shared" ref="O37:O68" si="8">(N37/O$74)</f>
        <v>1808.9636040995183</v>
      </c>
      <c r="P37" s="10"/>
    </row>
    <row r="38" spans="1:16">
      <c r="A38" s="12"/>
      <c r="B38" s="25">
        <v>341.2</v>
      </c>
      <c r="C38" s="20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5689453</v>
      </c>
      <c r="K38" s="46">
        <v>0</v>
      </c>
      <c r="L38" s="46">
        <v>0</v>
      </c>
      <c r="M38" s="46">
        <v>0</v>
      </c>
      <c r="N38" s="46">
        <f t="shared" ref="N38:N50" si="9">SUM(D38:M38)</f>
        <v>5689453</v>
      </c>
      <c r="O38" s="47">
        <f t="shared" si="8"/>
        <v>103.02127621048056</v>
      </c>
      <c r="P38" s="9"/>
    </row>
    <row r="39" spans="1:16">
      <c r="A39" s="12"/>
      <c r="B39" s="25">
        <v>343.2</v>
      </c>
      <c r="C39" s="20" t="s">
        <v>90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50231748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50231748</v>
      </c>
      <c r="O39" s="47">
        <f t="shared" si="8"/>
        <v>909.56701553616051</v>
      </c>
      <c r="P39" s="9"/>
    </row>
    <row r="40" spans="1:16">
      <c r="A40" s="12"/>
      <c r="B40" s="25">
        <v>343.4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8255120</v>
      </c>
      <c r="J40" s="46">
        <v>0</v>
      </c>
      <c r="K40" s="46">
        <v>0</v>
      </c>
      <c r="L40" s="46">
        <v>0</v>
      </c>
      <c r="M40" s="46">
        <v>85089</v>
      </c>
      <c r="N40" s="46">
        <f t="shared" si="9"/>
        <v>8340209</v>
      </c>
      <c r="O40" s="47">
        <f t="shared" si="8"/>
        <v>151.01961032846847</v>
      </c>
      <c r="P40" s="9"/>
    </row>
    <row r="41" spans="1:16">
      <c r="A41" s="12"/>
      <c r="B41" s="25">
        <v>343.9</v>
      </c>
      <c r="C41" s="20" t="s">
        <v>54</v>
      </c>
      <c r="D41" s="46">
        <v>0</v>
      </c>
      <c r="E41" s="46">
        <v>2707582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2707582</v>
      </c>
      <c r="O41" s="47">
        <f t="shared" si="8"/>
        <v>49.027305979067833</v>
      </c>
      <c r="P41" s="9"/>
    </row>
    <row r="42" spans="1:16">
      <c r="A42" s="12"/>
      <c r="B42" s="25">
        <v>344.1</v>
      </c>
      <c r="C42" s="20" t="s">
        <v>112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25921379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25921379</v>
      </c>
      <c r="O42" s="47">
        <f t="shared" si="8"/>
        <v>469.36911961757141</v>
      </c>
      <c r="P42" s="9"/>
    </row>
    <row r="43" spans="1:16">
      <c r="A43" s="12"/>
      <c r="B43" s="25">
        <v>344.2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2400834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2400834</v>
      </c>
      <c r="O43" s="47">
        <f t="shared" si="8"/>
        <v>43.472893202477096</v>
      </c>
      <c r="P43" s="9"/>
    </row>
    <row r="44" spans="1:16">
      <c r="A44" s="12"/>
      <c r="B44" s="25">
        <v>344.5</v>
      </c>
      <c r="C44" s="20" t="s">
        <v>114</v>
      </c>
      <c r="D44" s="46">
        <v>0</v>
      </c>
      <c r="E44" s="46">
        <v>5940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554455</v>
      </c>
      <c r="N44" s="46">
        <f t="shared" si="9"/>
        <v>560395</v>
      </c>
      <c r="O44" s="47">
        <f t="shared" si="8"/>
        <v>10.147303806178249</v>
      </c>
      <c r="P44" s="9"/>
    </row>
    <row r="45" spans="1:16">
      <c r="A45" s="12"/>
      <c r="B45" s="25">
        <v>344.9</v>
      </c>
      <c r="C45" s="20" t="s">
        <v>115</v>
      </c>
      <c r="D45" s="46">
        <v>704433</v>
      </c>
      <c r="E45" s="46">
        <v>99647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804080</v>
      </c>
      <c r="O45" s="47">
        <f t="shared" si="8"/>
        <v>14.559808785716873</v>
      </c>
      <c r="P45" s="9"/>
    </row>
    <row r="46" spans="1:16">
      <c r="A46" s="12"/>
      <c r="B46" s="25">
        <v>345.9</v>
      </c>
      <c r="C46" s="20" t="s">
        <v>59</v>
      </c>
      <c r="D46" s="46">
        <v>0</v>
      </c>
      <c r="E46" s="46">
        <v>7149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7149</v>
      </c>
      <c r="O46" s="47">
        <f t="shared" si="8"/>
        <v>0.12944989678774491</v>
      </c>
      <c r="P46" s="9"/>
    </row>
    <row r="47" spans="1:16">
      <c r="A47" s="12"/>
      <c r="B47" s="25">
        <v>347.2</v>
      </c>
      <c r="C47" s="20" t="s">
        <v>60</v>
      </c>
      <c r="D47" s="46">
        <v>51660</v>
      </c>
      <c r="E47" s="46">
        <v>1599607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1651267</v>
      </c>
      <c r="O47" s="47">
        <f t="shared" si="8"/>
        <v>29.90017383116648</v>
      </c>
      <c r="P47" s="9"/>
    </row>
    <row r="48" spans="1:16">
      <c r="A48" s="12"/>
      <c r="B48" s="25">
        <v>347.4</v>
      </c>
      <c r="C48" s="20" t="s">
        <v>61</v>
      </c>
      <c r="D48" s="46">
        <v>0</v>
      </c>
      <c r="E48" s="46">
        <v>760982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760982</v>
      </c>
      <c r="O48" s="47">
        <f t="shared" si="8"/>
        <v>13.779415492702713</v>
      </c>
      <c r="P48" s="9"/>
    </row>
    <row r="49" spans="1:16">
      <c r="A49" s="12"/>
      <c r="B49" s="25">
        <v>347.5</v>
      </c>
      <c r="C49" s="20" t="s">
        <v>62</v>
      </c>
      <c r="D49" s="46">
        <v>0</v>
      </c>
      <c r="E49" s="46">
        <v>25685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25685</v>
      </c>
      <c r="O49" s="47">
        <f t="shared" si="8"/>
        <v>0.46508890739868902</v>
      </c>
      <c r="P49" s="9"/>
    </row>
    <row r="50" spans="1:16">
      <c r="A50" s="12"/>
      <c r="B50" s="25">
        <v>349</v>
      </c>
      <c r="C50" s="20" t="s">
        <v>1</v>
      </c>
      <c r="D50" s="46">
        <v>510393</v>
      </c>
      <c r="E50" s="46">
        <v>290668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801061</v>
      </c>
      <c r="O50" s="47">
        <f t="shared" si="8"/>
        <v>14.505142505341686</v>
      </c>
      <c r="P50" s="9"/>
    </row>
    <row r="51" spans="1:16" ht="15.75">
      <c r="A51" s="29" t="s">
        <v>49</v>
      </c>
      <c r="B51" s="30"/>
      <c r="C51" s="31"/>
      <c r="D51" s="32">
        <f t="shared" ref="D51:M51" si="10">SUM(D52:D54)</f>
        <v>144660</v>
      </c>
      <c r="E51" s="32">
        <f t="shared" si="10"/>
        <v>126444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125024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228192</v>
      </c>
      <c r="N51" s="32">
        <f t="shared" ref="N51:N56" si="11">SUM(D51:M51)</f>
        <v>624320</v>
      </c>
      <c r="O51" s="45">
        <f t="shared" si="8"/>
        <v>11.304820193387172</v>
      </c>
      <c r="P51" s="10"/>
    </row>
    <row r="52" spans="1:16">
      <c r="A52" s="13"/>
      <c r="B52" s="39">
        <v>351.1</v>
      </c>
      <c r="C52" s="21" t="s">
        <v>65</v>
      </c>
      <c r="D52" s="46">
        <v>125455</v>
      </c>
      <c r="E52" s="46">
        <v>120827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246282</v>
      </c>
      <c r="O52" s="47">
        <f t="shared" si="8"/>
        <v>4.4595299315539778</v>
      </c>
      <c r="P52" s="9"/>
    </row>
    <row r="53" spans="1:16">
      <c r="A53" s="13"/>
      <c r="B53" s="39">
        <v>354</v>
      </c>
      <c r="C53" s="21" t="s">
        <v>67</v>
      </c>
      <c r="D53" s="46">
        <v>15656</v>
      </c>
      <c r="E53" s="46">
        <v>5617</v>
      </c>
      <c r="F53" s="46">
        <v>0</v>
      </c>
      <c r="G53" s="46">
        <v>0</v>
      </c>
      <c r="H53" s="46">
        <v>0</v>
      </c>
      <c r="I53" s="46">
        <v>125024</v>
      </c>
      <c r="J53" s="46">
        <v>0</v>
      </c>
      <c r="K53" s="46">
        <v>0</v>
      </c>
      <c r="L53" s="46">
        <v>0</v>
      </c>
      <c r="M53" s="46">
        <v>228192</v>
      </c>
      <c r="N53" s="46">
        <f t="shared" si="11"/>
        <v>374489</v>
      </c>
      <c r="O53" s="47">
        <f t="shared" si="8"/>
        <v>6.7810270524752836</v>
      </c>
      <c r="P53" s="9"/>
    </row>
    <row r="54" spans="1:16">
      <c r="A54" s="13"/>
      <c r="B54" s="39">
        <v>359</v>
      </c>
      <c r="C54" s="21" t="s">
        <v>68</v>
      </c>
      <c r="D54" s="46">
        <v>3549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3549</v>
      </c>
      <c r="O54" s="47">
        <f t="shared" si="8"/>
        <v>6.4263209357911133E-2</v>
      </c>
      <c r="P54" s="9"/>
    </row>
    <row r="55" spans="1:16" ht="15.75">
      <c r="A55" s="29" t="s">
        <v>5</v>
      </c>
      <c r="B55" s="30"/>
      <c r="C55" s="31"/>
      <c r="D55" s="32">
        <f t="shared" ref="D55:M55" si="12">SUM(D56:D62)</f>
        <v>1746791</v>
      </c>
      <c r="E55" s="32">
        <f t="shared" si="12"/>
        <v>446031</v>
      </c>
      <c r="F55" s="32">
        <f t="shared" si="12"/>
        <v>70271</v>
      </c>
      <c r="G55" s="32">
        <f t="shared" si="12"/>
        <v>871951</v>
      </c>
      <c r="H55" s="32">
        <f t="shared" si="12"/>
        <v>0</v>
      </c>
      <c r="I55" s="32">
        <f t="shared" si="12"/>
        <v>573709</v>
      </c>
      <c r="J55" s="32">
        <f t="shared" si="12"/>
        <v>15489110</v>
      </c>
      <c r="K55" s="32">
        <f t="shared" si="12"/>
        <v>25135991</v>
      </c>
      <c r="L55" s="32">
        <f t="shared" si="12"/>
        <v>0</v>
      </c>
      <c r="M55" s="32">
        <f t="shared" si="12"/>
        <v>18180</v>
      </c>
      <c r="N55" s="32">
        <f t="shared" si="11"/>
        <v>44352034</v>
      </c>
      <c r="O55" s="45">
        <f t="shared" si="8"/>
        <v>803.10060478759999</v>
      </c>
      <c r="P55" s="10"/>
    </row>
    <row r="56" spans="1:16">
      <c r="A56" s="12"/>
      <c r="B56" s="25">
        <v>361.1</v>
      </c>
      <c r="C56" s="20" t="s">
        <v>69</v>
      </c>
      <c r="D56" s="46">
        <v>452441</v>
      </c>
      <c r="E56" s="46">
        <v>321099</v>
      </c>
      <c r="F56" s="46">
        <v>70271</v>
      </c>
      <c r="G56" s="46">
        <v>870698</v>
      </c>
      <c r="H56" s="46">
        <v>0</v>
      </c>
      <c r="I56" s="46">
        <v>0</v>
      </c>
      <c r="J56" s="46">
        <v>0</v>
      </c>
      <c r="K56" s="46">
        <v>8057444</v>
      </c>
      <c r="L56" s="46">
        <v>0</v>
      </c>
      <c r="M56" s="46">
        <v>0</v>
      </c>
      <c r="N56" s="46">
        <f t="shared" si="11"/>
        <v>9771953</v>
      </c>
      <c r="O56" s="47">
        <f t="shared" si="8"/>
        <v>176.94479049722958</v>
      </c>
      <c r="P56" s="9"/>
    </row>
    <row r="57" spans="1:16">
      <c r="A57" s="12"/>
      <c r="B57" s="25">
        <v>361.3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3149312</v>
      </c>
      <c r="L57" s="46">
        <v>0</v>
      </c>
      <c r="M57" s="46">
        <v>0</v>
      </c>
      <c r="N57" s="46">
        <f t="shared" ref="N57:N62" si="13">SUM(D57:M57)</f>
        <v>3149312</v>
      </c>
      <c r="O57" s="47">
        <f t="shared" si="8"/>
        <v>57.025893600840185</v>
      </c>
      <c r="P57" s="9"/>
    </row>
    <row r="58" spans="1:16">
      <c r="A58" s="12"/>
      <c r="B58" s="25">
        <v>364</v>
      </c>
      <c r="C58" s="20" t="s">
        <v>116</v>
      </c>
      <c r="D58" s="46">
        <v>689470</v>
      </c>
      <c r="E58" s="46">
        <v>12500</v>
      </c>
      <c r="F58" s="46">
        <v>0</v>
      </c>
      <c r="G58" s="46">
        <v>0</v>
      </c>
      <c r="H58" s="46">
        <v>0</v>
      </c>
      <c r="I58" s="46">
        <v>93484</v>
      </c>
      <c r="J58" s="46">
        <v>6926</v>
      </c>
      <c r="K58" s="46">
        <v>0</v>
      </c>
      <c r="L58" s="46">
        <v>0</v>
      </c>
      <c r="M58" s="46">
        <v>0</v>
      </c>
      <c r="N58" s="46">
        <f t="shared" si="13"/>
        <v>802380</v>
      </c>
      <c r="O58" s="47">
        <f t="shared" si="8"/>
        <v>14.52902618331945</v>
      </c>
      <c r="P58" s="9"/>
    </row>
    <row r="59" spans="1:16">
      <c r="A59" s="12"/>
      <c r="B59" s="25">
        <v>366</v>
      </c>
      <c r="C59" s="20" t="s">
        <v>72</v>
      </c>
      <c r="D59" s="46">
        <v>0</v>
      </c>
      <c r="E59" s="46">
        <v>71160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71160</v>
      </c>
      <c r="O59" s="47">
        <f t="shared" si="8"/>
        <v>1.2885235215297142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13929235</v>
      </c>
      <c r="L60" s="46">
        <v>0</v>
      </c>
      <c r="M60" s="46">
        <v>0</v>
      </c>
      <c r="N60" s="46">
        <f t="shared" si="13"/>
        <v>13929235</v>
      </c>
      <c r="O60" s="47">
        <f t="shared" si="8"/>
        <v>252.22241335602797</v>
      </c>
      <c r="P60" s="9"/>
    </row>
    <row r="61" spans="1:16">
      <c r="A61" s="12"/>
      <c r="B61" s="25">
        <v>369.3</v>
      </c>
      <c r="C61" s="20" t="s">
        <v>136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15272534</v>
      </c>
      <c r="K61" s="46">
        <v>0</v>
      </c>
      <c r="L61" s="46">
        <v>0</v>
      </c>
      <c r="M61" s="46">
        <v>0</v>
      </c>
      <c r="N61" s="46">
        <f t="shared" si="13"/>
        <v>15272534</v>
      </c>
      <c r="O61" s="47">
        <f t="shared" si="8"/>
        <v>276.54608336653024</v>
      </c>
      <c r="P61" s="9"/>
    </row>
    <row r="62" spans="1:16">
      <c r="A62" s="12"/>
      <c r="B62" s="25">
        <v>369.9</v>
      </c>
      <c r="C62" s="20" t="s">
        <v>74</v>
      </c>
      <c r="D62" s="46">
        <v>604880</v>
      </c>
      <c r="E62" s="46">
        <v>41272</v>
      </c>
      <c r="F62" s="46">
        <v>0</v>
      </c>
      <c r="G62" s="46">
        <v>1253</v>
      </c>
      <c r="H62" s="46">
        <v>0</v>
      </c>
      <c r="I62" s="46">
        <v>480225</v>
      </c>
      <c r="J62" s="46">
        <v>209650</v>
      </c>
      <c r="K62" s="46">
        <v>0</v>
      </c>
      <c r="L62" s="46">
        <v>0</v>
      </c>
      <c r="M62" s="46">
        <v>18180</v>
      </c>
      <c r="N62" s="46">
        <f t="shared" si="13"/>
        <v>1355460</v>
      </c>
      <c r="O62" s="47">
        <f t="shared" si="8"/>
        <v>24.543874262122912</v>
      </c>
      <c r="P62" s="9"/>
    </row>
    <row r="63" spans="1:16" ht="15.75">
      <c r="A63" s="29" t="s">
        <v>50</v>
      </c>
      <c r="B63" s="30"/>
      <c r="C63" s="31"/>
      <c r="D63" s="32">
        <f t="shared" ref="D63:M63" si="14">SUM(D64:D71)</f>
        <v>10039865</v>
      </c>
      <c r="E63" s="32">
        <f t="shared" si="14"/>
        <v>5334304</v>
      </c>
      <c r="F63" s="32">
        <f t="shared" si="14"/>
        <v>5206333</v>
      </c>
      <c r="G63" s="32">
        <f t="shared" si="14"/>
        <v>61373198</v>
      </c>
      <c r="H63" s="32">
        <f t="shared" si="14"/>
        <v>0</v>
      </c>
      <c r="I63" s="32">
        <f t="shared" si="14"/>
        <v>12243123</v>
      </c>
      <c r="J63" s="32">
        <f t="shared" si="14"/>
        <v>242220</v>
      </c>
      <c r="K63" s="32">
        <f t="shared" si="14"/>
        <v>0</v>
      </c>
      <c r="L63" s="32">
        <f t="shared" si="14"/>
        <v>0</v>
      </c>
      <c r="M63" s="32">
        <f t="shared" si="14"/>
        <v>705620</v>
      </c>
      <c r="N63" s="32">
        <f>SUM(D63:M63)</f>
        <v>95144663</v>
      </c>
      <c r="O63" s="45">
        <f t="shared" si="8"/>
        <v>1722.8237243327419</v>
      </c>
      <c r="P63" s="9"/>
    </row>
    <row r="64" spans="1:16">
      <c r="A64" s="12"/>
      <c r="B64" s="25">
        <v>381</v>
      </c>
      <c r="C64" s="20" t="s">
        <v>75</v>
      </c>
      <c r="D64" s="46">
        <v>10039865</v>
      </c>
      <c r="E64" s="46">
        <v>5334304</v>
      </c>
      <c r="F64" s="46">
        <v>5206333</v>
      </c>
      <c r="G64" s="46">
        <v>3233198</v>
      </c>
      <c r="H64" s="46">
        <v>0</v>
      </c>
      <c r="I64" s="46">
        <v>717624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24531324</v>
      </c>
      <c r="O64" s="47">
        <f t="shared" si="8"/>
        <v>444.19881939666101</v>
      </c>
      <c r="P64" s="9"/>
    </row>
    <row r="65" spans="1:119">
      <c r="A65" s="12"/>
      <c r="B65" s="25">
        <v>382</v>
      </c>
      <c r="C65" s="20" t="s">
        <v>87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350883</v>
      </c>
      <c r="N65" s="46">
        <f>SUM(D65:M65)</f>
        <v>350883</v>
      </c>
      <c r="O65" s="47">
        <f t="shared" si="8"/>
        <v>6.3535834570673231</v>
      </c>
      <c r="P65" s="9"/>
    </row>
    <row r="66" spans="1:119">
      <c r="A66" s="12"/>
      <c r="B66" s="25">
        <v>384</v>
      </c>
      <c r="C66" s="20" t="s">
        <v>92</v>
      </c>
      <c r="D66" s="46">
        <v>0</v>
      </c>
      <c r="E66" s="46">
        <v>0</v>
      </c>
      <c r="F66" s="46">
        <v>0</v>
      </c>
      <c r="G66" s="46">
        <v>58140000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5">SUM(D66:M66)</f>
        <v>58140000</v>
      </c>
      <c r="O66" s="47">
        <f t="shared" si="8"/>
        <v>1052.7650019918156</v>
      </c>
      <c r="P66" s="9"/>
    </row>
    <row r="67" spans="1:119">
      <c r="A67" s="12"/>
      <c r="B67" s="25">
        <v>389.1</v>
      </c>
      <c r="C67" s="20" t="s">
        <v>150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1366035</v>
      </c>
      <c r="J67" s="46">
        <v>242220</v>
      </c>
      <c r="K67" s="46">
        <v>0</v>
      </c>
      <c r="L67" s="46">
        <v>0</v>
      </c>
      <c r="M67" s="46">
        <v>0</v>
      </c>
      <c r="N67" s="46">
        <f t="shared" si="15"/>
        <v>1608255</v>
      </c>
      <c r="O67" s="47">
        <f t="shared" si="8"/>
        <v>29.121337775685365</v>
      </c>
      <c r="P67" s="9"/>
    </row>
    <row r="68" spans="1:119">
      <c r="A68" s="12"/>
      <c r="B68" s="25">
        <v>389.2</v>
      </c>
      <c r="C68" s="20" t="s">
        <v>117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2981948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2981948</v>
      </c>
      <c r="O68" s="47">
        <f t="shared" si="8"/>
        <v>53.995364502227211</v>
      </c>
      <c r="P68" s="9"/>
    </row>
    <row r="69" spans="1:119">
      <c r="A69" s="12"/>
      <c r="B69" s="25">
        <v>389.3</v>
      </c>
      <c r="C69" s="20" t="s">
        <v>118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2193300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2193300</v>
      </c>
      <c r="O69" s="47">
        <f>(N69/O$74)</f>
        <v>39.71498931662623</v>
      </c>
      <c r="P69" s="9"/>
    </row>
    <row r="70" spans="1:119">
      <c r="A70" s="12"/>
      <c r="B70" s="25">
        <v>389.4</v>
      </c>
      <c r="C70" s="20" t="s">
        <v>119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4385491</v>
      </c>
      <c r="J70" s="46">
        <v>0</v>
      </c>
      <c r="K70" s="46">
        <v>0</v>
      </c>
      <c r="L70" s="46">
        <v>0</v>
      </c>
      <c r="M70" s="46">
        <v>354737</v>
      </c>
      <c r="N70" s="46">
        <f t="shared" si="15"/>
        <v>4740228</v>
      </c>
      <c r="O70" s="47">
        <f>(N70/O$74)</f>
        <v>85.833266939485029</v>
      </c>
      <c r="P70" s="9"/>
    </row>
    <row r="71" spans="1:119" ht="15.75" thickBot="1">
      <c r="A71" s="12"/>
      <c r="B71" s="25">
        <v>389.9</v>
      </c>
      <c r="C71" s="20" t="s">
        <v>120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598725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598725</v>
      </c>
      <c r="O71" s="47">
        <f>(N71/O$74)</f>
        <v>10.841360953174229</v>
      </c>
      <c r="P71" s="9"/>
    </row>
    <row r="72" spans="1:119" ht="16.5" thickBot="1">
      <c r="A72" s="14" t="s">
        <v>63</v>
      </c>
      <c r="B72" s="23"/>
      <c r="C72" s="22"/>
      <c r="D72" s="15">
        <f t="shared" ref="D72:M72" si="16">SUM(D5,D14,D22,D37,D51,D55,D63)</f>
        <v>57826726</v>
      </c>
      <c r="E72" s="15">
        <f t="shared" si="16"/>
        <v>51325346</v>
      </c>
      <c r="F72" s="15">
        <f t="shared" si="16"/>
        <v>6482805</v>
      </c>
      <c r="G72" s="15">
        <f t="shared" si="16"/>
        <v>71146562</v>
      </c>
      <c r="H72" s="15">
        <f t="shared" si="16"/>
        <v>0</v>
      </c>
      <c r="I72" s="15">
        <f t="shared" si="16"/>
        <v>99750937</v>
      </c>
      <c r="J72" s="15">
        <f t="shared" si="16"/>
        <v>21420783</v>
      </c>
      <c r="K72" s="15">
        <f t="shared" si="16"/>
        <v>25135991</v>
      </c>
      <c r="L72" s="15">
        <f t="shared" si="16"/>
        <v>0</v>
      </c>
      <c r="M72" s="15">
        <f t="shared" si="16"/>
        <v>2005825</v>
      </c>
      <c r="N72" s="15">
        <f>SUM(D72:M72)</f>
        <v>335094975</v>
      </c>
      <c r="O72" s="38">
        <f>(N72/O$74)</f>
        <v>6067.7031651758234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51" t="s">
        <v>156</v>
      </c>
      <c r="M74" s="51"/>
      <c r="N74" s="51"/>
      <c r="O74" s="43">
        <v>55226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95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27144455</v>
      </c>
      <c r="E5" s="27">
        <f t="shared" si="0"/>
        <v>1365613</v>
      </c>
      <c r="F5" s="27">
        <f t="shared" si="0"/>
        <v>0</v>
      </c>
      <c r="G5" s="27">
        <f t="shared" si="0"/>
        <v>8524108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377687</v>
      </c>
      <c r="N5" s="28">
        <f>SUM(D5:M5)</f>
        <v>37411863</v>
      </c>
      <c r="O5" s="33">
        <f t="shared" ref="O5:O36" si="1">(N5/O$72)</f>
        <v>682.68577215744233</v>
      </c>
      <c r="P5" s="6"/>
    </row>
    <row r="6" spans="1:133">
      <c r="A6" s="12"/>
      <c r="B6" s="25">
        <v>311</v>
      </c>
      <c r="C6" s="20" t="s">
        <v>3</v>
      </c>
      <c r="D6" s="46">
        <v>14638449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377687</v>
      </c>
      <c r="N6" s="46">
        <f>SUM(D6:M6)</f>
        <v>15016136</v>
      </c>
      <c r="O6" s="47">
        <f t="shared" si="1"/>
        <v>274.01208007153156</v>
      </c>
      <c r="P6" s="9"/>
    </row>
    <row r="7" spans="1:133">
      <c r="A7" s="12"/>
      <c r="B7" s="25">
        <v>312.10000000000002</v>
      </c>
      <c r="C7" s="20" t="s">
        <v>146</v>
      </c>
      <c r="D7" s="46">
        <v>0</v>
      </c>
      <c r="E7" s="46">
        <v>1365613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1365613</v>
      </c>
      <c r="O7" s="47">
        <f t="shared" si="1"/>
        <v>24.919490520245979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8524108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8524108</v>
      </c>
      <c r="O8" s="47">
        <f t="shared" si="1"/>
        <v>155.54657761719676</v>
      </c>
      <c r="P8" s="9"/>
    </row>
    <row r="9" spans="1:133">
      <c r="A9" s="12"/>
      <c r="B9" s="25">
        <v>314.10000000000002</v>
      </c>
      <c r="C9" s="20" t="s">
        <v>14</v>
      </c>
      <c r="D9" s="46">
        <v>6446833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6446833</v>
      </c>
      <c r="O9" s="47">
        <f t="shared" si="1"/>
        <v>117.64079122643747</v>
      </c>
      <c r="P9" s="9"/>
    </row>
    <row r="10" spans="1:133">
      <c r="A10" s="12"/>
      <c r="B10" s="25">
        <v>314.3</v>
      </c>
      <c r="C10" s="20" t="s">
        <v>15</v>
      </c>
      <c r="D10" s="46">
        <v>1175134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1175134</v>
      </c>
      <c r="O10" s="47">
        <f t="shared" si="1"/>
        <v>21.44365978723016</v>
      </c>
      <c r="P10" s="9"/>
    </row>
    <row r="11" spans="1:133">
      <c r="A11" s="12"/>
      <c r="B11" s="25">
        <v>314.39999999999998</v>
      </c>
      <c r="C11" s="20" t="s">
        <v>17</v>
      </c>
      <c r="D11" s="46">
        <v>872601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872601</v>
      </c>
      <c r="O11" s="47">
        <f t="shared" si="1"/>
        <v>15.923085345157935</v>
      </c>
      <c r="P11" s="9"/>
    </row>
    <row r="12" spans="1:133">
      <c r="A12" s="12"/>
      <c r="B12" s="25">
        <v>315</v>
      </c>
      <c r="C12" s="20" t="s">
        <v>104</v>
      </c>
      <c r="D12" s="46">
        <v>3095646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3095646</v>
      </c>
      <c r="O12" s="47">
        <f t="shared" si="1"/>
        <v>56.488859692341379</v>
      </c>
      <c r="P12" s="9"/>
    </row>
    <row r="13" spans="1:133">
      <c r="A13" s="12"/>
      <c r="B13" s="25">
        <v>316</v>
      </c>
      <c r="C13" s="20" t="s">
        <v>105</v>
      </c>
      <c r="D13" s="46">
        <v>915792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915792</v>
      </c>
      <c r="O13" s="47">
        <f t="shared" si="1"/>
        <v>16.711227897301143</v>
      </c>
      <c r="P13" s="9"/>
    </row>
    <row r="14" spans="1:133" ht="15.75">
      <c r="A14" s="29" t="s">
        <v>21</v>
      </c>
      <c r="B14" s="30"/>
      <c r="C14" s="31"/>
      <c r="D14" s="32">
        <f t="shared" ref="D14:M14" si="3">SUM(D15:D20)</f>
        <v>8858720</v>
      </c>
      <c r="E14" s="32">
        <f t="shared" si="3"/>
        <v>1514900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10373620</v>
      </c>
      <c r="O14" s="45">
        <f t="shared" si="1"/>
        <v>189.29618072662907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665544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665544</v>
      </c>
      <c r="O15" s="47">
        <f t="shared" si="1"/>
        <v>12.144741884272184</v>
      </c>
      <c r="P15" s="9"/>
    </row>
    <row r="16" spans="1:133">
      <c r="A16" s="12"/>
      <c r="B16" s="25">
        <v>323.10000000000002</v>
      </c>
      <c r="C16" s="20" t="s">
        <v>22</v>
      </c>
      <c r="D16" s="46">
        <v>5919503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5919503</v>
      </c>
      <c r="O16" s="47">
        <f t="shared" si="1"/>
        <v>108.01815660298169</v>
      </c>
      <c r="P16" s="9"/>
    </row>
    <row r="17" spans="1:16">
      <c r="A17" s="12"/>
      <c r="B17" s="25">
        <v>323.3</v>
      </c>
      <c r="C17" s="20" t="s">
        <v>23</v>
      </c>
      <c r="D17" s="46">
        <v>1823981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1823981</v>
      </c>
      <c r="O17" s="47">
        <f t="shared" si="1"/>
        <v>33.283717450411487</v>
      </c>
      <c r="P17" s="9"/>
    </row>
    <row r="18" spans="1:16">
      <c r="A18" s="12"/>
      <c r="B18" s="25">
        <v>323.39999999999998</v>
      </c>
      <c r="C18" s="20" t="s">
        <v>24</v>
      </c>
      <c r="D18" s="46">
        <v>984322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984322</v>
      </c>
      <c r="O18" s="47">
        <f t="shared" si="1"/>
        <v>17.961752522764183</v>
      </c>
      <c r="P18" s="9"/>
    </row>
    <row r="19" spans="1:16">
      <c r="A19" s="12"/>
      <c r="B19" s="25">
        <v>325.10000000000002</v>
      </c>
      <c r="C19" s="20" t="s">
        <v>25</v>
      </c>
      <c r="D19" s="46">
        <v>52326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52326</v>
      </c>
      <c r="O19" s="47">
        <f t="shared" si="1"/>
        <v>0.95483659057316472</v>
      </c>
      <c r="P19" s="9"/>
    </row>
    <row r="20" spans="1:16">
      <c r="A20" s="12"/>
      <c r="B20" s="25">
        <v>329</v>
      </c>
      <c r="C20" s="20" t="s">
        <v>26</v>
      </c>
      <c r="D20" s="46">
        <v>78588</v>
      </c>
      <c r="E20" s="46">
        <v>849356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927944</v>
      </c>
      <c r="O20" s="47">
        <f t="shared" si="1"/>
        <v>16.932975675626356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SUM(D22:D36)</f>
        <v>7330410</v>
      </c>
      <c r="E21" s="32">
        <f t="shared" si="5"/>
        <v>22640214</v>
      </c>
      <c r="F21" s="32">
        <f t="shared" si="5"/>
        <v>912208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30882832</v>
      </c>
      <c r="O21" s="45">
        <f t="shared" si="1"/>
        <v>563.54504479845264</v>
      </c>
      <c r="P21" s="10"/>
    </row>
    <row r="22" spans="1:16">
      <c r="A22" s="12"/>
      <c r="B22" s="25">
        <v>331.1</v>
      </c>
      <c r="C22" s="20" t="s">
        <v>139</v>
      </c>
      <c r="D22" s="46">
        <v>0</v>
      </c>
      <c r="E22" s="46">
        <v>0</v>
      </c>
      <c r="F22" s="46">
        <v>912208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912208</v>
      </c>
      <c r="O22" s="47">
        <f t="shared" si="1"/>
        <v>16.64582763088265</v>
      </c>
      <c r="P22" s="9"/>
    </row>
    <row r="23" spans="1:16">
      <c r="A23" s="12"/>
      <c r="B23" s="25">
        <v>331.2</v>
      </c>
      <c r="C23" s="20" t="s">
        <v>27</v>
      </c>
      <c r="D23" s="46">
        <v>0</v>
      </c>
      <c r="E23" s="46">
        <v>74891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74891</v>
      </c>
      <c r="O23" s="47">
        <f t="shared" si="1"/>
        <v>1.3665991496505538</v>
      </c>
      <c r="P23" s="9"/>
    </row>
    <row r="24" spans="1:16">
      <c r="A24" s="12"/>
      <c r="B24" s="25">
        <v>331.39</v>
      </c>
      <c r="C24" s="20" t="s">
        <v>32</v>
      </c>
      <c r="D24" s="46">
        <v>0</v>
      </c>
      <c r="E24" s="46">
        <v>186657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186657</v>
      </c>
      <c r="O24" s="47">
        <f t="shared" si="1"/>
        <v>3.4060874801554717</v>
      </c>
      <c r="P24" s="9"/>
    </row>
    <row r="25" spans="1:16">
      <c r="A25" s="12"/>
      <c r="B25" s="25">
        <v>331.5</v>
      </c>
      <c r="C25" s="20" t="s">
        <v>29</v>
      </c>
      <c r="D25" s="46">
        <v>0</v>
      </c>
      <c r="E25" s="46">
        <v>18008474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18008474</v>
      </c>
      <c r="O25" s="47">
        <f t="shared" si="1"/>
        <v>328.61579168263353</v>
      </c>
      <c r="P25" s="9"/>
    </row>
    <row r="26" spans="1:16">
      <c r="A26" s="12"/>
      <c r="B26" s="25">
        <v>331.9</v>
      </c>
      <c r="C26" s="20" t="s">
        <v>31</v>
      </c>
      <c r="D26" s="46">
        <v>0</v>
      </c>
      <c r="E26" s="46">
        <v>600980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600980</v>
      </c>
      <c r="O26" s="47">
        <f t="shared" si="1"/>
        <v>10.966588200945239</v>
      </c>
      <c r="P26" s="9"/>
    </row>
    <row r="27" spans="1:16">
      <c r="A27" s="12"/>
      <c r="B27" s="25">
        <v>333</v>
      </c>
      <c r="C27" s="20" t="s">
        <v>4</v>
      </c>
      <c r="D27" s="46">
        <v>13979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13979</v>
      </c>
      <c r="O27" s="47">
        <f t="shared" si="1"/>
        <v>0.25508658601120415</v>
      </c>
      <c r="P27" s="9"/>
    </row>
    <row r="28" spans="1:16">
      <c r="A28" s="12"/>
      <c r="B28" s="25">
        <v>334.1</v>
      </c>
      <c r="C28" s="20" t="s">
        <v>126</v>
      </c>
      <c r="D28" s="46">
        <v>0</v>
      </c>
      <c r="E28" s="46">
        <v>-16220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-16220</v>
      </c>
      <c r="O28" s="47">
        <f t="shared" si="1"/>
        <v>-0.29598000036495686</v>
      </c>
      <c r="P28" s="9"/>
    </row>
    <row r="29" spans="1:16">
      <c r="A29" s="12"/>
      <c r="B29" s="25">
        <v>334.36</v>
      </c>
      <c r="C29" s="20" t="s">
        <v>141</v>
      </c>
      <c r="D29" s="46">
        <v>0</v>
      </c>
      <c r="E29" s="46">
        <v>249658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249658</v>
      </c>
      <c r="O29" s="47">
        <f t="shared" si="1"/>
        <v>4.5557197861352892</v>
      </c>
      <c r="P29" s="9"/>
    </row>
    <row r="30" spans="1:16">
      <c r="A30" s="12"/>
      <c r="B30" s="25">
        <v>335.12</v>
      </c>
      <c r="C30" s="20" t="s">
        <v>106</v>
      </c>
      <c r="D30" s="46">
        <v>2333376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2333376</v>
      </c>
      <c r="O30" s="47">
        <f t="shared" si="1"/>
        <v>42.579077024141895</v>
      </c>
      <c r="P30" s="9"/>
    </row>
    <row r="31" spans="1:16">
      <c r="A31" s="12"/>
      <c r="B31" s="25">
        <v>335.14</v>
      </c>
      <c r="C31" s="20" t="s">
        <v>107</v>
      </c>
      <c r="D31" s="46">
        <v>10557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10557</v>
      </c>
      <c r="O31" s="47">
        <f t="shared" si="1"/>
        <v>0.1926424700279192</v>
      </c>
      <c r="P31" s="9"/>
    </row>
    <row r="32" spans="1:16">
      <c r="A32" s="12"/>
      <c r="B32" s="25">
        <v>335.15</v>
      </c>
      <c r="C32" s="20" t="s">
        <v>108</v>
      </c>
      <c r="D32" s="46">
        <v>106864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106864</v>
      </c>
      <c r="O32" s="47">
        <f t="shared" si="1"/>
        <v>1.9500374080764951</v>
      </c>
      <c r="P32" s="9"/>
    </row>
    <row r="33" spans="1:16">
      <c r="A33" s="12"/>
      <c r="B33" s="25">
        <v>335.18</v>
      </c>
      <c r="C33" s="20" t="s">
        <v>109</v>
      </c>
      <c r="D33" s="46">
        <v>4810068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4810068</v>
      </c>
      <c r="O33" s="47">
        <f t="shared" si="1"/>
        <v>87.773361799967148</v>
      </c>
      <c r="P33" s="9"/>
    </row>
    <row r="34" spans="1:16">
      <c r="A34" s="12"/>
      <c r="B34" s="25">
        <v>335.19</v>
      </c>
      <c r="C34" s="20" t="s">
        <v>110</v>
      </c>
      <c r="D34" s="46">
        <v>11554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11554</v>
      </c>
      <c r="O34" s="47">
        <f t="shared" si="1"/>
        <v>0.21083556869400194</v>
      </c>
      <c r="P34" s="9"/>
    </row>
    <row r="35" spans="1:16">
      <c r="A35" s="12"/>
      <c r="B35" s="25">
        <v>335.21</v>
      </c>
      <c r="C35" s="20" t="s">
        <v>41</v>
      </c>
      <c r="D35" s="46">
        <v>44012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44012</v>
      </c>
      <c r="O35" s="47">
        <f t="shared" si="1"/>
        <v>0.80312403058338355</v>
      </c>
      <c r="P35" s="9"/>
    </row>
    <row r="36" spans="1:16">
      <c r="A36" s="12"/>
      <c r="B36" s="25">
        <v>338</v>
      </c>
      <c r="C36" s="20" t="s">
        <v>43</v>
      </c>
      <c r="D36" s="46">
        <v>0</v>
      </c>
      <c r="E36" s="46">
        <v>3535774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3535774</v>
      </c>
      <c r="O36" s="47">
        <f t="shared" si="1"/>
        <v>64.520245980912762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SUM(D38:D49)</f>
        <v>1121830</v>
      </c>
      <c r="E37" s="32">
        <f t="shared" si="7"/>
        <v>5499812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82108892</v>
      </c>
      <c r="J37" s="32">
        <f t="shared" si="7"/>
        <v>5260308</v>
      </c>
      <c r="K37" s="32">
        <f t="shared" si="7"/>
        <v>0</v>
      </c>
      <c r="L37" s="32">
        <f t="shared" si="7"/>
        <v>0</v>
      </c>
      <c r="M37" s="32">
        <f t="shared" si="7"/>
        <v>695926</v>
      </c>
      <c r="N37" s="32">
        <f>SUM(D37:M37)</f>
        <v>94686768</v>
      </c>
      <c r="O37" s="45">
        <f t="shared" ref="O37:O68" si="8">(N37/O$72)</f>
        <v>1727.8292001970767</v>
      </c>
      <c r="P37" s="10"/>
    </row>
    <row r="38" spans="1:16">
      <c r="A38" s="12"/>
      <c r="B38" s="25">
        <v>341.2</v>
      </c>
      <c r="C38" s="20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5260308</v>
      </c>
      <c r="K38" s="46">
        <v>0</v>
      </c>
      <c r="L38" s="46">
        <v>0</v>
      </c>
      <c r="M38" s="46">
        <v>0</v>
      </c>
      <c r="N38" s="46">
        <f t="shared" ref="N38:N49" si="9">SUM(D38:M38)</f>
        <v>5260308</v>
      </c>
      <c r="O38" s="47">
        <f t="shared" si="8"/>
        <v>95.989270268790719</v>
      </c>
      <c r="P38" s="9"/>
    </row>
    <row r="39" spans="1:16">
      <c r="A39" s="12"/>
      <c r="B39" s="25">
        <v>343.2</v>
      </c>
      <c r="C39" s="20" t="s">
        <v>90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49914141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49914141</v>
      </c>
      <c r="O39" s="47">
        <f t="shared" si="8"/>
        <v>910.82536815021626</v>
      </c>
      <c r="P39" s="9"/>
    </row>
    <row r="40" spans="1:16">
      <c r="A40" s="12"/>
      <c r="B40" s="25">
        <v>343.4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7744185</v>
      </c>
      <c r="J40" s="46">
        <v>0</v>
      </c>
      <c r="K40" s="46">
        <v>0</v>
      </c>
      <c r="L40" s="46">
        <v>0</v>
      </c>
      <c r="M40" s="46">
        <v>69977</v>
      </c>
      <c r="N40" s="46">
        <f t="shared" si="9"/>
        <v>7814162</v>
      </c>
      <c r="O40" s="47">
        <f t="shared" si="8"/>
        <v>142.59159504388606</v>
      </c>
      <c r="P40" s="9"/>
    </row>
    <row r="41" spans="1:16">
      <c r="A41" s="12"/>
      <c r="B41" s="25">
        <v>343.9</v>
      </c>
      <c r="C41" s="20" t="s">
        <v>54</v>
      </c>
      <c r="D41" s="46">
        <v>0</v>
      </c>
      <c r="E41" s="46">
        <v>2725974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2725974</v>
      </c>
      <c r="O41" s="47">
        <f t="shared" si="8"/>
        <v>49.743143373296107</v>
      </c>
      <c r="P41" s="9"/>
    </row>
    <row r="42" spans="1:16">
      <c r="A42" s="12"/>
      <c r="B42" s="25">
        <v>344.1</v>
      </c>
      <c r="C42" s="20" t="s">
        <v>112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23190940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23190940</v>
      </c>
      <c r="O42" s="47">
        <f t="shared" si="8"/>
        <v>423.18461341946318</v>
      </c>
      <c r="P42" s="9"/>
    </row>
    <row r="43" spans="1:16">
      <c r="A43" s="12"/>
      <c r="B43" s="25">
        <v>344.2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1259626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1259626</v>
      </c>
      <c r="O43" s="47">
        <f t="shared" si="8"/>
        <v>22.985456469772448</v>
      </c>
      <c r="P43" s="9"/>
    </row>
    <row r="44" spans="1:16">
      <c r="A44" s="12"/>
      <c r="B44" s="25">
        <v>344.5</v>
      </c>
      <c r="C44" s="20" t="s">
        <v>114</v>
      </c>
      <c r="D44" s="46">
        <v>0</v>
      </c>
      <c r="E44" s="46">
        <v>32695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625949</v>
      </c>
      <c r="N44" s="46">
        <f t="shared" si="9"/>
        <v>658644</v>
      </c>
      <c r="O44" s="47">
        <f t="shared" si="8"/>
        <v>12.018831773142827</v>
      </c>
      <c r="P44" s="9"/>
    </row>
    <row r="45" spans="1:16">
      <c r="A45" s="12"/>
      <c r="B45" s="25">
        <v>344.9</v>
      </c>
      <c r="C45" s="20" t="s">
        <v>115</v>
      </c>
      <c r="D45" s="46">
        <v>657565</v>
      </c>
      <c r="E45" s="46">
        <v>99647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757212</v>
      </c>
      <c r="O45" s="47">
        <f t="shared" si="8"/>
        <v>13.817485082389007</v>
      </c>
      <c r="P45" s="9"/>
    </row>
    <row r="46" spans="1:16">
      <c r="A46" s="12"/>
      <c r="B46" s="25">
        <v>345.9</v>
      </c>
      <c r="C46" s="20" t="s">
        <v>59</v>
      </c>
      <c r="D46" s="46">
        <v>0</v>
      </c>
      <c r="E46" s="46">
        <v>1080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1080</v>
      </c>
      <c r="O46" s="47">
        <f t="shared" si="8"/>
        <v>1.9707669568073575E-2</v>
      </c>
      <c r="P46" s="9"/>
    </row>
    <row r="47" spans="1:16">
      <c r="A47" s="12"/>
      <c r="B47" s="25">
        <v>347.2</v>
      </c>
      <c r="C47" s="20" t="s">
        <v>60</v>
      </c>
      <c r="D47" s="46">
        <v>50701</v>
      </c>
      <c r="E47" s="46">
        <v>1567005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1617706</v>
      </c>
      <c r="O47" s="47">
        <f t="shared" si="8"/>
        <v>29.519643802120399</v>
      </c>
      <c r="P47" s="9"/>
    </row>
    <row r="48" spans="1:16">
      <c r="A48" s="12"/>
      <c r="B48" s="25">
        <v>347.5</v>
      </c>
      <c r="C48" s="20" t="s">
        <v>62</v>
      </c>
      <c r="D48" s="46">
        <v>0</v>
      </c>
      <c r="E48" s="46">
        <v>781965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781965</v>
      </c>
      <c r="O48" s="47">
        <f t="shared" si="8"/>
        <v>14.269173920183938</v>
      </c>
      <c r="P48" s="9"/>
    </row>
    <row r="49" spans="1:16">
      <c r="A49" s="12"/>
      <c r="B49" s="25">
        <v>349</v>
      </c>
      <c r="C49" s="20" t="s">
        <v>1</v>
      </c>
      <c r="D49" s="46">
        <v>413564</v>
      </c>
      <c r="E49" s="46">
        <v>291446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705010</v>
      </c>
      <c r="O49" s="47">
        <f t="shared" si="8"/>
        <v>12.864911224247733</v>
      </c>
      <c r="P49" s="9"/>
    </row>
    <row r="50" spans="1:16" ht="15.75">
      <c r="A50" s="29" t="s">
        <v>49</v>
      </c>
      <c r="B50" s="30"/>
      <c r="C50" s="31"/>
      <c r="D50" s="32">
        <f t="shared" ref="D50:M50" si="10">SUM(D51:D53)</f>
        <v>115724</v>
      </c>
      <c r="E50" s="32">
        <f t="shared" si="10"/>
        <v>51057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181138</v>
      </c>
      <c r="N50" s="32">
        <f t="shared" ref="N50:N55" si="11">SUM(D50:M50)</f>
        <v>347919</v>
      </c>
      <c r="O50" s="45">
        <f t="shared" si="8"/>
        <v>6.3487710078283239</v>
      </c>
      <c r="P50" s="10"/>
    </row>
    <row r="51" spans="1:16">
      <c r="A51" s="13"/>
      <c r="B51" s="39">
        <v>351.1</v>
      </c>
      <c r="C51" s="21" t="s">
        <v>65</v>
      </c>
      <c r="D51" s="46">
        <v>99601</v>
      </c>
      <c r="E51" s="46">
        <v>43434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143035</v>
      </c>
      <c r="O51" s="47">
        <f t="shared" si="8"/>
        <v>2.6100801080272258</v>
      </c>
      <c r="P51" s="9"/>
    </row>
    <row r="52" spans="1:16">
      <c r="A52" s="13"/>
      <c r="B52" s="39">
        <v>354</v>
      </c>
      <c r="C52" s="21" t="s">
        <v>67</v>
      </c>
      <c r="D52" s="46">
        <v>14557</v>
      </c>
      <c r="E52" s="46">
        <v>7623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181138</v>
      </c>
      <c r="N52" s="46">
        <f t="shared" si="11"/>
        <v>203318</v>
      </c>
      <c r="O52" s="47">
        <f t="shared" si="8"/>
        <v>3.7101147789273918</v>
      </c>
      <c r="P52" s="9"/>
    </row>
    <row r="53" spans="1:16">
      <c r="A53" s="13"/>
      <c r="B53" s="39">
        <v>359</v>
      </c>
      <c r="C53" s="21" t="s">
        <v>68</v>
      </c>
      <c r="D53" s="46">
        <v>1566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1566</v>
      </c>
      <c r="O53" s="47">
        <f t="shared" si="8"/>
        <v>2.8576120873706683E-2</v>
      </c>
      <c r="P53" s="9"/>
    </row>
    <row r="54" spans="1:16" ht="15.75">
      <c r="A54" s="29" t="s">
        <v>5</v>
      </c>
      <c r="B54" s="30"/>
      <c r="C54" s="31"/>
      <c r="D54" s="32">
        <f t="shared" ref="D54:M54" si="12">SUM(D55:D61)</f>
        <v>1103881</v>
      </c>
      <c r="E54" s="32">
        <f t="shared" si="12"/>
        <v>3852261</v>
      </c>
      <c r="F54" s="32">
        <f t="shared" si="12"/>
        <v>67225</v>
      </c>
      <c r="G54" s="32">
        <f t="shared" si="12"/>
        <v>463028</v>
      </c>
      <c r="H54" s="32">
        <f t="shared" si="12"/>
        <v>0</v>
      </c>
      <c r="I54" s="32">
        <f t="shared" si="12"/>
        <v>778985</v>
      </c>
      <c r="J54" s="32">
        <f t="shared" si="12"/>
        <v>15303619</v>
      </c>
      <c r="K54" s="32">
        <f t="shared" si="12"/>
        <v>47897388</v>
      </c>
      <c r="L54" s="32">
        <f t="shared" si="12"/>
        <v>0</v>
      </c>
      <c r="M54" s="32">
        <f t="shared" si="12"/>
        <v>5749</v>
      </c>
      <c r="N54" s="32">
        <f t="shared" si="11"/>
        <v>69472136</v>
      </c>
      <c r="O54" s="45">
        <f t="shared" si="8"/>
        <v>1267.7165745150635</v>
      </c>
      <c r="P54" s="10"/>
    </row>
    <row r="55" spans="1:16">
      <c r="A55" s="12"/>
      <c r="B55" s="25">
        <v>361.1</v>
      </c>
      <c r="C55" s="20" t="s">
        <v>69</v>
      </c>
      <c r="D55" s="46">
        <v>237238</v>
      </c>
      <c r="E55" s="46">
        <v>227073</v>
      </c>
      <c r="F55" s="46">
        <v>67225</v>
      </c>
      <c r="G55" s="46">
        <v>463028</v>
      </c>
      <c r="H55" s="46">
        <v>0</v>
      </c>
      <c r="I55" s="46">
        <v>0</v>
      </c>
      <c r="J55" s="46">
        <v>0</v>
      </c>
      <c r="K55" s="46">
        <v>9291051</v>
      </c>
      <c r="L55" s="46">
        <v>0</v>
      </c>
      <c r="M55" s="46">
        <v>0</v>
      </c>
      <c r="N55" s="46">
        <f t="shared" si="11"/>
        <v>10285615</v>
      </c>
      <c r="O55" s="47">
        <f t="shared" si="8"/>
        <v>187.69027937446398</v>
      </c>
      <c r="P55" s="9"/>
    </row>
    <row r="56" spans="1:16">
      <c r="A56" s="12"/>
      <c r="B56" s="25">
        <v>361.3</v>
      </c>
      <c r="C56" s="20" t="s">
        <v>70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24245253</v>
      </c>
      <c r="L56" s="46">
        <v>0</v>
      </c>
      <c r="M56" s="46">
        <v>0</v>
      </c>
      <c r="N56" s="46">
        <f t="shared" ref="N56:N61" si="13">SUM(D56:M56)</f>
        <v>24245253</v>
      </c>
      <c r="O56" s="47">
        <f t="shared" si="8"/>
        <v>442.42355066513386</v>
      </c>
      <c r="P56" s="9"/>
    </row>
    <row r="57" spans="1:16">
      <c r="A57" s="12"/>
      <c r="B57" s="25">
        <v>364</v>
      </c>
      <c r="C57" s="20" t="s">
        <v>116</v>
      </c>
      <c r="D57" s="46">
        <v>303097</v>
      </c>
      <c r="E57" s="46">
        <v>2222907</v>
      </c>
      <c r="F57" s="46">
        <v>0</v>
      </c>
      <c r="G57" s="46">
        <v>0</v>
      </c>
      <c r="H57" s="46">
        <v>0</v>
      </c>
      <c r="I57" s="46">
        <v>25070</v>
      </c>
      <c r="J57" s="46">
        <v>3354</v>
      </c>
      <c r="K57" s="46">
        <v>0</v>
      </c>
      <c r="L57" s="46">
        <v>0</v>
      </c>
      <c r="M57" s="46">
        <v>0</v>
      </c>
      <c r="N57" s="46">
        <f t="shared" si="13"/>
        <v>2554428</v>
      </c>
      <c r="O57" s="47">
        <f t="shared" si="8"/>
        <v>46.612799036513934</v>
      </c>
      <c r="P57" s="9"/>
    </row>
    <row r="58" spans="1:16">
      <c r="A58" s="12"/>
      <c r="B58" s="25">
        <v>366</v>
      </c>
      <c r="C58" s="20" t="s">
        <v>72</v>
      </c>
      <c r="D58" s="46">
        <v>0</v>
      </c>
      <c r="E58" s="46">
        <v>1125245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1125245</v>
      </c>
      <c r="O58" s="47">
        <f t="shared" si="8"/>
        <v>20.53329318808051</v>
      </c>
      <c r="P58" s="9"/>
    </row>
    <row r="59" spans="1:16">
      <c r="A59" s="12"/>
      <c r="B59" s="25">
        <v>368</v>
      </c>
      <c r="C59" s="20" t="s">
        <v>73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14361084</v>
      </c>
      <c r="L59" s="46">
        <v>0</v>
      </c>
      <c r="M59" s="46">
        <v>0</v>
      </c>
      <c r="N59" s="46">
        <f t="shared" si="13"/>
        <v>14361084</v>
      </c>
      <c r="O59" s="47">
        <f t="shared" si="8"/>
        <v>262.05879454754478</v>
      </c>
      <c r="P59" s="9"/>
    </row>
    <row r="60" spans="1:16">
      <c r="A60" s="12"/>
      <c r="B60" s="25">
        <v>369.3</v>
      </c>
      <c r="C60" s="20" t="s">
        <v>136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15034884</v>
      </c>
      <c r="K60" s="46">
        <v>0</v>
      </c>
      <c r="L60" s="46">
        <v>0</v>
      </c>
      <c r="M60" s="46">
        <v>0</v>
      </c>
      <c r="N60" s="46">
        <f t="shared" si="13"/>
        <v>15034884</v>
      </c>
      <c r="O60" s="47">
        <f t="shared" si="8"/>
        <v>274.35419061695956</v>
      </c>
      <c r="P60" s="9"/>
    </row>
    <row r="61" spans="1:16">
      <c r="A61" s="12"/>
      <c r="B61" s="25">
        <v>369.9</v>
      </c>
      <c r="C61" s="20" t="s">
        <v>74</v>
      </c>
      <c r="D61" s="46">
        <v>563546</v>
      </c>
      <c r="E61" s="46">
        <v>277036</v>
      </c>
      <c r="F61" s="46">
        <v>0</v>
      </c>
      <c r="G61" s="46">
        <v>0</v>
      </c>
      <c r="H61" s="46">
        <v>0</v>
      </c>
      <c r="I61" s="46">
        <v>753915</v>
      </c>
      <c r="J61" s="46">
        <v>265381</v>
      </c>
      <c r="K61" s="46">
        <v>0</v>
      </c>
      <c r="L61" s="46">
        <v>0</v>
      </c>
      <c r="M61" s="46">
        <v>5749</v>
      </c>
      <c r="N61" s="46">
        <f t="shared" si="13"/>
        <v>1865627</v>
      </c>
      <c r="O61" s="47">
        <f t="shared" si="8"/>
        <v>34.043667086367037</v>
      </c>
      <c r="P61" s="9"/>
    </row>
    <row r="62" spans="1:16" ht="15.75">
      <c r="A62" s="29" t="s">
        <v>50</v>
      </c>
      <c r="B62" s="30"/>
      <c r="C62" s="31"/>
      <c r="D62" s="32">
        <f t="shared" ref="D62:M62" si="14">SUM(D63:D69)</f>
        <v>8000000</v>
      </c>
      <c r="E62" s="32">
        <f t="shared" si="14"/>
        <v>4288926</v>
      </c>
      <c r="F62" s="32">
        <f t="shared" si="14"/>
        <v>3623000</v>
      </c>
      <c r="G62" s="32">
        <f t="shared" si="14"/>
        <v>35733596</v>
      </c>
      <c r="H62" s="32">
        <f t="shared" si="14"/>
        <v>0</v>
      </c>
      <c r="I62" s="32">
        <f t="shared" si="14"/>
        <v>25447983</v>
      </c>
      <c r="J62" s="32">
        <f t="shared" si="14"/>
        <v>140781</v>
      </c>
      <c r="K62" s="32">
        <f t="shared" si="14"/>
        <v>0</v>
      </c>
      <c r="L62" s="32">
        <f t="shared" si="14"/>
        <v>0</v>
      </c>
      <c r="M62" s="32">
        <f t="shared" si="14"/>
        <v>475887</v>
      </c>
      <c r="N62" s="32">
        <f t="shared" ref="N62:N70" si="15">SUM(D62:M62)</f>
        <v>77710173</v>
      </c>
      <c r="O62" s="45">
        <f t="shared" si="8"/>
        <v>1418.0429736683636</v>
      </c>
      <c r="P62" s="9"/>
    </row>
    <row r="63" spans="1:16">
      <c r="A63" s="12"/>
      <c r="B63" s="25">
        <v>381</v>
      </c>
      <c r="C63" s="20" t="s">
        <v>75</v>
      </c>
      <c r="D63" s="46">
        <v>8000000</v>
      </c>
      <c r="E63" s="46">
        <v>4288926</v>
      </c>
      <c r="F63" s="46">
        <v>3623000</v>
      </c>
      <c r="G63" s="46">
        <v>2733596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18645522</v>
      </c>
      <c r="O63" s="47">
        <f t="shared" si="8"/>
        <v>340.24054305578363</v>
      </c>
      <c r="P63" s="9"/>
    </row>
    <row r="64" spans="1:16">
      <c r="A64" s="12"/>
      <c r="B64" s="25">
        <v>382</v>
      </c>
      <c r="C64" s="20" t="s">
        <v>87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173022</v>
      </c>
      <c r="N64" s="46">
        <f t="shared" si="15"/>
        <v>173022</v>
      </c>
      <c r="O64" s="47">
        <f t="shared" si="8"/>
        <v>3.1572781518585429</v>
      </c>
      <c r="P64" s="9"/>
    </row>
    <row r="65" spans="1:119">
      <c r="A65" s="12"/>
      <c r="B65" s="25">
        <v>384</v>
      </c>
      <c r="C65" s="20" t="s">
        <v>92</v>
      </c>
      <c r="D65" s="46">
        <v>0</v>
      </c>
      <c r="E65" s="46">
        <v>0</v>
      </c>
      <c r="F65" s="46">
        <v>0</v>
      </c>
      <c r="G65" s="46">
        <v>33000000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9952</v>
      </c>
      <c r="N65" s="46">
        <f t="shared" si="15"/>
        <v>33009952</v>
      </c>
      <c r="O65" s="47">
        <f t="shared" si="8"/>
        <v>602.36039488330505</v>
      </c>
      <c r="P65" s="9"/>
    </row>
    <row r="66" spans="1:119">
      <c r="A66" s="12"/>
      <c r="B66" s="25">
        <v>389.1</v>
      </c>
      <c r="C66" s="20" t="s">
        <v>150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956778</v>
      </c>
      <c r="J66" s="46">
        <v>140781</v>
      </c>
      <c r="K66" s="46">
        <v>0</v>
      </c>
      <c r="L66" s="46">
        <v>0</v>
      </c>
      <c r="M66" s="46">
        <v>0</v>
      </c>
      <c r="N66" s="46">
        <f t="shared" si="15"/>
        <v>1097559</v>
      </c>
      <c r="O66" s="47">
        <f t="shared" si="8"/>
        <v>20.028083429134504</v>
      </c>
      <c r="P66" s="9"/>
    </row>
    <row r="67" spans="1:119">
      <c r="A67" s="12"/>
      <c r="B67" s="25">
        <v>389.2</v>
      </c>
      <c r="C67" s="20" t="s">
        <v>117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2439846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2439846</v>
      </c>
      <c r="O67" s="47">
        <f t="shared" si="8"/>
        <v>44.521924782394478</v>
      </c>
      <c r="P67" s="9"/>
    </row>
    <row r="68" spans="1:119">
      <c r="A68" s="12"/>
      <c r="B68" s="25">
        <v>389.3</v>
      </c>
      <c r="C68" s="20" t="s">
        <v>118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11707592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11707592</v>
      </c>
      <c r="O68" s="47">
        <f t="shared" si="8"/>
        <v>213.63829127205707</v>
      </c>
      <c r="P68" s="9"/>
    </row>
    <row r="69" spans="1:119" ht="15.75" thickBot="1">
      <c r="A69" s="12"/>
      <c r="B69" s="25">
        <v>389.4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10343767</v>
      </c>
      <c r="J69" s="46">
        <v>0</v>
      </c>
      <c r="K69" s="46">
        <v>0</v>
      </c>
      <c r="L69" s="46">
        <v>0</v>
      </c>
      <c r="M69" s="46">
        <v>292913</v>
      </c>
      <c r="N69" s="46">
        <f t="shared" si="15"/>
        <v>10636680</v>
      </c>
      <c r="O69" s="47">
        <f>(N69/O$72)</f>
        <v>194.09645809383039</v>
      </c>
      <c r="P69" s="9"/>
    </row>
    <row r="70" spans="1:119" ht="16.5" thickBot="1">
      <c r="A70" s="14" t="s">
        <v>63</v>
      </c>
      <c r="B70" s="23"/>
      <c r="C70" s="22"/>
      <c r="D70" s="15">
        <f t="shared" ref="D70:M70" si="16">SUM(D5,D14,D21,D37,D50,D54,D62)</f>
        <v>53675020</v>
      </c>
      <c r="E70" s="15">
        <f t="shared" si="16"/>
        <v>39212783</v>
      </c>
      <c r="F70" s="15">
        <f t="shared" si="16"/>
        <v>4602433</v>
      </c>
      <c r="G70" s="15">
        <f t="shared" si="16"/>
        <v>44720732</v>
      </c>
      <c r="H70" s="15">
        <f t="shared" si="16"/>
        <v>0</v>
      </c>
      <c r="I70" s="15">
        <f t="shared" si="16"/>
        <v>108335860</v>
      </c>
      <c r="J70" s="15">
        <f t="shared" si="16"/>
        <v>20704708</v>
      </c>
      <c r="K70" s="15">
        <f t="shared" si="16"/>
        <v>47897388</v>
      </c>
      <c r="L70" s="15">
        <f t="shared" si="16"/>
        <v>0</v>
      </c>
      <c r="M70" s="15">
        <f t="shared" si="16"/>
        <v>1736387</v>
      </c>
      <c r="N70" s="15">
        <f t="shared" si="15"/>
        <v>320885311</v>
      </c>
      <c r="O70" s="38">
        <f>(N70/O$72)</f>
        <v>5855.4645170708563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51" t="s">
        <v>153</v>
      </c>
      <c r="M72" s="51"/>
      <c r="N72" s="51"/>
      <c r="O72" s="43">
        <v>54801</v>
      </c>
    </row>
    <row r="73" spans="1:119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  <row r="74" spans="1:119" ht="15.75" customHeight="1" thickBot="1">
      <c r="A74" s="55" t="s">
        <v>95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25524771</v>
      </c>
      <c r="E5" s="27">
        <f t="shared" si="0"/>
        <v>1476635</v>
      </c>
      <c r="F5" s="27">
        <f t="shared" si="0"/>
        <v>0</v>
      </c>
      <c r="G5" s="27">
        <f t="shared" si="0"/>
        <v>7881843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357177</v>
      </c>
      <c r="N5" s="28">
        <f>SUM(D5:M5)</f>
        <v>35240426</v>
      </c>
      <c r="O5" s="33">
        <f t="shared" ref="O5:O36" si="1">(N5/O$79)</f>
        <v>651.74355939412999</v>
      </c>
      <c r="P5" s="6"/>
    </row>
    <row r="6" spans="1:133">
      <c r="A6" s="12"/>
      <c r="B6" s="25">
        <v>311</v>
      </c>
      <c r="C6" s="20" t="s">
        <v>3</v>
      </c>
      <c r="D6" s="46">
        <v>13781024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357177</v>
      </c>
      <c r="N6" s="46">
        <f>SUM(D6:M6)</f>
        <v>14138201</v>
      </c>
      <c r="O6" s="47">
        <f t="shared" si="1"/>
        <v>261.4747461670766</v>
      </c>
      <c r="P6" s="9"/>
    </row>
    <row r="7" spans="1:133">
      <c r="A7" s="12"/>
      <c r="B7" s="25">
        <v>312.10000000000002</v>
      </c>
      <c r="C7" s="20" t="s">
        <v>146</v>
      </c>
      <c r="D7" s="46">
        <v>0</v>
      </c>
      <c r="E7" s="46">
        <v>1476635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1476635</v>
      </c>
      <c r="O7" s="47">
        <f t="shared" si="1"/>
        <v>27.309186070167002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7881843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7881843</v>
      </c>
      <c r="O8" s="47">
        <f t="shared" si="1"/>
        <v>145.76839710750679</v>
      </c>
      <c r="P8" s="9"/>
    </row>
    <row r="9" spans="1:133">
      <c r="A9" s="12"/>
      <c r="B9" s="25">
        <v>314.10000000000002</v>
      </c>
      <c r="C9" s="20" t="s">
        <v>14</v>
      </c>
      <c r="D9" s="46">
        <v>6130379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6130379</v>
      </c>
      <c r="O9" s="47">
        <f t="shared" si="1"/>
        <v>113.37646797728912</v>
      </c>
      <c r="P9" s="9"/>
    </row>
    <row r="10" spans="1:133">
      <c r="A10" s="12"/>
      <c r="B10" s="25">
        <v>314.3</v>
      </c>
      <c r="C10" s="20" t="s">
        <v>15</v>
      </c>
      <c r="D10" s="46">
        <v>1029138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1029138</v>
      </c>
      <c r="O10" s="47">
        <f t="shared" si="1"/>
        <v>19.033086127499029</v>
      </c>
      <c r="P10" s="9"/>
    </row>
    <row r="11" spans="1:133">
      <c r="A11" s="12"/>
      <c r="B11" s="25">
        <v>314.39999999999998</v>
      </c>
      <c r="C11" s="20" t="s">
        <v>17</v>
      </c>
      <c r="D11" s="46">
        <v>714125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714125</v>
      </c>
      <c r="O11" s="47">
        <f t="shared" si="1"/>
        <v>13.207172051561836</v>
      </c>
      <c r="P11" s="9"/>
    </row>
    <row r="12" spans="1:133">
      <c r="A12" s="12"/>
      <c r="B12" s="25">
        <v>315</v>
      </c>
      <c r="C12" s="20" t="s">
        <v>104</v>
      </c>
      <c r="D12" s="46">
        <v>2967772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2967772</v>
      </c>
      <c r="O12" s="47">
        <f t="shared" si="1"/>
        <v>54.886575058719089</v>
      </c>
      <c r="P12" s="9"/>
    </row>
    <row r="13" spans="1:133">
      <c r="A13" s="12"/>
      <c r="B13" s="25">
        <v>316</v>
      </c>
      <c r="C13" s="20" t="s">
        <v>105</v>
      </c>
      <c r="D13" s="46">
        <v>902333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902333</v>
      </c>
      <c r="O13" s="47">
        <f t="shared" si="1"/>
        <v>16.687928834310444</v>
      </c>
      <c r="P13" s="9"/>
    </row>
    <row r="14" spans="1:133" ht="15.75">
      <c r="A14" s="29" t="s">
        <v>21</v>
      </c>
      <c r="B14" s="30"/>
      <c r="C14" s="31"/>
      <c r="D14" s="32">
        <f t="shared" ref="D14:M14" si="3">SUM(D15:D20)</f>
        <v>8390700</v>
      </c>
      <c r="E14" s="32">
        <f t="shared" si="3"/>
        <v>1678772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10069472</v>
      </c>
      <c r="O14" s="45">
        <f t="shared" si="1"/>
        <v>186.22684988256182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785916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785916</v>
      </c>
      <c r="O15" s="47">
        <f t="shared" si="1"/>
        <v>14.534889312200626</v>
      </c>
      <c r="P15" s="9"/>
    </row>
    <row r="16" spans="1:133">
      <c r="A16" s="12"/>
      <c r="B16" s="25">
        <v>323.10000000000002</v>
      </c>
      <c r="C16" s="20" t="s">
        <v>22</v>
      </c>
      <c r="D16" s="46">
        <v>5687912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5687912</v>
      </c>
      <c r="O16" s="47">
        <f t="shared" si="1"/>
        <v>105.19339387102143</v>
      </c>
      <c r="P16" s="9"/>
    </row>
    <row r="17" spans="1:16">
      <c r="A17" s="12"/>
      <c r="B17" s="25">
        <v>323.3</v>
      </c>
      <c r="C17" s="20" t="s">
        <v>23</v>
      </c>
      <c r="D17" s="46">
        <v>1632741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1632741</v>
      </c>
      <c r="O17" s="47">
        <f t="shared" si="1"/>
        <v>30.196241978139852</v>
      </c>
      <c r="P17" s="9"/>
    </row>
    <row r="18" spans="1:16">
      <c r="A18" s="12"/>
      <c r="B18" s="25">
        <v>323.39999999999998</v>
      </c>
      <c r="C18" s="20" t="s">
        <v>24</v>
      </c>
      <c r="D18" s="46">
        <v>898228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898228</v>
      </c>
      <c r="O18" s="47">
        <f t="shared" si="1"/>
        <v>16.612010134822732</v>
      </c>
      <c r="P18" s="9"/>
    </row>
    <row r="19" spans="1:16">
      <c r="A19" s="12"/>
      <c r="B19" s="25">
        <v>325.10000000000002</v>
      </c>
      <c r="C19" s="20" t="s">
        <v>25</v>
      </c>
      <c r="D19" s="46">
        <v>78742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78742</v>
      </c>
      <c r="O19" s="47">
        <f t="shared" si="1"/>
        <v>1.4562704592110374</v>
      </c>
      <c r="P19" s="9"/>
    </row>
    <row r="20" spans="1:16">
      <c r="A20" s="12"/>
      <c r="B20" s="25">
        <v>329</v>
      </c>
      <c r="C20" s="20" t="s">
        <v>26</v>
      </c>
      <c r="D20" s="46">
        <v>93077</v>
      </c>
      <c r="E20" s="46">
        <v>892856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985933</v>
      </c>
      <c r="O20" s="47">
        <f t="shared" si="1"/>
        <v>18.234044127166133</v>
      </c>
      <c r="P20" s="9"/>
    </row>
    <row r="21" spans="1:16" ht="15.75">
      <c r="A21" s="29" t="s">
        <v>28</v>
      </c>
      <c r="B21" s="30"/>
      <c r="C21" s="31"/>
      <c r="D21" s="32">
        <f t="shared" ref="D21:M21" si="5">SUM(D22:D40)</f>
        <v>6984570</v>
      </c>
      <c r="E21" s="32">
        <f t="shared" si="5"/>
        <v>23437850</v>
      </c>
      <c r="F21" s="32">
        <f t="shared" si="5"/>
        <v>911230</v>
      </c>
      <c r="G21" s="32">
        <f t="shared" si="5"/>
        <v>14948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31348598</v>
      </c>
      <c r="O21" s="45">
        <f t="shared" si="1"/>
        <v>579.76730594958485</v>
      </c>
      <c r="P21" s="10"/>
    </row>
    <row r="22" spans="1:16">
      <c r="A22" s="12"/>
      <c r="B22" s="25">
        <v>331.1</v>
      </c>
      <c r="C22" s="20" t="s">
        <v>139</v>
      </c>
      <c r="D22" s="46">
        <v>0</v>
      </c>
      <c r="E22" s="46">
        <v>14000</v>
      </c>
      <c r="F22" s="46">
        <v>911230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925230</v>
      </c>
      <c r="O22" s="47">
        <f t="shared" si="1"/>
        <v>17.111390579053467</v>
      </c>
      <c r="P22" s="9"/>
    </row>
    <row r="23" spans="1:16">
      <c r="A23" s="12"/>
      <c r="B23" s="25">
        <v>331.2</v>
      </c>
      <c r="C23" s="20" t="s">
        <v>27</v>
      </c>
      <c r="D23" s="46">
        <v>0</v>
      </c>
      <c r="E23" s="46">
        <v>160067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160067</v>
      </c>
      <c r="O23" s="47">
        <f t="shared" si="1"/>
        <v>2.9603114423628192</v>
      </c>
      <c r="P23" s="9"/>
    </row>
    <row r="24" spans="1:16">
      <c r="A24" s="12"/>
      <c r="B24" s="25">
        <v>331.39</v>
      </c>
      <c r="C24" s="20" t="s">
        <v>32</v>
      </c>
      <c r="D24" s="46">
        <v>0</v>
      </c>
      <c r="E24" s="46">
        <v>1223417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1223417</v>
      </c>
      <c r="O24" s="47">
        <f t="shared" si="1"/>
        <v>22.626121211000353</v>
      </c>
      <c r="P24" s="9"/>
    </row>
    <row r="25" spans="1:16">
      <c r="A25" s="12"/>
      <c r="B25" s="25">
        <v>331.49</v>
      </c>
      <c r="C25" s="20" t="s">
        <v>33</v>
      </c>
      <c r="D25" s="46">
        <v>0</v>
      </c>
      <c r="E25" s="46">
        <v>57250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57250</v>
      </c>
      <c r="O25" s="47">
        <f t="shared" si="1"/>
        <v>1.0587930683730651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17874138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17874138</v>
      </c>
      <c r="O26" s="47">
        <f t="shared" si="1"/>
        <v>330.56791995709347</v>
      </c>
      <c r="P26" s="9"/>
    </row>
    <row r="27" spans="1:16">
      <c r="A27" s="12"/>
      <c r="B27" s="25">
        <v>331.9</v>
      </c>
      <c r="C27" s="20" t="s">
        <v>31</v>
      </c>
      <c r="D27" s="46">
        <v>0</v>
      </c>
      <c r="E27" s="46">
        <v>135629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135629</v>
      </c>
      <c r="O27" s="47">
        <f t="shared" si="1"/>
        <v>2.5083501322335446</v>
      </c>
      <c r="P27" s="9"/>
    </row>
    <row r="28" spans="1:16">
      <c r="A28" s="12"/>
      <c r="B28" s="25">
        <v>333</v>
      </c>
      <c r="C28" s="20" t="s">
        <v>4</v>
      </c>
      <c r="D28" s="46">
        <v>18374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18374</v>
      </c>
      <c r="O28" s="47">
        <f t="shared" si="1"/>
        <v>0.33981246879103399</v>
      </c>
      <c r="P28" s="9"/>
    </row>
    <row r="29" spans="1:16">
      <c r="A29" s="12"/>
      <c r="B29" s="25">
        <v>334.1</v>
      </c>
      <c r="C29" s="20" t="s">
        <v>126</v>
      </c>
      <c r="D29" s="46">
        <v>0</v>
      </c>
      <c r="E29" s="46">
        <v>16494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16494</v>
      </c>
      <c r="O29" s="47">
        <f t="shared" si="1"/>
        <v>0.30504336890384864</v>
      </c>
      <c r="P29" s="9"/>
    </row>
    <row r="30" spans="1:16">
      <c r="A30" s="12"/>
      <c r="B30" s="25">
        <v>334.36</v>
      </c>
      <c r="C30" s="20" t="s">
        <v>141</v>
      </c>
      <c r="D30" s="46">
        <v>0</v>
      </c>
      <c r="E30" s="46">
        <v>727534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727534</v>
      </c>
      <c r="O30" s="47">
        <f t="shared" si="1"/>
        <v>13.455160807086978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37248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37248</v>
      </c>
      <c r="O31" s="47">
        <f t="shared" si="1"/>
        <v>0.68887203861589397</v>
      </c>
      <c r="P31" s="9"/>
    </row>
    <row r="32" spans="1:16">
      <c r="A32" s="12"/>
      <c r="B32" s="25">
        <v>334.7</v>
      </c>
      <c r="C32" s="20" t="s">
        <v>35</v>
      </c>
      <c r="D32" s="46">
        <v>0</v>
      </c>
      <c r="E32" s="46">
        <v>23906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23906</v>
      </c>
      <c r="O32" s="47">
        <f t="shared" si="1"/>
        <v>0.44212239462928371</v>
      </c>
      <c r="P32" s="9"/>
    </row>
    <row r="33" spans="1:16">
      <c r="A33" s="12"/>
      <c r="B33" s="25">
        <v>335.12</v>
      </c>
      <c r="C33" s="20" t="s">
        <v>106</v>
      </c>
      <c r="D33" s="46">
        <v>2311157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2311157</v>
      </c>
      <c r="O33" s="47">
        <f t="shared" si="1"/>
        <v>42.74300456806791</v>
      </c>
      <c r="P33" s="9"/>
    </row>
    <row r="34" spans="1:16">
      <c r="A34" s="12"/>
      <c r="B34" s="25">
        <v>335.14</v>
      </c>
      <c r="C34" s="20" t="s">
        <v>107</v>
      </c>
      <c r="D34" s="46">
        <v>13095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13095</v>
      </c>
      <c r="O34" s="47">
        <f t="shared" si="1"/>
        <v>0.24218157607590021</v>
      </c>
      <c r="P34" s="9"/>
    </row>
    <row r="35" spans="1:16">
      <c r="A35" s="12"/>
      <c r="B35" s="25">
        <v>335.15</v>
      </c>
      <c r="C35" s="20" t="s">
        <v>108</v>
      </c>
      <c r="D35" s="46">
        <v>108132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108132</v>
      </c>
      <c r="O35" s="47">
        <f t="shared" si="1"/>
        <v>1.9998150579793235</v>
      </c>
      <c r="P35" s="9"/>
    </row>
    <row r="36" spans="1:16">
      <c r="A36" s="12"/>
      <c r="B36" s="25">
        <v>335.18</v>
      </c>
      <c r="C36" s="20" t="s">
        <v>109</v>
      </c>
      <c r="D36" s="46">
        <v>4479119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4479119</v>
      </c>
      <c r="O36" s="47">
        <f t="shared" si="1"/>
        <v>82.837731871058423</v>
      </c>
      <c r="P36" s="9"/>
    </row>
    <row r="37" spans="1:16">
      <c r="A37" s="12"/>
      <c r="B37" s="25">
        <v>335.19</v>
      </c>
      <c r="C37" s="20" t="s">
        <v>110</v>
      </c>
      <c r="D37" s="46">
        <v>10799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10799</v>
      </c>
      <c r="O37" s="47">
        <f t="shared" ref="O37:O68" si="8">(N37/O$79)</f>
        <v>0.19971888812857169</v>
      </c>
      <c r="P37" s="9"/>
    </row>
    <row r="38" spans="1:16">
      <c r="A38" s="12"/>
      <c r="B38" s="25">
        <v>335.21</v>
      </c>
      <c r="C38" s="20" t="s">
        <v>41</v>
      </c>
      <c r="D38" s="46">
        <v>43894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43894</v>
      </c>
      <c r="O38" s="47">
        <f t="shared" si="8"/>
        <v>0.8117845055575077</v>
      </c>
      <c r="P38" s="9"/>
    </row>
    <row r="39" spans="1:16">
      <c r="A39" s="12"/>
      <c r="B39" s="25">
        <v>335.9</v>
      </c>
      <c r="C39" s="20" t="s">
        <v>133</v>
      </c>
      <c r="D39" s="46">
        <v>0</v>
      </c>
      <c r="E39" s="46">
        <v>0</v>
      </c>
      <c r="F39" s="46">
        <v>0</v>
      </c>
      <c r="G39" s="46">
        <v>14948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14948</v>
      </c>
      <c r="O39" s="47">
        <f t="shared" si="8"/>
        <v>0.27645133250725895</v>
      </c>
      <c r="P39" s="9"/>
    </row>
    <row r="40" spans="1:16">
      <c r="A40" s="12"/>
      <c r="B40" s="25">
        <v>338</v>
      </c>
      <c r="C40" s="20" t="s">
        <v>43</v>
      </c>
      <c r="D40" s="46">
        <v>0</v>
      </c>
      <c r="E40" s="46">
        <v>3168167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3168167</v>
      </c>
      <c r="O40" s="47">
        <f t="shared" si="8"/>
        <v>58.592720682066172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SUM(D42:D55)</f>
        <v>1199539</v>
      </c>
      <c r="E41" s="32">
        <f t="shared" si="9"/>
        <v>5808554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75549898</v>
      </c>
      <c r="J41" s="32">
        <f t="shared" si="9"/>
        <v>20102242</v>
      </c>
      <c r="K41" s="32">
        <f t="shared" si="9"/>
        <v>0</v>
      </c>
      <c r="L41" s="32">
        <f t="shared" si="9"/>
        <v>0</v>
      </c>
      <c r="M41" s="32">
        <f t="shared" si="9"/>
        <v>613901</v>
      </c>
      <c r="N41" s="32">
        <f>SUM(D41:M41)</f>
        <v>103274134</v>
      </c>
      <c r="O41" s="45">
        <f t="shared" si="8"/>
        <v>1909.9727025577481</v>
      </c>
      <c r="P41" s="10"/>
    </row>
    <row r="42" spans="1:16">
      <c r="A42" s="12"/>
      <c r="B42" s="25">
        <v>341.2</v>
      </c>
      <c r="C42" s="20" t="s">
        <v>111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20102242</v>
      </c>
      <c r="K42" s="46">
        <v>0</v>
      </c>
      <c r="L42" s="46">
        <v>0</v>
      </c>
      <c r="M42" s="46">
        <v>0</v>
      </c>
      <c r="N42" s="46">
        <f t="shared" ref="N42:N55" si="10">SUM(D42:M42)</f>
        <v>20102242</v>
      </c>
      <c r="O42" s="47">
        <f t="shared" si="8"/>
        <v>371.77492556083666</v>
      </c>
      <c r="P42" s="9"/>
    </row>
    <row r="43" spans="1:16">
      <c r="A43" s="12"/>
      <c r="B43" s="25">
        <v>342.9</v>
      </c>
      <c r="C43" s="20" t="s">
        <v>97</v>
      </c>
      <c r="D43" s="46">
        <v>37135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37135</v>
      </c>
      <c r="O43" s="47">
        <f t="shared" si="8"/>
        <v>0.68678219378224925</v>
      </c>
      <c r="P43" s="9"/>
    </row>
    <row r="44" spans="1:16">
      <c r="A44" s="12"/>
      <c r="B44" s="25">
        <v>343.2</v>
      </c>
      <c r="C44" s="20" t="s">
        <v>90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45094256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45094256</v>
      </c>
      <c r="O44" s="47">
        <f t="shared" si="8"/>
        <v>833.98228255441916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7745098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7745098</v>
      </c>
      <c r="O45" s="47">
        <f t="shared" si="8"/>
        <v>143.23940744576575</v>
      </c>
      <c r="P45" s="9"/>
    </row>
    <row r="46" spans="1:16">
      <c r="A46" s="12"/>
      <c r="B46" s="25">
        <v>343.9</v>
      </c>
      <c r="C46" s="20" t="s">
        <v>54</v>
      </c>
      <c r="D46" s="46">
        <v>0</v>
      </c>
      <c r="E46" s="46">
        <v>2744262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2744262</v>
      </c>
      <c r="O46" s="47">
        <f t="shared" si="8"/>
        <v>50.752935954578241</v>
      </c>
      <c r="P46" s="9"/>
    </row>
    <row r="47" spans="1:16">
      <c r="A47" s="12"/>
      <c r="B47" s="25">
        <v>344.1</v>
      </c>
      <c r="C47" s="20" t="s">
        <v>112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21651420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21651420</v>
      </c>
      <c r="O47" s="47">
        <f t="shared" si="8"/>
        <v>400.42573653159735</v>
      </c>
      <c r="P47" s="9"/>
    </row>
    <row r="48" spans="1:16">
      <c r="A48" s="12"/>
      <c r="B48" s="25">
        <v>344.2</v>
      </c>
      <c r="C48" s="20" t="s">
        <v>113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1059124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1059124</v>
      </c>
      <c r="O48" s="47">
        <f t="shared" si="8"/>
        <v>19.587653270699636</v>
      </c>
      <c r="P48" s="9"/>
    </row>
    <row r="49" spans="1:16">
      <c r="A49" s="12"/>
      <c r="B49" s="25">
        <v>344.5</v>
      </c>
      <c r="C49" s="20" t="s">
        <v>114</v>
      </c>
      <c r="D49" s="46">
        <v>0</v>
      </c>
      <c r="E49" s="46">
        <v>36267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613121</v>
      </c>
      <c r="N49" s="46">
        <f t="shared" si="10"/>
        <v>649388</v>
      </c>
      <c r="O49" s="47">
        <f t="shared" si="8"/>
        <v>12.009912892308261</v>
      </c>
      <c r="P49" s="9"/>
    </row>
    <row r="50" spans="1:16">
      <c r="A50" s="12"/>
      <c r="B50" s="25">
        <v>344.9</v>
      </c>
      <c r="C50" s="20" t="s">
        <v>115</v>
      </c>
      <c r="D50" s="46">
        <v>639299</v>
      </c>
      <c r="E50" s="46">
        <v>99648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738947</v>
      </c>
      <c r="O50" s="47">
        <f t="shared" si="8"/>
        <v>13.666235135285088</v>
      </c>
      <c r="P50" s="9"/>
    </row>
    <row r="51" spans="1:16">
      <c r="A51" s="12"/>
      <c r="B51" s="25">
        <v>345.9</v>
      </c>
      <c r="C51" s="20" t="s">
        <v>59</v>
      </c>
      <c r="D51" s="46">
        <v>0</v>
      </c>
      <c r="E51" s="46">
        <v>983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983</v>
      </c>
      <c r="O51" s="47">
        <f t="shared" si="8"/>
        <v>1.817980063250171E-2</v>
      </c>
      <c r="P51" s="9"/>
    </row>
    <row r="52" spans="1:16">
      <c r="A52" s="12"/>
      <c r="B52" s="25">
        <v>347.2</v>
      </c>
      <c r="C52" s="20" t="s">
        <v>60</v>
      </c>
      <c r="D52" s="46">
        <v>53126</v>
      </c>
      <c r="E52" s="46">
        <v>1715344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1768470</v>
      </c>
      <c r="O52" s="47">
        <f t="shared" si="8"/>
        <v>32.706441530580165</v>
      </c>
      <c r="P52" s="9"/>
    </row>
    <row r="53" spans="1:16">
      <c r="A53" s="12"/>
      <c r="B53" s="25">
        <v>347.3</v>
      </c>
      <c r="C53" s="20" t="s">
        <v>149</v>
      </c>
      <c r="D53" s="46">
        <v>0</v>
      </c>
      <c r="E53" s="46">
        <v>528188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528188</v>
      </c>
      <c r="O53" s="47">
        <f t="shared" si="8"/>
        <v>9.768415601708865</v>
      </c>
      <c r="P53" s="9"/>
    </row>
    <row r="54" spans="1:16">
      <c r="A54" s="12"/>
      <c r="B54" s="25">
        <v>347.9</v>
      </c>
      <c r="C54" s="20" t="s">
        <v>100</v>
      </c>
      <c r="D54" s="46">
        <v>0</v>
      </c>
      <c r="E54" s="46">
        <v>356456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356456</v>
      </c>
      <c r="O54" s="47">
        <f t="shared" si="8"/>
        <v>6.5923692922268868</v>
      </c>
      <c r="P54" s="9"/>
    </row>
    <row r="55" spans="1:16">
      <c r="A55" s="12"/>
      <c r="B55" s="25">
        <v>349</v>
      </c>
      <c r="C55" s="20" t="s">
        <v>1</v>
      </c>
      <c r="D55" s="46">
        <v>469979</v>
      </c>
      <c r="E55" s="46">
        <v>327406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780</v>
      </c>
      <c r="N55" s="46">
        <f t="shared" si="10"/>
        <v>798165</v>
      </c>
      <c r="O55" s="47">
        <f t="shared" si="8"/>
        <v>14.761424793327292</v>
      </c>
      <c r="P55" s="9"/>
    </row>
    <row r="56" spans="1:16" ht="15.75">
      <c r="A56" s="29" t="s">
        <v>49</v>
      </c>
      <c r="B56" s="30"/>
      <c r="C56" s="31"/>
      <c r="D56" s="32">
        <f t="shared" ref="D56:M56" si="11">SUM(D57:D59)</f>
        <v>130833</v>
      </c>
      <c r="E56" s="32">
        <f t="shared" si="11"/>
        <v>22815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168819</v>
      </c>
      <c r="N56" s="32">
        <f t="shared" ref="N56:N61" si="12">SUM(D56:M56)</f>
        <v>322467</v>
      </c>
      <c r="O56" s="45">
        <f t="shared" si="8"/>
        <v>5.9637698581494698</v>
      </c>
      <c r="P56" s="10"/>
    </row>
    <row r="57" spans="1:16">
      <c r="A57" s="13"/>
      <c r="B57" s="39">
        <v>351.1</v>
      </c>
      <c r="C57" s="21" t="s">
        <v>65</v>
      </c>
      <c r="D57" s="46">
        <v>112898</v>
      </c>
      <c r="E57" s="46">
        <v>18155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131053</v>
      </c>
      <c r="O57" s="47">
        <f t="shared" si="8"/>
        <v>2.4237206635719701</v>
      </c>
      <c r="P57" s="9"/>
    </row>
    <row r="58" spans="1:16">
      <c r="A58" s="13"/>
      <c r="B58" s="39">
        <v>354</v>
      </c>
      <c r="C58" s="21" t="s">
        <v>67</v>
      </c>
      <c r="D58" s="46">
        <v>13285</v>
      </c>
      <c r="E58" s="46">
        <v>4660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168819</v>
      </c>
      <c r="N58" s="46">
        <f t="shared" si="12"/>
        <v>186764</v>
      </c>
      <c r="O58" s="47">
        <f t="shared" si="8"/>
        <v>3.4540511549629191</v>
      </c>
      <c r="P58" s="9"/>
    </row>
    <row r="59" spans="1:16">
      <c r="A59" s="13"/>
      <c r="B59" s="39">
        <v>359</v>
      </c>
      <c r="C59" s="21" t="s">
        <v>68</v>
      </c>
      <c r="D59" s="46">
        <v>4650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4650</v>
      </c>
      <c r="O59" s="47">
        <f t="shared" si="8"/>
        <v>8.5998039614580829E-2</v>
      </c>
      <c r="P59" s="9"/>
    </row>
    <row r="60" spans="1:16" ht="15.75">
      <c r="A60" s="29" t="s">
        <v>5</v>
      </c>
      <c r="B60" s="30"/>
      <c r="C60" s="31"/>
      <c r="D60" s="32">
        <f t="shared" ref="D60:M60" si="13">SUM(D61:D67)</f>
        <v>1307990</v>
      </c>
      <c r="E60" s="32">
        <f t="shared" si="13"/>
        <v>3224384</v>
      </c>
      <c r="F60" s="32">
        <f t="shared" si="13"/>
        <v>1431646</v>
      </c>
      <c r="G60" s="32">
        <f t="shared" si="13"/>
        <v>143040</v>
      </c>
      <c r="H60" s="32">
        <f t="shared" si="13"/>
        <v>0</v>
      </c>
      <c r="I60" s="32">
        <f t="shared" si="13"/>
        <v>-257501</v>
      </c>
      <c r="J60" s="32">
        <f t="shared" si="13"/>
        <v>285116</v>
      </c>
      <c r="K60" s="32">
        <f t="shared" si="13"/>
        <v>55947145</v>
      </c>
      <c r="L60" s="32">
        <f t="shared" si="13"/>
        <v>0</v>
      </c>
      <c r="M60" s="32">
        <f t="shared" si="13"/>
        <v>0</v>
      </c>
      <c r="N60" s="32">
        <f t="shared" si="12"/>
        <v>62081820</v>
      </c>
      <c r="O60" s="45">
        <f t="shared" si="8"/>
        <v>1148.1537238075864</v>
      </c>
      <c r="P60" s="10"/>
    </row>
    <row r="61" spans="1:16">
      <c r="A61" s="12"/>
      <c r="B61" s="25">
        <v>361.1</v>
      </c>
      <c r="C61" s="20" t="s">
        <v>69</v>
      </c>
      <c r="D61" s="46">
        <v>113981</v>
      </c>
      <c r="E61" s="46">
        <v>124025</v>
      </c>
      <c r="F61" s="46">
        <v>1431646</v>
      </c>
      <c r="G61" s="46">
        <v>143040</v>
      </c>
      <c r="H61" s="46">
        <v>0</v>
      </c>
      <c r="I61" s="46">
        <v>0</v>
      </c>
      <c r="J61" s="46">
        <v>0</v>
      </c>
      <c r="K61" s="46">
        <v>8498534</v>
      </c>
      <c r="L61" s="46">
        <v>0</v>
      </c>
      <c r="M61" s="46">
        <v>0</v>
      </c>
      <c r="N61" s="46">
        <f t="shared" si="12"/>
        <v>10311226</v>
      </c>
      <c r="O61" s="47">
        <f t="shared" si="8"/>
        <v>190.69789720922492</v>
      </c>
      <c r="P61" s="9"/>
    </row>
    <row r="62" spans="1:16">
      <c r="A62" s="12"/>
      <c r="B62" s="25">
        <v>361.3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32302704</v>
      </c>
      <c r="L62" s="46">
        <v>0</v>
      </c>
      <c r="M62" s="46">
        <v>0</v>
      </c>
      <c r="N62" s="46">
        <f t="shared" ref="N62:N67" si="14">SUM(D62:M62)</f>
        <v>32302704</v>
      </c>
      <c r="O62" s="47">
        <f t="shared" si="8"/>
        <v>597.41273510754377</v>
      </c>
      <c r="P62" s="9"/>
    </row>
    <row r="63" spans="1:16">
      <c r="A63" s="12"/>
      <c r="B63" s="25">
        <v>364</v>
      </c>
      <c r="C63" s="20" t="s">
        <v>116</v>
      </c>
      <c r="D63" s="46">
        <v>544058</v>
      </c>
      <c r="E63" s="46">
        <v>943307</v>
      </c>
      <c r="F63" s="46">
        <v>0</v>
      </c>
      <c r="G63" s="46">
        <v>0</v>
      </c>
      <c r="H63" s="46">
        <v>0</v>
      </c>
      <c r="I63" s="46">
        <v>-257501</v>
      </c>
      <c r="J63" s="46">
        <v>8916</v>
      </c>
      <c r="K63" s="46">
        <v>0</v>
      </c>
      <c r="L63" s="46">
        <v>0</v>
      </c>
      <c r="M63" s="46">
        <v>0</v>
      </c>
      <c r="N63" s="46">
        <f t="shared" si="14"/>
        <v>1238780</v>
      </c>
      <c r="O63" s="47">
        <f t="shared" si="8"/>
        <v>22.910247637365686</v>
      </c>
      <c r="P63" s="9"/>
    </row>
    <row r="64" spans="1:16">
      <c r="A64" s="12"/>
      <c r="B64" s="25">
        <v>366</v>
      </c>
      <c r="C64" s="20" t="s">
        <v>72</v>
      </c>
      <c r="D64" s="46">
        <v>0</v>
      </c>
      <c r="E64" s="46">
        <v>2011038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2011038</v>
      </c>
      <c r="O64" s="47">
        <f t="shared" si="8"/>
        <v>37.192543137726325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15145907</v>
      </c>
      <c r="L65" s="46">
        <v>0</v>
      </c>
      <c r="M65" s="46">
        <v>0</v>
      </c>
      <c r="N65" s="46">
        <f t="shared" si="14"/>
        <v>15145907</v>
      </c>
      <c r="O65" s="47">
        <f t="shared" si="8"/>
        <v>280.11146455586174</v>
      </c>
      <c r="P65" s="9"/>
    </row>
    <row r="66" spans="1:119">
      <c r="A66" s="12"/>
      <c r="B66" s="25">
        <v>369.3</v>
      </c>
      <c r="C66" s="20" t="s">
        <v>136</v>
      </c>
      <c r="D66" s="46">
        <v>0</v>
      </c>
      <c r="E66" s="46">
        <v>20000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20000</v>
      </c>
      <c r="O66" s="47">
        <f t="shared" si="8"/>
        <v>0.36988404135303582</v>
      </c>
      <c r="P66" s="9"/>
    </row>
    <row r="67" spans="1:119">
      <c r="A67" s="12"/>
      <c r="B67" s="25">
        <v>369.9</v>
      </c>
      <c r="C67" s="20" t="s">
        <v>74</v>
      </c>
      <c r="D67" s="46">
        <v>649951</v>
      </c>
      <c r="E67" s="46">
        <v>126014</v>
      </c>
      <c r="F67" s="46">
        <v>0</v>
      </c>
      <c r="G67" s="46">
        <v>0</v>
      </c>
      <c r="H67" s="46">
        <v>0</v>
      </c>
      <c r="I67" s="46">
        <v>0</v>
      </c>
      <c r="J67" s="46">
        <v>276200</v>
      </c>
      <c r="K67" s="46">
        <v>0</v>
      </c>
      <c r="L67" s="46">
        <v>0</v>
      </c>
      <c r="M67" s="46">
        <v>0</v>
      </c>
      <c r="N67" s="46">
        <f t="shared" si="14"/>
        <v>1052165</v>
      </c>
      <c r="O67" s="47">
        <f t="shared" si="8"/>
        <v>19.458952118510847</v>
      </c>
      <c r="P67" s="9"/>
    </row>
    <row r="68" spans="1:119" ht="15.75">
      <c r="A68" s="29" t="s">
        <v>50</v>
      </c>
      <c r="B68" s="30"/>
      <c r="C68" s="31"/>
      <c r="D68" s="32">
        <f t="shared" ref="D68:M68" si="15">SUM(D69:D76)</f>
        <v>8000000</v>
      </c>
      <c r="E68" s="32">
        <f t="shared" si="15"/>
        <v>7496754</v>
      </c>
      <c r="F68" s="32">
        <f t="shared" si="15"/>
        <v>2942749</v>
      </c>
      <c r="G68" s="32">
        <f t="shared" si="15"/>
        <v>9746996</v>
      </c>
      <c r="H68" s="32">
        <f t="shared" si="15"/>
        <v>0</v>
      </c>
      <c r="I68" s="32">
        <f t="shared" si="15"/>
        <v>29171409</v>
      </c>
      <c r="J68" s="32">
        <f t="shared" si="15"/>
        <v>74388</v>
      </c>
      <c r="K68" s="32">
        <f t="shared" si="15"/>
        <v>0</v>
      </c>
      <c r="L68" s="32">
        <f t="shared" si="15"/>
        <v>0</v>
      </c>
      <c r="M68" s="32">
        <f t="shared" si="15"/>
        <v>486428</v>
      </c>
      <c r="N68" s="32">
        <f>SUM(D68:M68)</f>
        <v>57918724</v>
      </c>
      <c r="O68" s="45">
        <f t="shared" si="8"/>
        <v>1071.1605851565535</v>
      </c>
      <c r="P68" s="9"/>
    </row>
    <row r="69" spans="1:119">
      <c r="A69" s="12"/>
      <c r="B69" s="25">
        <v>381</v>
      </c>
      <c r="C69" s="20" t="s">
        <v>75</v>
      </c>
      <c r="D69" s="46">
        <v>8000000</v>
      </c>
      <c r="E69" s="46">
        <v>7396754</v>
      </c>
      <c r="F69" s="46">
        <v>2942749</v>
      </c>
      <c r="G69" s="46">
        <v>4357996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22697499</v>
      </c>
      <c r="O69" s="47">
        <f t="shared" ref="O69:O77" si="16">(N69/O$79)</f>
        <v>419.77213293632445</v>
      </c>
      <c r="P69" s="9"/>
    </row>
    <row r="70" spans="1:119">
      <c r="A70" s="12"/>
      <c r="B70" s="25">
        <v>382</v>
      </c>
      <c r="C70" s="20" t="s">
        <v>87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47848</v>
      </c>
      <c r="N70" s="46">
        <f>SUM(D70:M70)</f>
        <v>47848</v>
      </c>
      <c r="O70" s="47">
        <f t="shared" si="16"/>
        <v>0.88491058053300287</v>
      </c>
      <c r="P70" s="9"/>
    </row>
    <row r="71" spans="1:119">
      <c r="A71" s="12"/>
      <c r="B71" s="25">
        <v>384</v>
      </c>
      <c r="C71" s="20" t="s">
        <v>92</v>
      </c>
      <c r="D71" s="46">
        <v>0</v>
      </c>
      <c r="E71" s="46">
        <v>100000</v>
      </c>
      <c r="F71" s="46">
        <v>0</v>
      </c>
      <c r="G71" s="46">
        <v>5389000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7">SUM(D71:M71)</f>
        <v>5489000</v>
      </c>
      <c r="O71" s="47">
        <f t="shared" si="16"/>
        <v>101.51467514934068</v>
      </c>
      <c r="P71" s="9"/>
    </row>
    <row r="72" spans="1:119">
      <c r="A72" s="12"/>
      <c r="B72" s="25">
        <v>389.1</v>
      </c>
      <c r="C72" s="20" t="s">
        <v>150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498843</v>
      </c>
      <c r="J72" s="46">
        <v>74388</v>
      </c>
      <c r="K72" s="46">
        <v>0</v>
      </c>
      <c r="L72" s="46">
        <v>0</v>
      </c>
      <c r="M72" s="46">
        <v>0</v>
      </c>
      <c r="N72" s="46">
        <f t="shared" si="17"/>
        <v>573231</v>
      </c>
      <c r="O72" s="47">
        <f t="shared" si="16"/>
        <v>10.601449945442104</v>
      </c>
      <c r="P72" s="9"/>
    </row>
    <row r="73" spans="1:119">
      <c r="A73" s="12"/>
      <c r="B73" s="25">
        <v>389.2</v>
      </c>
      <c r="C73" s="20" t="s">
        <v>117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4440024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4440024</v>
      </c>
      <c r="O73" s="47">
        <f t="shared" si="16"/>
        <v>82.114701041223583</v>
      </c>
      <c r="P73" s="9"/>
    </row>
    <row r="74" spans="1:119">
      <c r="A74" s="12"/>
      <c r="B74" s="25">
        <v>389.3</v>
      </c>
      <c r="C74" s="20" t="s">
        <v>118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12977734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12977734</v>
      </c>
      <c r="O74" s="47">
        <f t="shared" si="16"/>
        <v>240.01283497623496</v>
      </c>
      <c r="P74" s="9"/>
    </row>
    <row r="75" spans="1:119">
      <c r="A75" s="12"/>
      <c r="B75" s="25">
        <v>389.4</v>
      </c>
      <c r="C75" s="20" t="s">
        <v>119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11253394</v>
      </c>
      <c r="J75" s="46">
        <v>0</v>
      </c>
      <c r="K75" s="46">
        <v>0</v>
      </c>
      <c r="L75" s="46">
        <v>0</v>
      </c>
      <c r="M75" s="46">
        <v>438580</v>
      </c>
      <c r="N75" s="46">
        <f t="shared" si="17"/>
        <v>11691974</v>
      </c>
      <c r="O75" s="47">
        <f t="shared" si="16"/>
        <v>216.233729725731</v>
      </c>
      <c r="P75" s="9"/>
    </row>
    <row r="76" spans="1:119" ht="15.75" thickBot="1">
      <c r="A76" s="12"/>
      <c r="B76" s="25">
        <v>389.9</v>
      </c>
      <c r="C76" s="20" t="s">
        <v>120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1414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1414</v>
      </c>
      <c r="O76" s="47">
        <f t="shared" si="16"/>
        <v>2.6150801723659634E-2</v>
      </c>
      <c r="P76" s="9"/>
    </row>
    <row r="77" spans="1:119" ht="16.5" thickBot="1">
      <c r="A77" s="14" t="s">
        <v>63</v>
      </c>
      <c r="B77" s="23"/>
      <c r="C77" s="22"/>
      <c r="D77" s="15">
        <f t="shared" ref="D77:M77" si="18">SUM(D5,D14,D21,D41,D56,D60,D68)</f>
        <v>51538403</v>
      </c>
      <c r="E77" s="15">
        <f t="shared" si="18"/>
        <v>43145764</v>
      </c>
      <c r="F77" s="15">
        <f t="shared" si="18"/>
        <v>5285625</v>
      </c>
      <c r="G77" s="15">
        <f t="shared" si="18"/>
        <v>17786827</v>
      </c>
      <c r="H77" s="15">
        <f t="shared" si="18"/>
        <v>0</v>
      </c>
      <c r="I77" s="15">
        <f t="shared" si="18"/>
        <v>104463806</v>
      </c>
      <c r="J77" s="15">
        <f t="shared" si="18"/>
        <v>20461746</v>
      </c>
      <c r="K77" s="15">
        <f t="shared" si="18"/>
        <v>55947145</v>
      </c>
      <c r="L77" s="15">
        <f t="shared" si="18"/>
        <v>0</v>
      </c>
      <c r="M77" s="15">
        <f t="shared" si="18"/>
        <v>1626325</v>
      </c>
      <c r="N77" s="15">
        <f>SUM(D77:M77)</f>
        <v>300255641</v>
      </c>
      <c r="O77" s="38">
        <f t="shared" si="16"/>
        <v>5552.9884966063137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51" t="s">
        <v>151</v>
      </c>
      <c r="M79" s="51"/>
      <c r="N79" s="51"/>
      <c r="O79" s="43">
        <v>54071</v>
      </c>
    </row>
    <row r="80" spans="1:119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  <row r="81" spans="1:15" ht="15.75" customHeight="1" thickBot="1">
      <c r="A81" s="55" t="s">
        <v>95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24951585</v>
      </c>
      <c r="E5" s="27">
        <f t="shared" si="0"/>
        <v>1462265</v>
      </c>
      <c r="F5" s="27">
        <f t="shared" si="0"/>
        <v>0</v>
      </c>
      <c r="G5" s="27">
        <f t="shared" si="0"/>
        <v>7662504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383441</v>
      </c>
      <c r="N5" s="28">
        <f>SUM(D5:M5)</f>
        <v>34459795</v>
      </c>
      <c r="O5" s="33">
        <f t="shared" ref="O5:O36" si="1">(N5/O$74)</f>
        <v>641.82892531197615</v>
      </c>
      <c r="P5" s="6"/>
    </row>
    <row r="6" spans="1:133">
      <c r="A6" s="12"/>
      <c r="B6" s="25">
        <v>311</v>
      </c>
      <c r="C6" s="20" t="s">
        <v>3</v>
      </c>
      <c r="D6" s="46">
        <v>13312773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383441</v>
      </c>
      <c r="N6" s="46">
        <f>SUM(D6:M6)</f>
        <v>13696214</v>
      </c>
      <c r="O6" s="47">
        <f t="shared" si="1"/>
        <v>255.09804432855282</v>
      </c>
      <c r="P6" s="9"/>
    </row>
    <row r="7" spans="1:133">
      <c r="A7" s="12"/>
      <c r="B7" s="25">
        <v>312.10000000000002</v>
      </c>
      <c r="C7" s="20" t="s">
        <v>146</v>
      </c>
      <c r="D7" s="46">
        <v>0</v>
      </c>
      <c r="E7" s="46">
        <v>1462265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1462265</v>
      </c>
      <c r="O7" s="47">
        <f t="shared" si="1"/>
        <v>27.235332464146023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7662504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7662504</v>
      </c>
      <c r="O8" s="47">
        <f t="shared" si="1"/>
        <v>142.71752654125535</v>
      </c>
      <c r="P8" s="9"/>
    </row>
    <row r="9" spans="1:133">
      <c r="A9" s="12"/>
      <c r="B9" s="25">
        <v>314.10000000000002</v>
      </c>
      <c r="C9" s="20" t="s">
        <v>14</v>
      </c>
      <c r="D9" s="46">
        <v>5958728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5958728</v>
      </c>
      <c r="O9" s="47">
        <f t="shared" si="1"/>
        <v>110.98394486869063</v>
      </c>
      <c r="P9" s="9"/>
    </row>
    <row r="10" spans="1:133">
      <c r="A10" s="12"/>
      <c r="B10" s="25">
        <v>314.3</v>
      </c>
      <c r="C10" s="20" t="s">
        <v>15</v>
      </c>
      <c r="D10" s="46">
        <v>980545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980545</v>
      </c>
      <c r="O10" s="47">
        <f t="shared" si="1"/>
        <v>18.263084373253864</v>
      </c>
      <c r="P10" s="9"/>
    </row>
    <row r="11" spans="1:133">
      <c r="A11" s="12"/>
      <c r="B11" s="25">
        <v>314.39999999999998</v>
      </c>
      <c r="C11" s="20" t="s">
        <v>17</v>
      </c>
      <c r="D11" s="46">
        <v>760552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760552</v>
      </c>
      <c r="O11" s="47">
        <f t="shared" si="1"/>
        <v>14.165617433414043</v>
      </c>
      <c r="P11" s="9"/>
    </row>
    <row r="12" spans="1:133">
      <c r="A12" s="12"/>
      <c r="B12" s="25">
        <v>314.89999999999998</v>
      </c>
      <c r="C12" s="20" t="s">
        <v>18</v>
      </c>
      <c r="D12" s="46">
        <v>11155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11155</v>
      </c>
      <c r="O12" s="47">
        <f t="shared" si="1"/>
        <v>0.20776680946172471</v>
      </c>
      <c r="P12" s="9"/>
    </row>
    <row r="13" spans="1:133">
      <c r="A13" s="12"/>
      <c r="B13" s="25">
        <v>315</v>
      </c>
      <c r="C13" s="20" t="s">
        <v>104</v>
      </c>
      <c r="D13" s="46">
        <v>3013059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3013059</v>
      </c>
      <c r="O13" s="47">
        <f t="shared" si="1"/>
        <v>56.119556714471969</v>
      </c>
      <c r="P13" s="9"/>
    </row>
    <row r="14" spans="1:133">
      <c r="A14" s="12"/>
      <c r="B14" s="25">
        <v>316</v>
      </c>
      <c r="C14" s="20" t="s">
        <v>105</v>
      </c>
      <c r="D14" s="46">
        <v>914773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914773</v>
      </c>
      <c r="O14" s="47">
        <f t="shared" si="1"/>
        <v>17.038051778729745</v>
      </c>
      <c r="P14" s="9"/>
    </row>
    <row r="15" spans="1:133" ht="15.75">
      <c r="A15" s="29" t="s">
        <v>21</v>
      </c>
      <c r="B15" s="30"/>
      <c r="C15" s="31"/>
      <c r="D15" s="32">
        <f t="shared" ref="D15:M15" si="3">SUM(D16:D21)</f>
        <v>8395412</v>
      </c>
      <c r="E15" s="32">
        <f t="shared" si="3"/>
        <v>1337065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9732477</v>
      </c>
      <c r="O15" s="45">
        <f t="shared" si="1"/>
        <v>181.27168932762154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690799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690799</v>
      </c>
      <c r="O16" s="47">
        <f t="shared" si="1"/>
        <v>12.866436952877631</v>
      </c>
      <c r="P16" s="9"/>
    </row>
    <row r="17" spans="1:16">
      <c r="A17" s="12"/>
      <c r="B17" s="25">
        <v>323.10000000000002</v>
      </c>
      <c r="C17" s="20" t="s">
        <v>22</v>
      </c>
      <c r="D17" s="46">
        <v>5879605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5879605</v>
      </c>
      <c r="O17" s="47">
        <f t="shared" si="1"/>
        <v>109.51024399329484</v>
      </c>
      <c r="P17" s="9"/>
    </row>
    <row r="18" spans="1:16">
      <c r="A18" s="12"/>
      <c r="B18" s="25">
        <v>323.3</v>
      </c>
      <c r="C18" s="20" t="s">
        <v>23</v>
      </c>
      <c r="D18" s="46">
        <v>1540558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1540558</v>
      </c>
      <c r="O18" s="47">
        <f t="shared" si="1"/>
        <v>28.693574222387781</v>
      </c>
      <c r="P18" s="9"/>
    </row>
    <row r="19" spans="1:16">
      <c r="A19" s="12"/>
      <c r="B19" s="25">
        <v>323.39999999999998</v>
      </c>
      <c r="C19" s="20" t="s">
        <v>24</v>
      </c>
      <c r="D19" s="46">
        <v>869547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869547</v>
      </c>
      <c r="O19" s="47">
        <f t="shared" si="1"/>
        <v>16.195697522816168</v>
      </c>
      <c r="P19" s="9"/>
    </row>
    <row r="20" spans="1:16">
      <c r="A20" s="12"/>
      <c r="B20" s="25">
        <v>325.10000000000002</v>
      </c>
      <c r="C20" s="20" t="s">
        <v>25</v>
      </c>
      <c r="D20" s="46">
        <v>27187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27187</v>
      </c>
      <c r="O20" s="47">
        <f t="shared" si="1"/>
        <v>0.50636990128515558</v>
      </c>
      <c r="P20" s="9"/>
    </row>
    <row r="21" spans="1:16">
      <c r="A21" s="12"/>
      <c r="B21" s="25">
        <v>329</v>
      </c>
      <c r="C21" s="20" t="s">
        <v>26</v>
      </c>
      <c r="D21" s="46">
        <v>78515</v>
      </c>
      <c r="E21" s="46">
        <v>646266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724781</v>
      </c>
      <c r="O21" s="47">
        <f t="shared" si="1"/>
        <v>13.499366734959954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SUM(D23:D38)</f>
        <v>6846265</v>
      </c>
      <c r="E22" s="32">
        <f t="shared" si="5"/>
        <v>23472134</v>
      </c>
      <c r="F22" s="32">
        <f t="shared" si="5"/>
        <v>909273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31227672</v>
      </c>
      <c r="O22" s="45">
        <f t="shared" si="1"/>
        <v>581.62920469361143</v>
      </c>
      <c r="P22" s="10"/>
    </row>
    <row r="23" spans="1:16">
      <c r="A23" s="12"/>
      <c r="B23" s="25">
        <v>331.1</v>
      </c>
      <c r="C23" s="20" t="s">
        <v>139</v>
      </c>
      <c r="D23" s="46">
        <v>0</v>
      </c>
      <c r="E23" s="46">
        <v>758962</v>
      </c>
      <c r="F23" s="46">
        <v>909273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1668235</v>
      </c>
      <c r="O23" s="47">
        <f t="shared" si="1"/>
        <v>31.071614825852112</v>
      </c>
      <c r="P23" s="9"/>
    </row>
    <row r="24" spans="1:16">
      <c r="A24" s="12"/>
      <c r="B24" s="25">
        <v>331.2</v>
      </c>
      <c r="C24" s="20" t="s">
        <v>27</v>
      </c>
      <c r="D24" s="46">
        <v>0</v>
      </c>
      <c r="E24" s="46">
        <v>140121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140121</v>
      </c>
      <c r="O24" s="47">
        <f t="shared" si="1"/>
        <v>2.6098156081206927</v>
      </c>
      <c r="P24" s="9"/>
    </row>
    <row r="25" spans="1:16">
      <c r="A25" s="12"/>
      <c r="B25" s="25">
        <v>331.39</v>
      </c>
      <c r="C25" s="20" t="s">
        <v>32</v>
      </c>
      <c r="D25" s="46">
        <v>0</v>
      </c>
      <c r="E25" s="46">
        <v>1271968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1271968</v>
      </c>
      <c r="O25" s="47">
        <f t="shared" si="1"/>
        <v>23.690966660458187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16492593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16492593</v>
      </c>
      <c r="O26" s="47">
        <f t="shared" si="1"/>
        <v>307.1818401937046</v>
      </c>
      <c r="P26" s="9"/>
    </row>
    <row r="27" spans="1:16">
      <c r="A27" s="12"/>
      <c r="B27" s="25">
        <v>331.9</v>
      </c>
      <c r="C27" s="20" t="s">
        <v>31</v>
      </c>
      <c r="D27" s="46">
        <v>0</v>
      </c>
      <c r="E27" s="46">
        <v>1436322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1436322</v>
      </c>
      <c r="O27" s="47">
        <f t="shared" si="1"/>
        <v>26.752132613149563</v>
      </c>
      <c r="P27" s="9"/>
    </row>
    <row r="28" spans="1:16">
      <c r="A28" s="12"/>
      <c r="B28" s="25">
        <v>333</v>
      </c>
      <c r="C28" s="20" t="s">
        <v>4</v>
      </c>
      <c r="D28" s="46">
        <v>16235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16235</v>
      </c>
      <c r="O28" s="47">
        <f t="shared" si="1"/>
        <v>0.30238405662134477</v>
      </c>
      <c r="P28" s="9"/>
    </row>
    <row r="29" spans="1:16">
      <c r="A29" s="12"/>
      <c r="B29" s="25">
        <v>334.1</v>
      </c>
      <c r="C29" s="20" t="s">
        <v>126</v>
      </c>
      <c r="D29" s="46">
        <v>0</v>
      </c>
      <c r="E29" s="46">
        <v>184188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184188</v>
      </c>
      <c r="O29" s="47">
        <f t="shared" si="1"/>
        <v>3.4305829763456881</v>
      </c>
      <c r="P29" s="9"/>
    </row>
    <row r="30" spans="1:16">
      <c r="A30" s="12"/>
      <c r="B30" s="25">
        <v>334.36</v>
      </c>
      <c r="C30" s="20" t="s">
        <v>141</v>
      </c>
      <c r="D30" s="46">
        <v>0</v>
      </c>
      <c r="E30" s="46">
        <v>99403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99403</v>
      </c>
      <c r="O30" s="47">
        <f t="shared" si="1"/>
        <v>1.8514248463401006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213036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213036</v>
      </c>
      <c r="O31" s="47">
        <f t="shared" si="1"/>
        <v>3.9678897373812627</v>
      </c>
      <c r="P31" s="9"/>
    </row>
    <row r="32" spans="1:16">
      <c r="A32" s="12"/>
      <c r="B32" s="25">
        <v>335.12</v>
      </c>
      <c r="C32" s="20" t="s">
        <v>106</v>
      </c>
      <c r="D32" s="46">
        <v>2302497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2302497</v>
      </c>
      <c r="O32" s="47">
        <f t="shared" si="1"/>
        <v>42.885025144347175</v>
      </c>
      <c r="P32" s="9"/>
    </row>
    <row r="33" spans="1:16">
      <c r="A33" s="12"/>
      <c r="B33" s="25">
        <v>335.14</v>
      </c>
      <c r="C33" s="20" t="s">
        <v>107</v>
      </c>
      <c r="D33" s="46">
        <v>10487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10487</v>
      </c>
      <c r="O33" s="47">
        <f t="shared" si="1"/>
        <v>0.19532501396908178</v>
      </c>
      <c r="P33" s="9"/>
    </row>
    <row r="34" spans="1:16">
      <c r="A34" s="12"/>
      <c r="B34" s="25">
        <v>335.15</v>
      </c>
      <c r="C34" s="20" t="s">
        <v>108</v>
      </c>
      <c r="D34" s="46">
        <v>104990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104990</v>
      </c>
      <c r="O34" s="47">
        <f t="shared" si="1"/>
        <v>1.9554851927733283</v>
      </c>
      <c r="P34" s="9"/>
    </row>
    <row r="35" spans="1:16">
      <c r="A35" s="12"/>
      <c r="B35" s="25">
        <v>335.18</v>
      </c>
      <c r="C35" s="20" t="s">
        <v>109</v>
      </c>
      <c r="D35" s="46">
        <v>4358783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4358783</v>
      </c>
      <c r="O35" s="47">
        <f t="shared" si="1"/>
        <v>81.184261501210656</v>
      </c>
      <c r="P35" s="9"/>
    </row>
    <row r="36" spans="1:16">
      <c r="A36" s="12"/>
      <c r="B36" s="25">
        <v>335.19</v>
      </c>
      <c r="C36" s="20" t="s">
        <v>110</v>
      </c>
      <c r="D36" s="46">
        <v>11484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11484</v>
      </c>
      <c r="O36" s="47">
        <f t="shared" si="1"/>
        <v>0.21389457999627493</v>
      </c>
      <c r="P36" s="9"/>
    </row>
    <row r="37" spans="1:16">
      <c r="A37" s="12"/>
      <c r="B37" s="25">
        <v>335.21</v>
      </c>
      <c r="C37" s="20" t="s">
        <v>41</v>
      </c>
      <c r="D37" s="46">
        <v>41789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41789</v>
      </c>
      <c r="O37" s="47">
        <f t="shared" ref="O37:O68" si="7">(N37/O$74)</f>
        <v>0.77833861054200038</v>
      </c>
      <c r="P37" s="9"/>
    </row>
    <row r="38" spans="1:16">
      <c r="A38" s="12"/>
      <c r="B38" s="25">
        <v>338</v>
      </c>
      <c r="C38" s="20" t="s">
        <v>43</v>
      </c>
      <c r="D38" s="46">
        <v>0</v>
      </c>
      <c r="E38" s="46">
        <v>2875541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2875541</v>
      </c>
      <c r="O38" s="47">
        <f t="shared" si="7"/>
        <v>53.558223132799405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SUM(D40:D52)</f>
        <v>1019988</v>
      </c>
      <c r="E39" s="32">
        <f t="shared" si="8"/>
        <v>5975194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73859717</v>
      </c>
      <c r="J39" s="32">
        <f t="shared" si="8"/>
        <v>19558325</v>
      </c>
      <c r="K39" s="32">
        <f t="shared" si="8"/>
        <v>0</v>
      </c>
      <c r="L39" s="32">
        <f t="shared" si="8"/>
        <v>0</v>
      </c>
      <c r="M39" s="32">
        <f t="shared" si="8"/>
        <v>540547</v>
      </c>
      <c r="N39" s="32">
        <f>SUM(D39:M39)</f>
        <v>100953771</v>
      </c>
      <c r="O39" s="45">
        <f t="shared" si="7"/>
        <v>1880.3086422052525</v>
      </c>
      <c r="P39" s="10"/>
    </row>
    <row r="40" spans="1:16">
      <c r="A40" s="12"/>
      <c r="B40" s="25">
        <v>341.2</v>
      </c>
      <c r="C40" s="20" t="s">
        <v>111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19558325</v>
      </c>
      <c r="K40" s="46">
        <v>0</v>
      </c>
      <c r="L40" s="46">
        <v>0</v>
      </c>
      <c r="M40" s="46">
        <v>0</v>
      </c>
      <c r="N40" s="46">
        <f t="shared" ref="N40:N52" si="9">SUM(D40:M40)</f>
        <v>19558325</v>
      </c>
      <c r="O40" s="47">
        <f t="shared" si="7"/>
        <v>364.28245483330227</v>
      </c>
      <c r="P40" s="9"/>
    </row>
    <row r="41" spans="1:16">
      <c r="A41" s="12"/>
      <c r="B41" s="25">
        <v>342.9</v>
      </c>
      <c r="C41" s="20" t="s">
        <v>97</v>
      </c>
      <c r="D41" s="46">
        <v>531117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531117</v>
      </c>
      <c r="O41" s="47">
        <f t="shared" si="7"/>
        <v>9.892289066865338</v>
      </c>
      <c r="P41" s="9"/>
    </row>
    <row r="42" spans="1:16">
      <c r="A42" s="12"/>
      <c r="B42" s="25">
        <v>343.2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43278297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43278297</v>
      </c>
      <c r="O42" s="47">
        <f t="shared" si="7"/>
        <v>806.07742596386663</v>
      </c>
      <c r="P42" s="9"/>
    </row>
    <row r="43" spans="1:16">
      <c r="A43" s="12"/>
      <c r="B43" s="25">
        <v>343.4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7084148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7084148</v>
      </c>
      <c r="O43" s="47">
        <f t="shared" si="7"/>
        <v>131.94539020301733</v>
      </c>
      <c r="P43" s="9"/>
    </row>
    <row r="44" spans="1:16">
      <c r="A44" s="12"/>
      <c r="B44" s="25">
        <v>343.9</v>
      </c>
      <c r="C44" s="20" t="s">
        <v>54</v>
      </c>
      <c r="D44" s="46">
        <v>0</v>
      </c>
      <c r="E44" s="46">
        <v>2763239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2763239</v>
      </c>
      <c r="O44" s="47">
        <f t="shared" si="7"/>
        <v>51.466548705531757</v>
      </c>
      <c r="P44" s="9"/>
    </row>
    <row r="45" spans="1:16">
      <c r="A45" s="12"/>
      <c r="B45" s="25">
        <v>344.1</v>
      </c>
      <c r="C45" s="20" t="s">
        <v>112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21887992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21887992</v>
      </c>
      <c r="O45" s="47">
        <f t="shared" si="7"/>
        <v>407.67353324641459</v>
      </c>
      <c r="P45" s="9"/>
    </row>
    <row r="46" spans="1:16">
      <c r="A46" s="12"/>
      <c r="B46" s="25">
        <v>344.2</v>
      </c>
      <c r="C46" s="20" t="s">
        <v>113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1609280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1609280</v>
      </c>
      <c r="O46" s="47">
        <f t="shared" si="7"/>
        <v>29.973551871856955</v>
      </c>
      <c r="P46" s="9"/>
    </row>
    <row r="47" spans="1:16">
      <c r="A47" s="12"/>
      <c r="B47" s="25">
        <v>344.5</v>
      </c>
      <c r="C47" s="20" t="s">
        <v>114</v>
      </c>
      <c r="D47" s="46">
        <v>0</v>
      </c>
      <c r="E47" s="46">
        <v>35220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533913</v>
      </c>
      <c r="N47" s="46">
        <f t="shared" si="9"/>
        <v>569133</v>
      </c>
      <c r="O47" s="47">
        <f t="shared" si="7"/>
        <v>10.600353883404731</v>
      </c>
      <c r="P47" s="9"/>
    </row>
    <row r="48" spans="1:16">
      <c r="A48" s="12"/>
      <c r="B48" s="25">
        <v>344.9</v>
      </c>
      <c r="C48" s="20" t="s">
        <v>115</v>
      </c>
      <c r="D48" s="46">
        <v>0</v>
      </c>
      <c r="E48" s="46">
        <v>99648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99648</v>
      </c>
      <c r="O48" s="47">
        <f t="shared" si="7"/>
        <v>1.8559880797168933</v>
      </c>
      <c r="P48" s="9"/>
    </row>
    <row r="49" spans="1:16">
      <c r="A49" s="12"/>
      <c r="B49" s="25">
        <v>347.2</v>
      </c>
      <c r="C49" s="20" t="s">
        <v>60</v>
      </c>
      <c r="D49" s="46">
        <v>48778</v>
      </c>
      <c r="E49" s="46">
        <v>1651433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1700211</v>
      </c>
      <c r="O49" s="47">
        <f t="shared" si="7"/>
        <v>31.6671819705718</v>
      </c>
      <c r="P49" s="9"/>
    </row>
    <row r="50" spans="1:16">
      <c r="A50" s="12"/>
      <c r="B50" s="25">
        <v>347.5</v>
      </c>
      <c r="C50" s="20" t="s">
        <v>62</v>
      </c>
      <c r="D50" s="46">
        <v>0</v>
      </c>
      <c r="E50" s="46">
        <v>99283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99283</v>
      </c>
      <c r="O50" s="47">
        <f t="shared" si="7"/>
        <v>1.8491897932575898</v>
      </c>
      <c r="P50" s="9"/>
    </row>
    <row r="51" spans="1:16">
      <c r="A51" s="12"/>
      <c r="B51" s="25">
        <v>347.9</v>
      </c>
      <c r="C51" s="20" t="s">
        <v>100</v>
      </c>
      <c r="D51" s="46">
        <v>0</v>
      </c>
      <c r="E51" s="46">
        <v>822633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822633</v>
      </c>
      <c r="O51" s="47">
        <f t="shared" si="7"/>
        <v>15.321903520208606</v>
      </c>
      <c r="P51" s="9"/>
    </row>
    <row r="52" spans="1:16">
      <c r="A52" s="12"/>
      <c r="B52" s="25">
        <v>349</v>
      </c>
      <c r="C52" s="20" t="s">
        <v>1</v>
      </c>
      <c r="D52" s="46">
        <v>440093</v>
      </c>
      <c r="E52" s="46">
        <v>503738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6634</v>
      </c>
      <c r="N52" s="46">
        <f t="shared" si="9"/>
        <v>950465</v>
      </c>
      <c r="O52" s="47">
        <f t="shared" si="7"/>
        <v>17.702831067237845</v>
      </c>
      <c r="P52" s="9"/>
    </row>
    <row r="53" spans="1:16" ht="15.75">
      <c r="A53" s="29" t="s">
        <v>49</v>
      </c>
      <c r="B53" s="30"/>
      <c r="C53" s="31"/>
      <c r="D53" s="32">
        <f t="shared" ref="D53:M53" si="10">SUM(D54:D56)</f>
        <v>119037</v>
      </c>
      <c r="E53" s="32">
        <f t="shared" si="10"/>
        <v>167745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107805</v>
      </c>
      <c r="N53" s="32">
        <f t="shared" ref="N53:N72" si="11">SUM(D53:M53)</f>
        <v>394587</v>
      </c>
      <c r="O53" s="45">
        <f t="shared" si="7"/>
        <v>7.3493574222387785</v>
      </c>
      <c r="P53" s="10"/>
    </row>
    <row r="54" spans="1:16">
      <c r="A54" s="13"/>
      <c r="B54" s="39">
        <v>351.1</v>
      </c>
      <c r="C54" s="21" t="s">
        <v>65</v>
      </c>
      <c r="D54" s="46">
        <v>104584</v>
      </c>
      <c r="E54" s="46">
        <v>158735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263319</v>
      </c>
      <c r="O54" s="47">
        <f t="shared" si="7"/>
        <v>4.9044328552803131</v>
      </c>
      <c r="P54" s="9"/>
    </row>
    <row r="55" spans="1:16">
      <c r="A55" s="13"/>
      <c r="B55" s="39">
        <v>354</v>
      </c>
      <c r="C55" s="21" t="s">
        <v>67</v>
      </c>
      <c r="D55" s="46">
        <v>12326</v>
      </c>
      <c r="E55" s="46">
        <v>9010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107805</v>
      </c>
      <c r="N55" s="46">
        <f t="shared" si="11"/>
        <v>129141</v>
      </c>
      <c r="O55" s="47">
        <f t="shared" si="7"/>
        <v>2.4053082510709629</v>
      </c>
      <c r="P55" s="9"/>
    </row>
    <row r="56" spans="1:16">
      <c r="A56" s="13"/>
      <c r="B56" s="39">
        <v>359</v>
      </c>
      <c r="C56" s="21" t="s">
        <v>68</v>
      </c>
      <c r="D56" s="46">
        <v>2127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2127</v>
      </c>
      <c r="O56" s="47">
        <f t="shared" si="7"/>
        <v>3.9616315887502328E-2</v>
      </c>
      <c r="P56" s="9"/>
    </row>
    <row r="57" spans="1:16" ht="15.75">
      <c r="A57" s="29" t="s">
        <v>5</v>
      </c>
      <c r="B57" s="30"/>
      <c r="C57" s="31"/>
      <c r="D57" s="32">
        <f t="shared" ref="D57:M57" si="12">SUM(D58:D63)</f>
        <v>923100</v>
      </c>
      <c r="E57" s="32">
        <f t="shared" si="12"/>
        <v>1527202</v>
      </c>
      <c r="F57" s="32">
        <f t="shared" si="12"/>
        <v>1868027</v>
      </c>
      <c r="G57" s="32">
        <f t="shared" si="12"/>
        <v>64815</v>
      </c>
      <c r="H57" s="32">
        <f t="shared" si="12"/>
        <v>0</v>
      </c>
      <c r="I57" s="32">
        <f t="shared" si="12"/>
        <v>626516</v>
      </c>
      <c r="J57" s="32">
        <f t="shared" si="12"/>
        <v>354066</v>
      </c>
      <c r="K57" s="32">
        <f t="shared" si="12"/>
        <v>46996074</v>
      </c>
      <c r="L57" s="32">
        <f t="shared" si="12"/>
        <v>0</v>
      </c>
      <c r="M57" s="32">
        <f t="shared" si="12"/>
        <v>0</v>
      </c>
      <c r="N57" s="32">
        <f t="shared" si="11"/>
        <v>52359800</v>
      </c>
      <c r="O57" s="45">
        <f t="shared" si="7"/>
        <v>975.22443658036877</v>
      </c>
      <c r="P57" s="10"/>
    </row>
    <row r="58" spans="1:16">
      <c r="A58" s="12"/>
      <c r="B58" s="25">
        <v>361.1</v>
      </c>
      <c r="C58" s="20" t="s">
        <v>69</v>
      </c>
      <c r="D58" s="46">
        <v>54454</v>
      </c>
      <c r="E58" s="46">
        <v>57742</v>
      </c>
      <c r="F58" s="46">
        <v>1868027</v>
      </c>
      <c r="G58" s="46">
        <v>64815</v>
      </c>
      <c r="H58" s="46">
        <v>0</v>
      </c>
      <c r="I58" s="46">
        <v>231216</v>
      </c>
      <c r="J58" s="46">
        <v>30640</v>
      </c>
      <c r="K58" s="46">
        <v>8346955</v>
      </c>
      <c r="L58" s="46">
        <v>0</v>
      </c>
      <c r="M58" s="46">
        <v>0</v>
      </c>
      <c r="N58" s="46">
        <f t="shared" si="11"/>
        <v>10653849</v>
      </c>
      <c r="O58" s="47">
        <f t="shared" si="7"/>
        <v>198.43265040044702</v>
      </c>
      <c r="P58" s="9"/>
    </row>
    <row r="59" spans="1:16">
      <c r="A59" s="12"/>
      <c r="B59" s="25">
        <v>361.3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23295652</v>
      </c>
      <c r="L59" s="46">
        <v>0</v>
      </c>
      <c r="M59" s="46">
        <v>0</v>
      </c>
      <c r="N59" s="46">
        <f t="shared" si="11"/>
        <v>23295652</v>
      </c>
      <c r="O59" s="47">
        <f t="shared" si="7"/>
        <v>433.89182343080648</v>
      </c>
      <c r="P59" s="9"/>
    </row>
    <row r="60" spans="1:16">
      <c r="A60" s="12"/>
      <c r="B60" s="25">
        <v>364</v>
      </c>
      <c r="C60" s="20" t="s">
        <v>116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-29472</v>
      </c>
      <c r="J60" s="46">
        <v>-932</v>
      </c>
      <c r="K60" s="46">
        <v>0</v>
      </c>
      <c r="L60" s="46">
        <v>0</v>
      </c>
      <c r="M60" s="46">
        <v>0</v>
      </c>
      <c r="N60" s="46">
        <f t="shared" si="11"/>
        <v>-30404</v>
      </c>
      <c r="O60" s="47">
        <f t="shared" si="7"/>
        <v>-0.56628794933879678</v>
      </c>
      <c r="P60" s="9"/>
    </row>
    <row r="61" spans="1:16">
      <c r="A61" s="12"/>
      <c r="B61" s="25">
        <v>366</v>
      </c>
      <c r="C61" s="20" t="s">
        <v>72</v>
      </c>
      <c r="D61" s="46">
        <v>200</v>
      </c>
      <c r="E61" s="46">
        <v>1017468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1017668</v>
      </c>
      <c r="O61" s="47">
        <f t="shared" si="7"/>
        <v>18.954516669770907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15353467</v>
      </c>
      <c r="L62" s="46">
        <v>0</v>
      </c>
      <c r="M62" s="46">
        <v>0</v>
      </c>
      <c r="N62" s="46">
        <f t="shared" si="11"/>
        <v>15353467</v>
      </c>
      <c r="O62" s="47">
        <f t="shared" si="7"/>
        <v>285.96511454647049</v>
      </c>
      <c r="P62" s="9"/>
    </row>
    <row r="63" spans="1:16">
      <c r="A63" s="12"/>
      <c r="B63" s="25">
        <v>369.9</v>
      </c>
      <c r="C63" s="20" t="s">
        <v>74</v>
      </c>
      <c r="D63" s="46">
        <v>868446</v>
      </c>
      <c r="E63" s="46">
        <v>451992</v>
      </c>
      <c r="F63" s="46">
        <v>0</v>
      </c>
      <c r="G63" s="46">
        <v>0</v>
      </c>
      <c r="H63" s="46">
        <v>0</v>
      </c>
      <c r="I63" s="46">
        <v>424772</v>
      </c>
      <c r="J63" s="46">
        <v>324358</v>
      </c>
      <c r="K63" s="46">
        <v>0</v>
      </c>
      <c r="L63" s="46">
        <v>0</v>
      </c>
      <c r="M63" s="46">
        <v>0</v>
      </c>
      <c r="N63" s="46">
        <f t="shared" si="11"/>
        <v>2069568</v>
      </c>
      <c r="O63" s="47">
        <f t="shared" si="7"/>
        <v>38.546619482212705</v>
      </c>
      <c r="P63" s="9"/>
    </row>
    <row r="64" spans="1:16" ht="15.75">
      <c r="A64" s="29" t="s">
        <v>50</v>
      </c>
      <c r="B64" s="30"/>
      <c r="C64" s="31"/>
      <c r="D64" s="32">
        <f t="shared" ref="D64:M64" si="13">SUM(D65:D71)</f>
        <v>8000000</v>
      </c>
      <c r="E64" s="32">
        <f t="shared" si="13"/>
        <v>5933758</v>
      </c>
      <c r="F64" s="32">
        <f t="shared" si="13"/>
        <v>2707828</v>
      </c>
      <c r="G64" s="32">
        <f t="shared" si="13"/>
        <v>19372974</v>
      </c>
      <c r="H64" s="32">
        <f t="shared" si="13"/>
        <v>0</v>
      </c>
      <c r="I64" s="32">
        <f t="shared" si="13"/>
        <v>12827595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660477</v>
      </c>
      <c r="N64" s="32">
        <f t="shared" si="11"/>
        <v>49502632</v>
      </c>
      <c r="O64" s="45">
        <f t="shared" si="7"/>
        <v>922.00841869994417</v>
      </c>
      <c r="P64" s="9"/>
    </row>
    <row r="65" spans="1:119">
      <c r="A65" s="12"/>
      <c r="B65" s="25">
        <v>381</v>
      </c>
      <c r="C65" s="20" t="s">
        <v>75</v>
      </c>
      <c r="D65" s="46">
        <v>8000000</v>
      </c>
      <c r="E65" s="46">
        <v>5933758</v>
      </c>
      <c r="F65" s="46">
        <v>2707828</v>
      </c>
      <c r="G65" s="46">
        <v>5058974</v>
      </c>
      <c r="H65" s="46">
        <v>0</v>
      </c>
      <c r="I65" s="46">
        <v>82074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21782634</v>
      </c>
      <c r="O65" s="47">
        <f t="shared" si="7"/>
        <v>405.71119389085493</v>
      </c>
      <c r="P65" s="9"/>
    </row>
    <row r="66" spans="1:119">
      <c r="A66" s="12"/>
      <c r="B66" s="25">
        <v>382</v>
      </c>
      <c r="C66" s="20" t="s">
        <v>87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77850</v>
      </c>
      <c r="N66" s="46">
        <f t="shared" si="11"/>
        <v>77850</v>
      </c>
      <c r="O66" s="47">
        <f t="shared" si="7"/>
        <v>1.4499906872788229</v>
      </c>
      <c r="P66" s="9"/>
    </row>
    <row r="67" spans="1:119">
      <c r="A67" s="12"/>
      <c r="B67" s="25">
        <v>384</v>
      </c>
      <c r="C67" s="20" t="s">
        <v>92</v>
      </c>
      <c r="D67" s="46">
        <v>0</v>
      </c>
      <c r="E67" s="46">
        <v>0</v>
      </c>
      <c r="F67" s="46">
        <v>0</v>
      </c>
      <c r="G67" s="46">
        <v>14314000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14314000</v>
      </c>
      <c r="O67" s="47">
        <f t="shared" si="7"/>
        <v>266.60458185881913</v>
      </c>
      <c r="P67" s="9"/>
    </row>
    <row r="68" spans="1:119">
      <c r="A68" s="12"/>
      <c r="B68" s="25">
        <v>389.2</v>
      </c>
      <c r="C68" s="20" t="s">
        <v>117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4591506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4591506</v>
      </c>
      <c r="O68" s="47">
        <f t="shared" si="7"/>
        <v>85.518830322220154</v>
      </c>
      <c r="P68" s="9"/>
    </row>
    <row r="69" spans="1:119">
      <c r="A69" s="12"/>
      <c r="B69" s="25">
        <v>389.3</v>
      </c>
      <c r="C69" s="20" t="s">
        <v>118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1846748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1846748</v>
      </c>
      <c r="O69" s="47">
        <f>(N69/O$74)</f>
        <v>34.396498416837403</v>
      </c>
      <c r="P69" s="9"/>
    </row>
    <row r="70" spans="1:119">
      <c r="A70" s="12"/>
      <c r="B70" s="25">
        <v>389.4</v>
      </c>
      <c r="C70" s="20" t="s">
        <v>119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5910772</v>
      </c>
      <c r="J70" s="46">
        <v>0</v>
      </c>
      <c r="K70" s="46">
        <v>0</v>
      </c>
      <c r="L70" s="46">
        <v>0</v>
      </c>
      <c r="M70" s="46">
        <v>582627</v>
      </c>
      <c r="N70" s="46">
        <f t="shared" si="11"/>
        <v>6493399</v>
      </c>
      <c r="O70" s="47">
        <f>(N70/O$74)</f>
        <v>120.94242875768299</v>
      </c>
      <c r="P70" s="9"/>
    </row>
    <row r="71" spans="1:119" ht="15.75" thickBot="1">
      <c r="A71" s="12"/>
      <c r="B71" s="25">
        <v>389.9</v>
      </c>
      <c r="C71" s="20" t="s">
        <v>120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396495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396495</v>
      </c>
      <c r="O71" s="47">
        <f>(N71/O$74)</f>
        <v>7.3848947662506985</v>
      </c>
      <c r="P71" s="9"/>
    </row>
    <row r="72" spans="1:119" ht="16.5" thickBot="1">
      <c r="A72" s="14" t="s">
        <v>63</v>
      </c>
      <c r="B72" s="23"/>
      <c r="C72" s="22"/>
      <c r="D72" s="15">
        <f t="shared" ref="D72:M72" si="14">SUM(D5,D15,D22,D39,D53,D57,D64)</f>
        <v>50255387</v>
      </c>
      <c r="E72" s="15">
        <f t="shared" si="14"/>
        <v>39875363</v>
      </c>
      <c r="F72" s="15">
        <f t="shared" si="14"/>
        <v>5485128</v>
      </c>
      <c r="G72" s="15">
        <f t="shared" si="14"/>
        <v>27100293</v>
      </c>
      <c r="H72" s="15">
        <f t="shared" si="14"/>
        <v>0</v>
      </c>
      <c r="I72" s="15">
        <f t="shared" si="14"/>
        <v>87313828</v>
      </c>
      <c r="J72" s="15">
        <f t="shared" si="14"/>
        <v>19912391</v>
      </c>
      <c r="K72" s="15">
        <f t="shared" si="14"/>
        <v>46996074</v>
      </c>
      <c r="L72" s="15">
        <f t="shared" si="14"/>
        <v>0</v>
      </c>
      <c r="M72" s="15">
        <f t="shared" si="14"/>
        <v>1692270</v>
      </c>
      <c r="N72" s="15">
        <f t="shared" si="11"/>
        <v>278630734</v>
      </c>
      <c r="O72" s="38">
        <f>(N72/O$74)</f>
        <v>5189.6206742410131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51" t="s">
        <v>147</v>
      </c>
      <c r="M74" s="51"/>
      <c r="N74" s="51"/>
      <c r="O74" s="43">
        <v>53690</v>
      </c>
    </row>
    <row r="75" spans="1:119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  <row r="76" spans="1:119" ht="15.75" customHeight="1" thickBot="1">
      <c r="A76" s="55" t="s">
        <v>95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80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85</v>
      </c>
      <c r="P3" s="11"/>
      <c r="Q3"/>
    </row>
    <row r="4" spans="1:133" ht="32.25" customHeight="1" thickBot="1">
      <c r="A4" s="67"/>
      <c r="B4" s="68"/>
      <c r="C4" s="69"/>
      <c r="D4" s="34" t="s">
        <v>6</v>
      </c>
      <c r="E4" s="34" t="s">
        <v>81</v>
      </c>
      <c r="F4" s="34" t="s">
        <v>82</v>
      </c>
      <c r="G4" s="34" t="s">
        <v>83</v>
      </c>
      <c r="H4" s="34" t="s">
        <v>7</v>
      </c>
      <c r="I4" s="34" t="s">
        <v>8</v>
      </c>
      <c r="J4" s="35" t="s">
        <v>84</v>
      </c>
      <c r="K4" s="35" t="s">
        <v>9</v>
      </c>
      <c r="L4" s="35" t="s">
        <v>10</v>
      </c>
      <c r="M4" s="35" t="s">
        <v>11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24437774</v>
      </c>
      <c r="E5" s="27">
        <f t="shared" si="0"/>
        <v>1541616</v>
      </c>
      <c r="F5" s="27">
        <f t="shared" si="0"/>
        <v>0</v>
      </c>
      <c r="G5" s="27">
        <f t="shared" si="0"/>
        <v>7337154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325789</v>
      </c>
      <c r="N5" s="28">
        <f>SUM(D5:M5)</f>
        <v>33642333</v>
      </c>
      <c r="O5" s="33">
        <f t="shared" ref="O5:O36" si="1">(N5/O$76)</f>
        <v>634.06711523238721</v>
      </c>
      <c r="P5" s="6"/>
    </row>
    <row r="6" spans="1:133">
      <c r="A6" s="12"/>
      <c r="B6" s="25">
        <v>311</v>
      </c>
      <c r="C6" s="20" t="s">
        <v>3</v>
      </c>
      <c r="D6" s="46">
        <v>12728974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325789</v>
      </c>
      <c r="N6" s="46">
        <f>SUM(D6:M6)</f>
        <v>13054763</v>
      </c>
      <c r="O6" s="47">
        <f t="shared" si="1"/>
        <v>246.04702401145917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1541616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1541616</v>
      </c>
      <c r="O7" s="47">
        <f t="shared" si="1"/>
        <v>29.05529797580007</v>
      </c>
      <c r="P7" s="9"/>
    </row>
    <row r="8" spans="1:133">
      <c r="A8" s="12"/>
      <c r="B8" s="25">
        <v>312.60000000000002</v>
      </c>
      <c r="C8" s="20" t="s">
        <v>13</v>
      </c>
      <c r="D8" s="46">
        <v>0</v>
      </c>
      <c r="E8" s="46">
        <v>0</v>
      </c>
      <c r="F8" s="46">
        <v>0</v>
      </c>
      <c r="G8" s="46">
        <v>7337154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7337154</v>
      </c>
      <c r="O8" s="47">
        <f t="shared" si="1"/>
        <v>138.2855365826077</v>
      </c>
      <c r="P8" s="9"/>
    </row>
    <row r="9" spans="1:133">
      <c r="A9" s="12"/>
      <c r="B9" s="25">
        <v>314.10000000000002</v>
      </c>
      <c r="C9" s="20" t="s">
        <v>14</v>
      </c>
      <c r="D9" s="46">
        <v>5962719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5962719</v>
      </c>
      <c r="O9" s="47">
        <f t="shared" si="1"/>
        <v>112.38114893135814</v>
      </c>
      <c r="P9" s="9"/>
    </row>
    <row r="10" spans="1:133">
      <c r="A10" s="12"/>
      <c r="B10" s="25">
        <v>314.3</v>
      </c>
      <c r="C10" s="20" t="s">
        <v>15</v>
      </c>
      <c r="D10" s="46">
        <v>977814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977814</v>
      </c>
      <c r="O10" s="47">
        <f t="shared" si="1"/>
        <v>18.429153002374761</v>
      </c>
      <c r="P10" s="9"/>
    </row>
    <row r="11" spans="1:133">
      <c r="A11" s="12"/>
      <c r="B11" s="25">
        <v>314.39999999999998</v>
      </c>
      <c r="C11" s="20" t="s">
        <v>17</v>
      </c>
      <c r="D11" s="46">
        <v>832650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832650</v>
      </c>
      <c r="O11" s="47">
        <f t="shared" si="1"/>
        <v>15.693203663914961</v>
      </c>
      <c r="P11" s="9"/>
    </row>
    <row r="12" spans="1:133">
      <c r="A12" s="12"/>
      <c r="B12" s="25">
        <v>315</v>
      </c>
      <c r="C12" s="20" t="s">
        <v>104</v>
      </c>
      <c r="D12" s="46">
        <v>3026561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3026561</v>
      </c>
      <c r="O12" s="47">
        <f t="shared" si="1"/>
        <v>57.042500659655474</v>
      </c>
      <c r="P12" s="9"/>
    </row>
    <row r="13" spans="1:133">
      <c r="A13" s="12"/>
      <c r="B13" s="25">
        <v>316</v>
      </c>
      <c r="C13" s="20" t="s">
        <v>105</v>
      </c>
      <c r="D13" s="46">
        <v>909056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909056</v>
      </c>
      <c r="O13" s="47">
        <f t="shared" si="1"/>
        <v>17.133250405216934</v>
      </c>
      <c r="P13" s="9"/>
    </row>
    <row r="14" spans="1:133" ht="15.75">
      <c r="A14" s="29" t="s">
        <v>21</v>
      </c>
      <c r="B14" s="30"/>
      <c r="C14" s="31"/>
      <c r="D14" s="32">
        <f t="shared" ref="D14:M14" si="3">SUM(D15:D20)</f>
        <v>8662194</v>
      </c>
      <c r="E14" s="32">
        <f t="shared" si="3"/>
        <v>1264848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9927042</v>
      </c>
      <c r="O14" s="45">
        <f t="shared" si="1"/>
        <v>187.09793056654982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591502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591502</v>
      </c>
      <c r="O15" s="47">
        <f t="shared" si="1"/>
        <v>11.148215160767462</v>
      </c>
      <c r="P15" s="9"/>
    </row>
    <row r="16" spans="1:133">
      <c r="A16" s="12"/>
      <c r="B16" s="25">
        <v>323.10000000000002</v>
      </c>
      <c r="C16" s="20" t="s">
        <v>22</v>
      </c>
      <c r="D16" s="46">
        <v>6110497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6110497</v>
      </c>
      <c r="O16" s="47">
        <f t="shared" si="1"/>
        <v>115.16636510987975</v>
      </c>
      <c r="P16" s="9"/>
    </row>
    <row r="17" spans="1:16">
      <c r="A17" s="12"/>
      <c r="B17" s="25">
        <v>323.3</v>
      </c>
      <c r="C17" s="20" t="s">
        <v>23</v>
      </c>
      <c r="D17" s="46">
        <v>1542060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1542060</v>
      </c>
      <c r="O17" s="47">
        <f t="shared" si="1"/>
        <v>29.06366617663689</v>
      </c>
      <c r="P17" s="9"/>
    </row>
    <row r="18" spans="1:16">
      <c r="A18" s="12"/>
      <c r="B18" s="25">
        <v>323.39999999999998</v>
      </c>
      <c r="C18" s="20" t="s">
        <v>24</v>
      </c>
      <c r="D18" s="46">
        <v>913417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913417</v>
      </c>
      <c r="O18" s="47">
        <f t="shared" si="1"/>
        <v>17.215443476949755</v>
      </c>
      <c r="P18" s="9"/>
    </row>
    <row r="19" spans="1:16">
      <c r="A19" s="12"/>
      <c r="B19" s="25">
        <v>325.10000000000002</v>
      </c>
      <c r="C19" s="20" t="s">
        <v>25</v>
      </c>
      <c r="D19" s="46">
        <v>14347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14347</v>
      </c>
      <c r="O19" s="47">
        <f t="shared" si="1"/>
        <v>0.27040220136454446</v>
      </c>
      <c r="P19" s="9"/>
    </row>
    <row r="20" spans="1:16">
      <c r="A20" s="12"/>
      <c r="B20" s="25">
        <v>329</v>
      </c>
      <c r="C20" s="20" t="s">
        <v>26</v>
      </c>
      <c r="D20" s="46">
        <v>81873</v>
      </c>
      <c r="E20" s="46">
        <v>673346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755219</v>
      </c>
      <c r="O20" s="47">
        <f t="shared" si="1"/>
        <v>14.233838440951411</v>
      </c>
      <c r="P20" s="9"/>
    </row>
    <row r="21" spans="1:16" ht="15.75">
      <c r="A21" s="29" t="s">
        <v>28</v>
      </c>
      <c r="B21" s="30"/>
      <c r="C21" s="31"/>
      <c r="D21" s="32">
        <f>SUM(D22:D39)</f>
        <v>6689920</v>
      </c>
      <c r="E21" s="32">
        <f t="shared" ref="E21:M21" si="5">SUM(E22:E39)</f>
        <v>27285817</v>
      </c>
      <c r="F21" s="32">
        <f t="shared" si="5"/>
        <v>907316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89550</v>
      </c>
      <c r="N21" s="44">
        <f t="shared" si="4"/>
        <v>34972603</v>
      </c>
      <c r="O21" s="45">
        <f t="shared" si="1"/>
        <v>659.13911191526256</v>
      </c>
      <c r="P21" s="10"/>
    </row>
    <row r="22" spans="1:16">
      <c r="A22" s="12"/>
      <c r="B22" s="25">
        <v>331.1</v>
      </c>
      <c r="C22" s="20" t="s">
        <v>139</v>
      </c>
      <c r="D22" s="46">
        <v>0</v>
      </c>
      <c r="E22" s="46">
        <v>6364105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6364105</v>
      </c>
      <c r="O22" s="47">
        <f t="shared" si="1"/>
        <v>119.94619096083531</v>
      </c>
      <c r="P22" s="9"/>
    </row>
    <row r="23" spans="1:16">
      <c r="A23" s="12"/>
      <c r="B23" s="25">
        <v>331.2</v>
      </c>
      <c r="C23" s="20" t="s">
        <v>27</v>
      </c>
      <c r="D23" s="46">
        <v>0</v>
      </c>
      <c r="E23" s="46">
        <v>114879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114879</v>
      </c>
      <c r="O23" s="47">
        <f t="shared" si="1"/>
        <v>2.1651588827321047</v>
      </c>
      <c r="P23" s="9"/>
    </row>
    <row r="24" spans="1:16">
      <c r="A24" s="12"/>
      <c r="B24" s="25">
        <v>331.35</v>
      </c>
      <c r="C24" s="20" t="s">
        <v>140</v>
      </c>
      <c r="D24" s="46">
        <v>0</v>
      </c>
      <c r="E24" s="46">
        <v>76344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76344</v>
      </c>
      <c r="O24" s="47">
        <f t="shared" si="1"/>
        <v>1.4388782087526857</v>
      </c>
      <c r="P24" s="9"/>
    </row>
    <row r="25" spans="1:16">
      <c r="A25" s="12"/>
      <c r="B25" s="25">
        <v>331.39</v>
      </c>
      <c r="C25" s="20" t="s">
        <v>32</v>
      </c>
      <c r="D25" s="46">
        <v>0</v>
      </c>
      <c r="E25" s="46">
        <v>98728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98728</v>
      </c>
      <c r="O25" s="47">
        <f t="shared" si="1"/>
        <v>1.8607561536431829</v>
      </c>
      <c r="P25" s="9"/>
    </row>
    <row r="26" spans="1:16">
      <c r="A26" s="12"/>
      <c r="B26" s="25">
        <v>331.5</v>
      </c>
      <c r="C26" s="20" t="s">
        <v>29</v>
      </c>
      <c r="D26" s="46">
        <v>0</v>
      </c>
      <c r="E26" s="46">
        <v>16739048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16739048</v>
      </c>
      <c r="O26" s="47">
        <f t="shared" si="1"/>
        <v>315.48584567831432</v>
      </c>
      <c r="P26" s="9"/>
    </row>
    <row r="27" spans="1:16">
      <c r="A27" s="12"/>
      <c r="B27" s="25">
        <v>331.7</v>
      </c>
      <c r="C27" s="20" t="s">
        <v>30</v>
      </c>
      <c r="D27" s="46">
        <v>0</v>
      </c>
      <c r="E27" s="46">
        <v>0</v>
      </c>
      <c r="F27" s="46">
        <v>907316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907316</v>
      </c>
      <c r="O27" s="47">
        <f t="shared" si="1"/>
        <v>17.100456104640205</v>
      </c>
      <c r="P27" s="9"/>
    </row>
    <row r="28" spans="1:16">
      <c r="A28" s="12"/>
      <c r="B28" s="25">
        <v>333</v>
      </c>
      <c r="C28" s="20" t="s">
        <v>4</v>
      </c>
      <c r="D28" s="46">
        <v>17040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17040</v>
      </c>
      <c r="O28" s="47">
        <f t="shared" si="1"/>
        <v>0.32115797806174373</v>
      </c>
      <c r="P28" s="9"/>
    </row>
    <row r="29" spans="1:16">
      <c r="A29" s="12"/>
      <c r="B29" s="25">
        <v>334.36</v>
      </c>
      <c r="C29" s="20" t="s">
        <v>141</v>
      </c>
      <c r="D29" s="46">
        <v>0</v>
      </c>
      <c r="E29" s="46">
        <v>201387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201387</v>
      </c>
      <c r="O29" s="47">
        <f t="shared" si="1"/>
        <v>3.7956010403709151</v>
      </c>
      <c r="P29" s="9"/>
    </row>
    <row r="30" spans="1:16">
      <c r="A30" s="12"/>
      <c r="B30" s="25">
        <v>334.7</v>
      </c>
      <c r="C30" s="20" t="s">
        <v>35</v>
      </c>
      <c r="D30" s="46">
        <v>0</v>
      </c>
      <c r="E30" s="46">
        <v>7334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7334</v>
      </c>
      <c r="O30" s="47">
        <f t="shared" si="1"/>
        <v>0.13822609220098761</v>
      </c>
      <c r="P30" s="9"/>
    </row>
    <row r="31" spans="1:16">
      <c r="A31" s="12"/>
      <c r="B31" s="25">
        <v>334.9</v>
      </c>
      <c r="C31" s="20" t="s">
        <v>36</v>
      </c>
      <c r="D31" s="46">
        <v>0</v>
      </c>
      <c r="E31" s="46">
        <v>1018979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1018979</v>
      </c>
      <c r="O31" s="47">
        <f t="shared" si="1"/>
        <v>19.205002073202909</v>
      </c>
      <c r="P31" s="9"/>
    </row>
    <row r="32" spans="1:16">
      <c r="A32" s="12"/>
      <c r="B32" s="25">
        <v>335.12</v>
      </c>
      <c r="C32" s="20" t="s">
        <v>106</v>
      </c>
      <c r="D32" s="46">
        <v>2339226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2339226</v>
      </c>
      <c r="O32" s="47">
        <f t="shared" si="1"/>
        <v>44.088092276376798</v>
      </c>
      <c r="P32" s="9"/>
    </row>
    <row r="33" spans="1:16">
      <c r="A33" s="12"/>
      <c r="B33" s="25">
        <v>335.14</v>
      </c>
      <c r="C33" s="20" t="s">
        <v>107</v>
      </c>
      <c r="D33" s="46">
        <v>8227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8227</v>
      </c>
      <c r="O33" s="47">
        <f t="shared" si="1"/>
        <v>0.15505673037053791</v>
      </c>
      <c r="P33" s="9"/>
    </row>
    <row r="34" spans="1:16">
      <c r="A34" s="12"/>
      <c r="B34" s="25">
        <v>335.15</v>
      </c>
      <c r="C34" s="20" t="s">
        <v>108</v>
      </c>
      <c r="D34" s="46">
        <v>100960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100960</v>
      </c>
      <c r="O34" s="47">
        <f t="shared" si="1"/>
        <v>1.9028233254174676</v>
      </c>
      <c r="P34" s="9"/>
    </row>
    <row r="35" spans="1:16">
      <c r="A35" s="12"/>
      <c r="B35" s="25">
        <v>335.18</v>
      </c>
      <c r="C35" s="20" t="s">
        <v>109</v>
      </c>
      <c r="D35" s="46">
        <v>4192433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4192433</v>
      </c>
      <c r="O35" s="47">
        <f t="shared" si="1"/>
        <v>79.016039051603912</v>
      </c>
      <c r="P35" s="9"/>
    </row>
    <row r="36" spans="1:16">
      <c r="A36" s="12"/>
      <c r="B36" s="25">
        <v>335.19</v>
      </c>
      <c r="C36" s="20" t="s">
        <v>110</v>
      </c>
      <c r="D36" s="46">
        <v>32034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32034</v>
      </c>
      <c r="O36" s="47">
        <f t="shared" si="1"/>
        <v>0.60375438199705977</v>
      </c>
      <c r="P36" s="9"/>
    </row>
    <row r="37" spans="1:16">
      <c r="A37" s="12"/>
      <c r="B37" s="25">
        <v>335.9</v>
      </c>
      <c r="C37" s="20" t="s">
        <v>133</v>
      </c>
      <c r="D37" s="46">
        <v>0</v>
      </c>
      <c r="E37" s="46">
        <v>29190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29190</v>
      </c>
      <c r="O37" s="47">
        <f t="shared" ref="O37:O68" si="7">(N37/O$76)</f>
        <v>0.55015266312337441</v>
      </c>
      <c r="P37" s="9"/>
    </row>
    <row r="38" spans="1:16">
      <c r="A38" s="12"/>
      <c r="B38" s="25">
        <v>338</v>
      </c>
      <c r="C38" s="20" t="s">
        <v>43</v>
      </c>
      <c r="D38" s="46">
        <v>0</v>
      </c>
      <c r="E38" s="46">
        <v>2635823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2635823</v>
      </c>
      <c r="O38" s="47">
        <f t="shared" si="7"/>
        <v>49.678144671868523</v>
      </c>
      <c r="P38" s="9"/>
    </row>
    <row r="39" spans="1:16">
      <c r="A39" s="12"/>
      <c r="B39" s="25">
        <v>339</v>
      </c>
      <c r="C39" s="20" t="s">
        <v>142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89550</v>
      </c>
      <c r="N39" s="46">
        <f>SUM(D39:M39)</f>
        <v>89550</v>
      </c>
      <c r="O39" s="47">
        <f t="shared" si="7"/>
        <v>1.6877756417505372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SUM(D41:D53)</f>
        <v>1058772</v>
      </c>
      <c r="E40" s="32">
        <f t="shared" si="8"/>
        <v>5575711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75500256</v>
      </c>
      <c r="J40" s="32">
        <f t="shared" si="8"/>
        <v>18626669</v>
      </c>
      <c r="K40" s="32">
        <f t="shared" si="8"/>
        <v>0</v>
      </c>
      <c r="L40" s="32">
        <f t="shared" si="8"/>
        <v>0</v>
      </c>
      <c r="M40" s="32">
        <f t="shared" si="8"/>
        <v>505895</v>
      </c>
      <c r="N40" s="32">
        <f>SUM(D40:M40)</f>
        <v>101267303</v>
      </c>
      <c r="O40" s="45">
        <f t="shared" si="7"/>
        <v>1908.6151569980022</v>
      </c>
      <c r="P40" s="10"/>
    </row>
    <row r="41" spans="1:16">
      <c r="A41" s="12"/>
      <c r="B41" s="25">
        <v>341.2</v>
      </c>
      <c r="C41" s="20" t="s">
        <v>111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18626669</v>
      </c>
      <c r="K41" s="46">
        <v>0</v>
      </c>
      <c r="L41" s="46">
        <v>0</v>
      </c>
      <c r="M41" s="46">
        <v>0</v>
      </c>
      <c r="N41" s="46">
        <f t="shared" ref="N41:N53" si="9">SUM(D41:M41)</f>
        <v>18626669</v>
      </c>
      <c r="O41" s="47">
        <f t="shared" si="7"/>
        <v>351.06240340759172</v>
      </c>
      <c r="P41" s="9"/>
    </row>
    <row r="42" spans="1:16">
      <c r="A42" s="12"/>
      <c r="B42" s="25">
        <v>342.9</v>
      </c>
      <c r="C42" s="20" t="s">
        <v>97</v>
      </c>
      <c r="D42" s="46">
        <v>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20000</v>
      </c>
      <c r="O42" s="47">
        <f t="shared" si="7"/>
        <v>0.37694598364054432</v>
      </c>
      <c r="P42" s="9"/>
    </row>
    <row r="43" spans="1:16">
      <c r="A43" s="12"/>
      <c r="B43" s="25">
        <v>343.2</v>
      </c>
      <c r="C43" s="20" t="s">
        <v>90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45466269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45466269</v>
      </c>
      <c r="O43" s="47">
        <f t="shared" si="7"/>
        <v>856.91637453352939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7060514</v>
      </c>
      <c r="J44" s="46">
        <v>0</v>
      </c>
      <c r="K44" s="46">
        <v>0</v>
      </c>
      <c r="L44" s="46">
        <v>0</v>
      </c>
      <c r="M44" s="46">
        <v>1150</v>
      </c>
      <c r="N44" s="46">
        <f t="shared" si="9"/>
        <v>7061664</v>
      </c>
      <c r="O44" s="47">
        <f t="shared" si="7"/>
        <v>133.09329413095102</v>
      </c>
      <c r="P44" s="9"/>
    </row>
    <row r="45" spans="1:16">
      <c r="A45" s="12"/>
      <c r="B45" s="25">
        <v>343.9</v>
      </c>
      <c r="C45" s="20" t="s">
        <v>54</v>
      </c>
      <c r="D45" s="46">
        <v>0</v>
      </c>
      <c r="E45" s="46">
        <v>2592533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2592533</v>
      </c>
      <c r="O45" s="47">
        <f t="shared" si="7"/>
        <v>48.862245090278563</v>
      </c>
      <c r="P45" s="9"/>
    </row>
    <row r="46" spans="1:16">
      <c r="A46" s="12"/>
      <c r="B46" s="25">
        <v>344.1</v>
      </c>
      <c r="C46" s="20" t="s">
        <v>112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21073261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21073261</v>
      </c>
      <c r="O46" s="47">
        <f t="shared" si="7"/>
        <v>397.17405480794605</v>
      </c>
      <c r="P46" s="9"/>
    </row>
    <row r="47" spans="1:16">
      <c r="A47" s="12"/>
      <c r="B47" s="25">
        <v>344.2</v>
      </c>
      <c r="C47" s="20" t="s">
        <v>113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1900212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1900212</v>
      </c>
      <c r="O47" s="47">
        <f t="shared" si="7"/>
        <v>35.813864073278296</v>
      </c>
      <c r="P47" s="9"/>
    </row>
    <row r="48" spans="1:16">
      <c r="A48" s="12"/>
      <c r="B48" s="25">
        <v>344.5</v>
      </c>
      <c r="C48" s="20" t="s">
        <v>114</v>
      </c>
      <c r="D48" s="46">
        <v>0</v>
      </c>
      <c r="E48" s="46">
        <v>44286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501960</v>
      </c>
      <c r="N48" s="46">
        <f t="shared" si="9"/>
        <v>546246</v>
      </c>
      <c r="O48" s="47">
        <f t="shared" si="7"/>
        <v>10.295261788985638</v>
      </c>
      <c r="P48" s="9"/>
    </row>
    <row r="49" spans="1:16">
      <c r="A49" s="12"/>
      <c r="B49" s="25">
        <v>344.9</v>
      </c>
      <c r="C49" s="20" t="s">
        <v>115</v>
      </c>
      <c r="D49" s="46">
        <v>431299</v>
      </c>
      <c r="E49" s="46">
        <v>99647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530946</v>
      </c>
      <c r="O49" s="47">
        <f t="shared" si="7"/>
        <v>10.006898111500622</v>
      </c>
      <c r="P49" s="9"/>
    </row>
    <row r="50" spans="1:16">
      <c r="A50" s="12"/>
      <c r="B50" s="25">
        <v>345.9</v>
      </c>
      <c r="C50" s="20" t="s">
        <v>59</v>
      </c>
      <c r="D50" s="46">
        <v>0</v>
      </c>
      <c r="E50" s="46">
        <v>2217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2217</v>
      </c>
      <c r="O50" s="47">
        <f t="shared" si="7"/>
        <v>4.1784462286554337E-2</v>
      </c>
      <c r="P50" s="9"/>
    </row>
    <row r="51" spans="1:16">
      <c r="A51" s="12"/>
      <c r="B51" s="25">
        <v>347.2</v>
      </c>
      <c r="C51" s="20" t="s">
        <v>60</v>
      </c>
      <c r="D51" s="46">
        <v>44731</v>
      </c>
      <c r="E51" s="46">
        <v>651550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696281</v>
      </c>
      <c r="O51" s="47">
        <f t="shared" si="7"/>
        <v>13.123016321761092</v>
      </c>
      <c r="P51" s="9"/>
    </row>
    <row r="52" spans="1:16">
      <c r="A52" s="12"/>
      <c r="B52" s="25">
        <v>347.5</v>
      </c>
      <c r="C52" s="20" t="s">
        <v>62</v>
      </c>
      <c r="D52" s="46">
        <v>0</v>
      </c>
      <c r="E52" s="46">
        <v>1688790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1688790</v>
      </c>
      <c r="O52" s="47">
        <f t="shared" si="7"/>
        <v>31.829130385615741</v>
      </c>
      <c r="P52" s="9"/>
    </row>
    <row r="53" spans="1:16">
      <c r="A53" s="12"/>
      <c r="B53" s="25">
        <v>349</v>
      </c>
      <c r="C53" s="20" t="s">
        <v>1</v>
      </c>
      <c r="D53" s="46">
        <v>562742</v>
      </c>
      <c r="E53" s="46">
        <v>496688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2785</v>
      </c>
      <c r="N53" s="46">
        <f t="shared" si="9"/>
        <v>1062215</v>
      </c>
      <c r="O53" s="47">
        <f t="shared" si="7"/>
        <v>20.019883900637037</v>
      </c>
      <c r="P53" s="9"/>
    </row>
    <row r="54" spans="1:16" ht="15.75">
      <c r="A54" s="29" t="s">
        <v>49</v>
      </c>
      <c r="B54" s="30"/>
      <c r="C54" s="31"/>
      <c r="D54" s="32">
        <f t="shared" ref="D54:M54" si="10">SUM(D55:D57)</f>
        <v>137839</v>
      </c>
      <c r="E54" s="32">
        <f t="shared" si="10"/>
        <v>181094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124454</v>
      </c>
      <c r="N54" s="32">
        <f t="shared" ref="N54:N67" si="11">SUM(D54:M54)</f>
        <v>443387</v>
      </c>
      <c r="O54" s="45">
        <f t="shared" si="7"/>
        <v>8.3566474424215009</v>
      </c>
      <c r="P54" s="10"/>
    </row>
    <row r="55" spans="1:16">
      <c r="A55" s="13"/>
      <c r="B55" s="39">
        <v>351.1</v>
      </c>
      <c r="C55" s="21" t="s">
        <v>65</v>
      </c>
      <c r="D55" s="46">
        <v>117876</v>
      </c>
      <c r="E55" s="46">
        <v>175837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293713</v>
      </c>
      <c r="O55" s="47">
        <f t="shared" si="7"/>
        <v>5.5356967846507592</v>
      </c>
      <c r="P55" s="9"/>
    </row>
    <row r="56" spans="1:16">
      <c r="A56" s="13"/>
      <c r="B56" s="39">
        <v>354</v>
      </c>
      <c r="C56" s="21" t="s">
        <v>67</v>
      </c>
      <c r="D56" s="46">
        <v>16827</v>
      </c>
      <c r="E56" s="46">
        <v>5257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124454</v>
      </c>
      <c r="N56" s="46">
        <f t="shared" si="11"/>
        <v>146538</v>
      </c>
      <c r="O56" s="47">
        <f t="shared" si="7"/>
        <v>2.761845527535904</v>
      </c>
      <c r="P56" s="9"/>
    </row>
    <row r="57" spans="1:16">
      <c r="A57" s="13"/>
      <c r="B57" s="39">
        <v>359</v>
      </c>
      <c r="C57" s="21" t="s">
        <v>68</v>
      </c>
      <c r="D57" s="46">
        <v>3136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3136</v>
      </c>
      <c r="O57" s="47">
        <f t="shared" si="7"/>
        <v>5.910513023483735E-2</v>
      </c>
      <c r="P57" s="9"/>
    </row>
    <row r="58" spans="1:16" ht="15.75">
      <c r="A58" s="29" t="s">
        <v>5</v>
      </c>
      <c r="B58" s="30"/>
      <c r="C58" s="31"/>
      <c r="D58" s="32">
        <f t="shared" ref="D58:M58" si="12">SUM(D59:D64)</f>
        <v>844471</v>
      </c>
      <c r="E58" s="32">
        <f t="shared" si="12"/>
        <v>303157</v>
      </c>
      <c r="F58" s="32">
        <f t="shared" si="12"/>
        <v>1858183</v>
      </c>
      <c r="G58" s="32">
        <f t="shared" si="12"/>
        <v>14977</v>
      </c>
      <c r="H58" s="32">
        <f t="shared" si="12"/>
        <v>0</v>
      </c>
      <c r="I58" s="32">
        <f t="shared" si="12"/>
        <v>699833</v>
      </c>
      <c r="J58" s="32">
        <f t="shared" si="12"/>
        <v>481635</v>
      </c>
      <c r="K58" s="32">
        <f t="shared" si="12"/>
        <v>11924919</v>
      </c>
      <c r="L58" s="32">
        <f t="shared" si="12"/>
        <v>0</v>
      </c>
      <c r="M58" s="32">
        <f t="shared" si="12"/>
        <v>5136</v>
      </c>
      <c r="N58" s="32">
        <f t="shared" si="11"/>
        <v>16132311</v>
      </c>
      <c r="O58" s="45">
        <f t="shared" si="7"/>
        <v>304.05049191450865</v>
      </c>
      <c r="P58" s="10"/>
    </row>
    <row r="59" spans="1:16">
      <c r="A59" s="12"/>
      <c r="B59" s="25">
        <v>361.1</v>
      </c>
      <c r="C59" s="20" t="s">
        <v>69</v>
      </c>
      <c r="D59" s="46">
        <v>33281</v>
      </c>
      <c r="E59" s="46">
        <v>36927</v>
      </c>
      <c r="F59" s="46">
        <v>1858183</v>
      </c>
      <c r="G59" s="46">
        <v>14977</v>
      </c>
      <c r="H59" s="46">
        <v>0</v>
      </c>
      <c r="I59" s="46">
        <v>177842</v>
      </c>
      <c r="J59" s="46">
        <v>28853</v>
      </c>
      <c r="K59" s="46">
        <v>8268307</v>
      </c>
      <c r="L59" s="46">
        <v>0</v>
      </c>
      <c r="M59" s="46">
        <v>0</v>
      </c>
      <c r="N59" s="46">
        <f t="shared" si="11"/>
        <v>10418370</v>
      </c>
      <c r="O59" s="47">
        <f t="shared" si="7"/>
        <v>196.35813637905687</v>
      </c>
      <c r="P59" s="9"/>
    </row>
    <row r="60" spans="1:16">
      <c r="A60" s="12"/>
      <c r="B60" s="25">
        <v>361.3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-12815247</v>
      </c>
      <c r="L60" s="46">
        <v>0</v>
      </c>
      <c r="M60" s="46">
        <v>0</v>
      </c>
      <c r="N60" s="46">
        <f t="shared" si="11"/>
        <v>-12815247</v>
      </c>
      <c r="O60" s="47">
        <f t="shared" si="7"/>
        <v>-241.53279430057674</v>
      </c>
      <c r="P60" s="9"/>
    </row>
    <row r="61" spans="1:16">
      <c r="A61" s="12"/>
      <c r="B61" s="25">
        <v>364</v>
      </c>
      <c r="C61" s="20" t="s">
        <v>116</v>
      </c>
      <c r="D61" s="46">
        <v>44383</v>
      </c>
      <c r="E61" s="46">
        <v>10983</v>
      </c>
      <c r="F61" s="46">
        <v>0</v>
      </c>
      <c r="G61" s="46">
        <v>0</v>
      </c>
      <c r="H61" s="46">
        <v>0</v>
      </c>
      <c r="I61" s="46">
        <v>10954</v>
      </c>
      <c r="J61" s="46">
        <v>-7698</v>
      </c>
      <c r="K61" s="46">
        <v>0</v>
      </c>
      <c r="L61" s="46">
        <v>0</v>
      </c>
      <c r="M61" s="46">
        <v>5136</v>
      </c>
      <c r="N61" s="46">
        <f t="shared" si="11"/>
        <v>63758</v>
      </c>
      <c r="O61" s="47">
        <f t="shared" si="7"/>
        <v>1.2016661012476912</v>
      </c>
      <c r="P61" s="9"/>
    </row>
    <row r="62" spans="1:16">
      <c r="A62" s="12"/>
      <c r="B62" s="25">
        <v>366</v>
      </c>
      <c r="C62" s="20" t="s">
        <v>72</v>
      </c>
      <c r="D62" s="46">
        <v>0</v>
      </c>
      <c r="E62" s="46">
        <v>106536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106536</v>
      </c>
      <c r="O62" s="47">
        <f t="shared" si="7"/>
        <v>2.0079158656564515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16471859</v>
      </c>
      <c r="L63" s="46">
        <v>0</v>
      </c>
      <c r="M63" s="46">
        <v>0</v>
      </c>
      <c r="N63" s="46">
        <f t="shared" si="11"/>
        <v>16471859</v>
      </c>
      <c r="O63" s="47">
        <f t="shared" si="7"/>
        <v>310.45005465716764</v>
      </c>
      <c r="P63" s="9"/>
    </row>
    <row r="64" spans="1:16">
      <c r="A64" s="12"/>
      <c r="B64" s="25">
        <v>369.9</v>
      </c>
      <c r="C64" s="20" t="s">
        <v>74</v>
      </c>
      <c r="D64" s="46">
        <v>766807</v>
      </c>
      <c r="E64" s="46">
        <v>148711</v>
      </c>
      <c r="F64" s="46">
        <v>0</v>
      </c>
      <c r="G64" s="46">
        <v>0</v>
      </c>
      <c r="H64" s="46">
        <v>0</v>
      </c>
      <c r="I64" s="46">
        <v>511037</v>
      </c>
      <c r="J64" s="46">
        <v>460480</v>
      </c>
      <c r="K64" s="46">
        <v>0</v>
      </c>
      <c r="L64" s="46">
        <v>0</v>
      </c>
      <c r="M64" s="46">
        <v>0</v>
      </c>
      <c r="N64" s="46">
        <f t="shared" si="11"/>
        <v>1887035</v>
      </c>
      <c r="O64" s="47">
        <f t="shared" si="7"/>
        <v>35.565513211956727</v>
      </c>
      <c r="P64" s="9"/>
    </row>
    <row r="65" spans="1:119" ht="15.75">
      <c r="A65" s="29" t="s">
        <v>50</v>
      </c>
      <c r="B65" s="30"/>
      <c r="C65" s="31"/>
      <c r="D65" s="32">
        <f t="shared" ref="D65:M65" si="13">SUM(D66:D73)</f>
        <v>8044656</v>
      </c>
      <c r="E65" s="32">
        <f t="shared" si="13"/>
        <v>7943668</v>
      </c>
      <c r="F65" s="32">
        <f t="shared" si="13"/>
        <v>214442</v>
      </c>
      <c r="G65" s="32">
        <f t="shared" si="13"/>
        <v>17782689</v>
      </c>
      <c r="H65" s="32">
        <f t="shared" si="13"/>
        <v>0</v>
      </c>
      <c r="I65" s="32">
        <f t="shared" si="13"/>
        <v>8885299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592233</v>
      </c>
      <c r="N65" s="32">
        <f t="shared" si="11"/>
        <v>43462987</v>
      </c>
      <c r="O65" s="45">
        <f t="shared" si="7"/>
        <v>819.15991933355951</v>
      </c>
      <c r="P65" s="9"/>
    </row>
    <row r="66" spans="1:119">
      <c r="A66" s="12"/>
      <c r="B66" s="25">
        <v>381</v>
      </c>
      <c r="C66" s="20" t="s">
        <v>75</v>
      </c>
      <c r="D66" s="46">
        <v>8044656</v>
      </c>
      <c r="E66" s="46">
        <v>7943668</v>
      </c>
      <c r="F66" s="46">
        <v>214442</v>
      </c>
      <c r="G66" s="46">
        <v>5969813</v>
      </c>
      <c r="H66" s="46">
        <v>0</v>
      </c>
      <c r="I66" s="46">
        <v>206788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22379367</v>
      </c>
      <c r="O66" s="47">
        <f t="shared" si="7"/>
        <v>421.79062535338687</v>
      </c>
      <c r="P66" s="9"/>
    </row>
    <row r="67" spans="1:119">
      <c r="A67" s="12"/>
      <c r="B67" s="25">
        <v>382</v>
      </c>
      <c r="C67" s="20" t="s">
        <v>87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71391</v>
      </c>
      <c r="N67" s="46">
        <f t="shared" si="11"/>
        <v>71391</v>
      </c>
      <c r="O67" s="47">
        <f t="shared" si="7"/>
        <v>1.345527535904105</v>
      </c>
      <c r="P67" s="9"/>
    </row>
    <row r="68" spans="1:119">
      <c r="A68" s="12"/>
      <c r="B68" s="25">
        <v>383</v>
      </c>
      <c r="C68" s="20" t="s">
        <v>143</v>
      </c>
      <c r="D68" s="46">
        <v>0</v>
      </c>
      <c r="E68" s="46">
        <v>0</v>
      </c>
      <c r="F68" s="46">
        <v>0</v>
      </c>
      <c r="G68" s="46">
        <v>6460954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4">SUM(D68:M68)</f>
        <v>6460954</v>
      </c>
      <c r="O68" s="47">
        <f t="shared" si="7"/>
        <v>121.77153303931547</v>
      </c>
      <c r="P68" s="9"/>
    </row>
    <row r="69" spans="1:119">
      <c r="A69" s="12"/>
      <c r="B69" s="25">
        <v>389.2</v>
      </c>
      <c r="C69" s="20" t="s">
        <v>117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557591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557591</v>
      </c>
      <c r="O69" s="47">
        <f t="shared" ref="O69:O74" si="15">(N69/O$76)</f>
        <v>10.509084398205736</v>
      </c>
      <c r="P69" s="9"/>
    </row>
    <row r="70" spans="1:119">
      <c r="A70" s="12"/>
      <c r="B70" s="25">
        <v>389.3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3958470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3958470</v>
      </c>
      <c r="O70" s="47">
        <f t="shared" si="15"/>
        <v>74.606468393079268</v>
      </c>
      <c r="P70" s="9"/>
    </row>
    <row r="71" spans="1:119">
      <c r="A71" s="12"/>
      <c r="B71" s="25">
        <v>389.4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3096840</v>
      </c>
      <c r="J71" s="46">
        <v>0</v>
      </c>
      <c r="K71" s="46">
        <v>0</v>
      </c>
      <c r="L71" s="46">
        <v>0</v>
      </c>
      <c r="M71" s="46">
        <v>520842</v>
      </c>
      <c r="N71" s="46">
        <f t="shared" si="14"/>
        <v>3617682</v>
      </c>
      <c r="O71" s="47">
        <f t="shared" si="15"/>
        <v>68.183534999434585</v>
      </c>
      <c r="P71" s="9"/>
    </row>
    <row r="72" spans="1:119">
      <c r="A72" s="12"/>
      <c r="B72" s="25">
        <v>389.9</v>
      </c>
      <c r="C72" s="20" t="s">
        <v>120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1065610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1065610</v>
      </c>
      <c r="O72" s="47">
        <f t="shared" si="15"/>
        <v>20.08387048136002</v>
      </c>
      <c r="P72" s="9"/>
    </row>
    <row r="73" spans="1:119" ht="15.75" thickBot="1">
      <c r="A73" s="48"/>
      <c r="B73" s="49">
        <v>393</v>
      </c>
      <c r="C73" s="50" t="s">
        <v>121</v>
      </c>
      <c r="D73" s="46">
        <v>0</v>
      </c>
      <c r="E73" s="46">
        <v>0</v>
      </c>
      <c r="F73" s="46">
        <v>0</v>
      </c>
      <c r="G73" s="46">
        <v>5351922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5351922</v>
      </c>
      <c r="O73" s="47">
        <f t="shared" si="15"/>
        <v>100.86927513287345</v>
      </c>
      <c r="P73" s="9"/>
    </row>
    <row r="74" spans="1:119" ht="16.5" thickBot="1">
      <c r="A74" s="14" t="s">
        <v>63</v>
      </c>
      <c r="B74" s="23"/>
      <c r="C74" s="22"/>
      <c r="D74" s="15">
        <f t="shared" ref="D74:M74" si="16">SUM(D5,D14,D21,D40,D54,D58,D65)</f>
        <v>49875626</v>
      </c>
      <c r="E74" s="15">
        <f t="shared" si="16"/>
        <v>44095911</v>
      </c>
      <c r="F74" s="15">
        <f t="shared" si="16"/>
        <v>2979941</v>
      </c>
      <c r="G74" s="15">
        <f t="shared" si="16"/>
        <v>25134820</v>
      </c>
      <c r="H74" s="15">
        <f t="shared" si="16"/>
        <v>0</v>
      </c>
      <c r="I74" s="15">
        <f t="shared" si="16"/>
        <v>85085388</v>
      </c>
      <c r="J74" s="15">
        <f t="shared" si="16"/>
        <v>19108304</v>
      </c>
      <c r="K74" s="15">
        <f t="shared" si="16"/>
        <v>11924919</v>
      </c>
      <c r="L74" s="15">
        <f t="shared" si="16"/>
        <v>0</v>
      </c>
      <c r="M74" s="15">
        <f t="shared" si="16"/>
        <v>1643057</v>
      </c>
      <c r="N74" s="15">
        <f>SUM(D74:M74)</f>
        <v>239847966</v>
      </c>
      <c r="O74" s="38">
        <f t="shared" si="15"/>
        <v>4520.4863734026912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51" t="s">
        <v>144</v>
      </c>
      <c r="M76" s="51"/>
      <c r="N76" s="51"/>
      <c r="O76" s="43">
        <v>53058</v>
      </c>
    </row>
    <row r="77" spans="1:119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  <row r="78" spans="1:119" ht="15.75" customHeight="1" thickBot="1">
      <c r="A78" s="55" t="s">
        <v>95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7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2024-08-01T18:14:10Z</cp:lastPrinted>
  <dcterms:created xsi:type="dcterms:W3CDTF">2000-08-31T21:26:31Z</dcterms:created>
  <dcterms:modified xsi:type="dcterms:W3CDTF">2024-08-01T18:14:19Z</dcterms:modified>
</cp:coreProperties>
</file>