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'2007'!$A$1:$O$45</definedName>
    <definedName name="_xlnm.Print_Area" localSheetId="15">'2008'!$A$1:$O$45</definedName>
    <definedName name="_xlnm.Print_Area" localSheetId="14">'2009'!$A$1:$O$45</definedName>
    <definedName name="_xlnm.Print_Area" localSheetId="13">'2010'!$A$1:$O$46</definedName>
    <definedName name="_xlnm.Print_Area" localSheetId="12">'2011'!$A$1:$O$45</definedName>
    <definedName name="_xlnm.Print_Area" localSheetId="11">'2012'!$A$1:$O$46</definedName>
    <definedName name="_xlnm.Print_Area" localSheetId="10">'2013'!$A$1:$O$45</definedName>
    <definedName name="_xlnm.Print_Area" localSheetId="9">'2014'!$A$1:$O$44</definedName>
    <definedName name="_xlnm.Print_Area" localSheetId="8">'2015'!$A$1:$O$46</definedName>
    <definedName name="_xlnm.Print_Area" localSheetId="7">'2016'!$A$1:$O$45</definedName>
    <definedName name="_xlnm.Print_Area" localSheetId="6">'2017'!$A$1:$O$45</definedName>
    <definedName name="_xlnm.Print_Area" localSheetId="5">'2018'!$A$1:$O$42</definedName>
    <definedName name="_xlnm.Print_Area" localSheetId="4">'2019'!$A$1:$O$44</definedName>
    <definedName name="_xlnm.Print_Area" localSheetId="3">'2020'!$A$1:$O$44</definedName>
    <definedName name="_xlnm.Print_Area" localSheetId="2">'2021'!$A$1:$P$43</definedName>
    <definedName name="_xlnm.Print_Area" localSheetId="1">'2022'!$A$1:$P$44</definedName>
    <definedName name="_xlnm.Print_Area" localSheetId="0">'2023'!$A$1:$P$43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9" i="49" l="1"/>
  <c r="F39" i="49"/>
  <c r="G39" i="49"/>
  <c r="H39" i="49"/>
  <c r="I39" i="49"/>
  <c r="J39" i="49"/>
  <c r="K39" i="49"/>
  <c r="L39" i="49"/>
  <c r="M39" i="49"/>
  <c r="N39" i="49"/>
  <c r="D39" i="49"/>
  <c r="O38" i="49" l="1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7" i="49" l="1"/>
  <c r="P37" i="49" s="1"/>
  <c r="O33" i="49"/>
  <c r="P33" i="49" s="1"/>
  <c r="O30" i="49"/>
  <c r="P30" i="49" s="1"/>
  <c r="O24" i="49"/>
  <c r="P24" i="49" s="1"/>
  <c r="O14" i="49"/>
  <c r="P14" i="49" s="1"/>
  <c r="O5" i="49"/>
  <c r="P5" i="49" s="1"/>
  <c r="O19" i="49"/>
  <c r="P19" i="49" s="1"/>
  <c r="E40" i="48"/>
  <c r="F40" i="48"/>
  <c r="G40" i="48"/>
  <c r="H40" i="48"/>
  <c r="I40" i="48"/>
  <c r="J40" i="48"/>
  <c r="K40" i="48"/>
  <c r="L40" i="48"/>
  <c r="M40" i="48"/>
  <c r="N40" i="48"/>
  <c r="D40" i="48"/>
  <c r="O20" i="48"/>
  <c r="P20" i="48" s="1"/>
  <c r="O39" i="49" l="1"/>
  <c r="P39" i="49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8" i="48" l="1"/>
  <c r="P38" i="48" s="1"/>
  <c r="O34" i="48"/>
  <c r="P34" i="48" s="1"/>
  <c r="O32" i="48"/>
  <c r="P32" i="48" s="1"/>
  <c r="O29" i="48"/>
  <c r="P29" i="48" s="1"/>
  <c r="O23" i="48"/>
  <c r="P23" i="48" s="1"/>
  <c r="O18" i="48"/>
  <c r="P18" i="48" s="1"/>
  <c r="O14" i="48"/>
  <c r="P14" i="48" s="1"/>
  <c r="O5" i="48"/>
  <c r="P5" i="48" s="1"/>
  <c r="E39" i="47"/>
  <c r="O38" i="47"/>
  <c r="P38" i="47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O33" i="47" s="1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O31" i="47" s="1"/>
  <c r="P31" i="47" s="1"/>
  <c r="H31" i="47"/>
  <c r="G31" i="47"/>
  <c r="F31" i="47"/>
  <c r="E31" i="47"/>
  <c r="D31" i="47"/>
  <c r="O30" i="47"/>
  <c r="P30" i="47" s="1"/>
  <c r="O29" i="47"/>
  <c r="P29" i="47" s="1"/>
  <c r="N28" i="47"/>
  <c r="M28" i="47"/>
  <c r="L28" i="47"/>
  <c r="O28" i="47" s="1"/>
  <c r="P28" i="47" s="1"/>
  <c r="K28" i="47"/>
  <c r="J28" i="47"/>
  <c r="I28" i="47"/>
  <c r="H28" i="47"/>
  <c r="G28" i="47"/>
  <c r="F28" i="47"/>
  <c r="E28" i="47"/>
  <c r="D28" i="47"/>
  <c r="O27" i="47"/>
  <c r="P27" i="47" s="1"/>
  <c r="O26" i="47"/>
  <c r="P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N18" i="47"/>
  <c r="O18" i="47" s="1"/>
  <c r="M18" i="47"/>
  <c r="L18" i="47"/>
  <c r="K18" i="47"/>
  <c r="K39" i="47" s="1"/>
  <c r="J18" i="47"/>
  <c r="I18" i="47"/>
  <c r="H18" i="47"/>
  <c r="G18" i="47"/>
  <c r="F18" i="47"/>
  <c r="E18" i="47"/>
  <c r="D18" i="47"/>
  <c r="O17" i="47"/>
  <c r="P17" i="47"/>
  <c r="O16" i="47"/>
  <c r="P16" i="47" s="1"/>
  <c r="O15" i="47"/>
  <c r="P15" i="47" s="1"/>
  <c r="N14" i="47"/>
  <c r="M14" i="47"/>
  <c r="M39" i="47" s="1"/>
  <c r="L14" i="47"/>
  <c r="L39" i="47" s="1"/>
  <c r="K14" i="47"/>
  <c r="J14" i="47"/>
  <c r="I14" i="47"/>
  <c r="H14" i="47"/>
  <c r="G14" i="47"/>
  <c r="O14" i="47" s="1"/>
  <c r="P14" i="47" s="1"/>
  <c r="F14" i="47"/>
  <c r="F39" i="47" s="1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N39" i="47" s="1"/>
  <c r="M5" i="47"/>
  <c r="L5" i="47"/>
  <c r="K5" i="47"/>
  <c r="J5" i="47"/>
  <c r="I5" i="47"/>
  <c r="H5" i="47"/>
  <c r="H39" i="47" s="1"/>
  <c r="G5" i="47"/>
  <c r="F5" i="47"/>
  <c r="E5" i="47"/>
  <c r="D5" i="47"/>
  <c r="D39" i="47" s="1"/>
  <c r="N39" i="46"/>
  <c r="O39" i="46" s="1"/>
  <c r="M38" i="46"/>
  <c r="L38" i="46"/>
  <c r="K38" i="46"/>
  <c r="J38" i="46"/>
  <c r="N38" i="46" s="1"/>
  <c r="I38" i="46"/>
  <c r="H38" i="46"/>
  <c r="G38" i="46"/>
  <c r="F38" i="46"/>
  <c r="E38" i="46"/>
  <c r="D38" i="46"/>
  <c r="N37" i="46"/>
  <c r="O37" i="46" s="1"/>
  <c r="N36" i="46"/>
  <c r="O36" i="46"/>
  <c r="N35" i="46"/>
  <c r="O35" i="46"/>
  <c r="M34" i="46"/>
  <c r="L34" i="46"/>
  <c r="K34" i="46"/>
  <c r="J34" i="46"/>
  <c r="I34" i="46"/>
  <c r="H34" i="46"/>
  <c r="G34" i="46"/>
  <c r="F34" i="46"/>
  <c r="E34" i="46"/>
  <c r="D34" i="46"/>
  <c r="N33" i="46"/>
  <c r="O33" i="46"/>
  <c r="M32" i="46"/>
  <c r="L32" i="46"/>
  <c r="K32" i="46"/>
  <c r="J32" i="46"/>
  <c r="I32" i="46"/>
  <c r="H32" i="46"/>
  <c r="G32" i="46"/>
  <c r="F32" i="46"/>
  <c r="E32" i="46"/>
  <c r="D32" i="46"/>
  <c r="N31" i="46"/>
  <c r="O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9" i="46" s="1"/>
  <c r="O29" i="46" s="1"/>
  <c r="N28" i="46"/>
  <c r="O28" i="46" s="1"/>
  <c r="N27" i="46"/>
  <c r="O27" i="46" s="1"/>
  <c r="N26" i="46"/>
  <c r="O26" i="46" s="1"/>
  <c r="N25" i="46"/>
  <c r="O25" i="46" s="1"/>
  <c r="M24" i="46"/>
  <c r="L24" i="46"/>
  <c r="K24" i="46"/>
  <c r="J24" i="46"/>
  <c r="N24" i="46" s="1"/>
  <c r="O24" i="46" s="1"/>
  <c r="I24" i="46"/>
  <c r="H24" i="46"/>
  <c r="G24" i="46"/>
  <c r="F24" i="46"/>
  <c r="E24" i="46"/>
  <c r="D24" i="46"/>
  <c r="N23" i="46"/>
  <c r="O23" i="46" s="1"/>
  <c r="N22" i="46"/>
  <c r="O22" i="46"/>
  <c r="N21" i="46"/>
  <c r="O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9" i="46" s="1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L40" i="46" s="1"/>
  <c r="K5" i="46"/>
  <c r="J5" i="46"/>
  <c r="I5" i="46"/>
  <c r="H5" i="46"/>
  <c r="G5" i="46"/>
  <c r="F5" i="46"/>
  <c r="E5" i="46"/>
  <c r="D5" i="46"/>
  <c r="N39" i="45"/>
  <c r="O39" i="45" s="1"/>
  <c r="M38" i="45"/>
  <c r="L38" i="45"/>
  <c r="N38" i="45" s="1"/>
  <c r="K38" i="45"/>
  <c r="J38" i="45"/>
  <c r="I38" i="45"/>
  <c r="H38" i="45"/>
  <c r="G38" i="45"/>
  <c r="F38" i="45"/>
  <c r="E38" i="45"/>
  <c r="D38" i="45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 s="1"/>
  <c r="N26" i="45"/>
  <c r="O26" i="45"/>
  <c r="N25" i="45"/>
  <c r="O25" i="45" s="1"/>
  <c r="M24" i="45"/>
  <c r="L24" i="45"/>
  <c r="N24" i="45" s="1"/>
  <c r="O24" i="45" s="1"/>
  <c r="K24" i="45"/>
  <c r="J24" i="45"/>
  <c r="I24" i="45"/>
  <c r="H24" i="45"/>
  <c r="G24" i="45"/>
  <c r="F24" i="45"/>
  <c r="E24" i="45"/>
  <c r="D24" i="45"/>
  <c r="N23" i="45"/>
  <c r="O23" i="45" s="1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N19" i="45" s="1"/>
  <c r="O19" i="45" s="1"/>
  <c r="E19" i="45"/>
  <c r="D19" i="45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N28" i="44" s="1"/>
  <c r="O28" i="44" s="1"/>
  <c r="E28" i="44"/>
  <c r="D28" i="44"/>
  <c r="N27" i="44"/>
  <c r="O27" i="44" s="1"/>
  <c r="N26" i="44"/>
  <c r="O26" i="44" s="1"/>
  <c r="N25" i="44"/>
  <c r="O25" i="44"/>
  <c r="N24" i="44"/>
  <c r="O24" i="44" s="1"/>
  <c r="M23" i="44"/>
  <c r="L23" i="44"/>
  <c r="N23" i="44" s="1"/>
  <c r="O23" i="44" s="1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5" i="43" s="1"/>
  <c r="O35" i="43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3" i="43" s="1"/>
  <c r="O33" i="43" s="1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N35" i="42" s="1"/>
  <c r="O35" i="42" s="1"/>
  <c r="G35" i="42"/>
  <c r="F35" i="42"/>
  <c r="E35" i="42"/>
  <c r="D35" i="42"/>
  <c r="N34" i="42"/>
  <c r="O34" i="42" s="1"/>
  <c r="M33" i="42"/>
  <c r="L33" i="42"/>
  <c r="K33" i="42"/>
  <c r="J33" i="42"/>
  <c r="I33" i="42"/>
  <c r="H33" i="42"/>
  <c r="N33" i="42" s="1"/>
  <c r="O33" i="42" s="1"/>
  <c r="G33" i="42"/>
  <c r="F33" i="42"/>
  <c r="E33" i="42"/>
  <c r="D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N24" i="42" s="1"/>
  <c r="O24" i="42" s="1"/>
  <c r="E24" i="42"/>
  <c r="D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40" i="41"/>
  <c r="O40" i="41" s="1"/>
  <c r="M39" i="41"/>
  <c r="L39" i="41"/>
  <c r="K39" i="41"/>
  <c r="J39" i="41"/>
  <c r="I39" i="41"/>
  <c r="H39" i="41"/>
  <c r="N39" i="41" s="1"/>
  <c r="O39" i="41" s="1"/>
  <c r="G39" i="41"/>
  <c r="F39" i="41"/>
  <c r="E39" i="41"/>
  <c r="D39" i="41"/>
  <c r="N38" i="41"/>
  <c r="O38" i="41" s="1"/>
  <c r="N37" i="41"/>
  <c r="O37" i="41" s="1"/>
  <c r="N36" i="41"/>
  <c r="O36" i="41" s="1"/>
  <c r="M35" i="41"/>
  <c r="L35" i="41"/>
  <c r="N35" i="41" s="1"/>
  <c r="O35" i="41" s="1"/>
  <c r="K35" i="41"/>
  <c r="J35" i="41"/>
  <c r="I35" i="41"/>
  <c r="H35" i="41"/>
  <c r="G35" i="41"/>
  <c r="F35" i="41"/>
  <c r="E35" i="41"/>
  <c r="D35" i="41"/>
  <c r="N34" i="41"/>
  <c r="O34" i="41" s="1"/>
  <c r="M33" i="41"/>
  <c r="L33" i="41"/>
  <c r="N33" i="41" s="1"/>
  <c r="O33" i="41" s="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N28" i="41"/>
  <c r="O28" i="41" s="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 s="1"/>
  <c r="N17" i="41"/>
  <c r="O17" i="4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41" i="40"/>
  <c r="O41" i="40" s="1"/>
  <c r="N40" i="40"/>
  <c r="O40" i="40"/>
  <c r="M39" i="40"/>
  <c r="L39" i="40"/>
  <c r="K39" i="40"/>
  <c r="J39" i="40"/>
  <c r="I39" i="40"/>
  <c r="H39" i="40"/>
  <c r="G39" i="40"/>
  <c r="F39" i="40"/>
  <c r="E39" i="40"/>
  <c r="D39" i="40"/>
  <c r="N38" i="40"/>
  <c r="O38" i="40"/>
  <c r="N37" i="40"/>
  <c r="O37" i="40" s="1"/>
  <c r="N36" i="40"/>
  <c r="O36" i="40"/>
  <c r="N35" i="40"/>
  <c r="O35" i="40" s="1"/>
  <c r="M34" i="40"/>
  <c r="L34" i="40"/>
  <c r="K34" i="40"/>
  <c r="J34" i="40"/>
  <c r="I34" i="40"/>
  <c r="H34" i="40"/>
  <c r="N34" i="40" s="1"/>
  <c r="O34" i="40" s="1"/>
  <c r="G34" i="40"/>
  <c r="F34" i="40"/>
  <c r="E34" i="40"/>
  <c r="D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N23" i="40" s="1"/>
  <c r="O23" i="40" s="1"/>
  <c r="E23" i="40"/>
  <c r="D23" i="40"/>
  <c r="N22" i="40"/>
  <c r="O22" i="40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9" i="39"/>
  <c r="O39" i="39"/>
  <c r="N38" i="39"/>
  <c r="O38" i="39" s="1"/>
  <c r="M37" i="39"/>
  <c r="L37" i="39"/>
  <c r="K37" i="39"/>
  <c r="J37" i="39"/>
  <c r="I37" i="39"/>
  <c r="H37" i="39"/>
  <c r="H40" i="39" s="1"/>
  <c r="G37" i="39"/>
  <c r="N37" i="39" s="1"/>
  <c r="O37" i="39" s="1"/>
  <c r="F37" i="39"/>
  <c r="E37" i="39"/>
  <c r="D37" i="39"/>
  <c r="N36" i="39"/>
  <c r="O36" i="39" s="1"/>
  <c r="N35" i="39"/>
  <c r="O35" i="39" s="1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N25" i="39"/>
  <c r="O25" i="39" s="1"/>
  <c r="N24" i="39"/>
  <c r="O24" i="39"/>
  <c r="M23" i="39"/>
  <c r="L23" i="39"/>
  <c r="K23" i="39"/>
  <c r="J23" i="39"/>
  <c r="N23" i="39" s="1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I40" i="39" s="1"/>
  <c r="H5" i="39"/>
  <c r="G5" i="39"/>
  <c r="F5" i="39"/>
  <c r="E5" i="39"/>
  <c r="E40" i="39" s="1"/>
  <c r="D5" i="39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/>
  <c r="N36" i="38"/>
  <c r="O36" i="38" s="1"/>
  <c r="N35" i="38"/>
  <c r="O35" i="38"/>
  <c r="M34" i="38"/>
  <c r="L34" i="38"/>
  <c r="K34" i="38"/>
  <c r="J34" i="38"/>
  <c r="I34" i="38"/>
  <c r="H34" i="38"/>
  <c r="G34" i="38"/>
  <c r="F34" i="38"/>
  <c r="N34" i="38" s="1"/>
  <c r="O34" i="38" s="1"/>
  <c r="E34" i="38"/>
  <c r="D34" i="38"/>
  <c r="N33" i="38"/>
  <c r="O33" i="38"/>
  <c r="M32" i="38"/>
  <c r="L32" i="38"/>
  <c r="K32" i="38"/>
  <c r="J32" i="38"/>
  <c r="I32" i="38"/>
  <c r="H32" i="38"/>
  <c r="G32" i="38"/>
  <c r="F32" i="38"/>
  <c r="N32" i="38" s="1"/>
  <c r="O32" i="38" s="1"/>
  <c r="E32" i="38"/>
  <c r="D32" i="38"/>
  <c r="N31" i="38"/>
  <c r="O31" i="38"/>
  <c r="N30" i="38"/>
  <c r="O30" i="38" s="1"/>
  <c r="M29" i="38"/>
  <c r="L29" i="38"/>
  <c r="K29" i="38"/>
  <c r="J29" i="38"/>
  <c r="I29" i="38"/>
  <c r="H29" i="38"/>
  <c r="N29" i="38" s="1"/>
  <c r="O29" i="38" s="1"/>
  <c r="G29" i="38"/>
  <c r="F29" i="38"/>
  <c r="E29" i="38"/>
  <c r="D29" i="38"/>
  <c r="N28" i="38"/>
  <c r="O28" i="38" s="1"/>
  <c r="N27" i="38"/>
  <c r="O27" i="38" s="1"/>
  <c r="N26" i="38"/>
  <c r="O26" i="38" s="1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/>
  <c r="N7" i="38"/>
  <c r="O7" i="38" s="1"/>
  <c r="N6" i="38"/>
  <c r="O6" i="38" s="1"/>
  <c r="M5" i="38"/>
  <c r="M41" i="38" s="1"/>
  <c r="L5" i="38"/>
  <c r="K5" i="38"/>
  <c r="K41" i="38" s="1"/>
  <c r="J5" i="38"/>
  <c r="I5" i="38"/>
  <c r="I41" i="38" s="1"/>
  <c r="H5" i="38"/>
  <c r="G5" i="38"/>
  <c r="F5" i="38"/>
  <c r="E5" i="38"/>
  <c r="E41" i="38" s="1"/>
  <c r="D5" i="38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 s="1"/>
  <c r="M28" i="37"/>
  <c r="L28" i="37"/>
  <c r="N28" i="37" s="1"/>
  <c r="O28" i="37" s="1"/>
  <c r="K28" i="37"/>
  <c r="J28" i="37"/>
  <c r="I28" i="37"/>
  <c r="H28" i="37"/>
  <c r="G28" i="37"/>
  <c r="F28" i="37"/>
  <c r="E28" i="37"/>
  <c r="D28" i="37"/>
  <c r="N27" i="37"/>
  <c r="O27" i="37"/>
  <c r="N26" i="37"/>
  <c r="O26" i="37" s="1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/>
  <c r="N11" i="37"/>
  <c r="O11" i="37"/>
  <c r="N10" i="37"/>
  <c r="O10" i="37" s="1"/>
  <c r="N9" i="37"/>
  <c r="O9" i="37"/>
  <c r="N8" i="37"/>
  <c r="O8" i="37" s="1"/>
  <c r="N7" i="37"/>
  <c r="O7" i="37"/>
  <c r="N6" i="37"/>
  <c r="O6" i="37"/>
  <c r="M5" i="37"/>
  <c r="L5" i="37"/>
  <c r="L41" i="37"/>
  <c r="K5" i="37"/>
  <c r="J5" i="37"/>
  <c r="J41" i="37" s="1"/>
  <c r="I5" i="37"/>
  <c r="H5" i="37"/>
  <c r="N5" i="37" s="1"/>
  <c r="O5" i="37" s="1"/>
  <c r="G5" i="37"/>
  <c r="F5" i="37"/>
  <c r="E5" i="37"/>
  <c r="D5" i="37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/>
  <c r="O39" i="36" s="1"/>
  <c r="N38" i="36"/>
  <c r="O38" i="36"/>
  <c r="N37" i="36"/>
  <c r="O37" i="36" s="1"/>
  <c r="N36" i="36"/>
  <c r="O36" i="36" s="1"/>
  <c r="N35" i="36"/>
  <c r="O35" i="36"/>
  <c r="M34" i="36"/>
  <c r="L34" i="36"/>
  <c r="K34" i="36"/>
  <c r="K42" i="36" s="1"/>
  <c r="J34" i="36"/>
  <c r="I34" i="36"/>
  <c r="H34" i="36"/>
  <c r="G34" i="36"/>
  <c r="F34" i="36"/>
  <c r="E34" i="36"/>
  <c r="D34" i="36"/>
  <c r="N34" i="36" s="1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2" i="36" s="1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N29" i="36"/>
  <c r="O29" i="36" s="1"/>
  <c r="E29" i="36"/>
  <c r="D29" i="36"/>
  <c r="N28" i="36"/>
  <c r="O28" i="36" s="1"/>
  <c r="N27" i="36"/>
  <c r="O27" i="36" s="1"/>
  <c r="N26" i="36"/>
  <c r="O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J42" i="36" s="1"/>
  <c r="I18" i="36"/>
  <c r="H18" i="36"/>
  <c r="G18" i="36"/>
  <c r="F18" i="36"/>
  <c r="E18" i="36"/>
  <c r="D18" i="36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/>
  <c r="N10" i="36"/>
  <c r="O10" i="36"/>
  <c r="N9" i="36"/>
  <c r="O9" i="36" s="1"/>
  <c r="N8" i="36"/>
  <c r="O8" i="36"/>
  <c r="N7" i="36"/>
  <c r="O7" i="36" s="1"/>
  <c r="N6" i="36"/>
  <c r="O6" i="36"/>
  <c r="M5" i="36"/>
  <c r="M42" i="36" s="1"/>
  <c r="L5" i="36"/>
  <c r="K5" i="36"/>
  <c r="J5" i="36"/>
  <c r="I5" i="36"/>
  <c r="H5" i="36"/>
  <c r="G5" i="36"/>
  <c r="F5" i="36"/>
  <c r="E5" i="36"/>
  <c r="D5" i="36"/>
  <c r="N40" i="35"/>
  <c r="O40" i="35"/>
  <c r="M39" i="35"/>
  <c r="L39" i="35"/>
  <c r="K39" i="35"/>
  <c r="J39" i="35"/>
  <c r="I39" i="35"/>
  <c r="H39" i="35"/>
  <c r="G39" i="35"/>
  <c r="N39" i="35" s="1"/>
  <c r="O39" i="35" s="1"/>
  <c r="F39" i="35"/>
  <c r="E39" i="35"/>
  <c r="D39" i="35"/>
  <c r="N38" i="35"/>
  <c r="O38" i="35" s="1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N34" i="35"/>
  <c r="O34" i="35" s="1"/>
  <c r="D34" i="35"/>
  <c r="N33" i="35"/>
  <c r="O33" i="35"/>
  <c r="M32" i="35"/>
  <c r="L32" i="35"/>
  <c r="K32" i="35"/>
  <c r="J32" i="35"/>
  <c r="I32" i="35"/>
  <c r="H32" i="35"/>
  <c r="G32" i="35"/>
  <c r="F32" i="35"/>
  <c r="E32" i="35"/>
  <c r="N32" i="35" s="1"/>
  <c r="O32" i="35" s="1"/>
  <c r="D32" i="35"/>
  <c r="N31" i="35"/>
  <c r="O31" i="35"/>
  <c r="N30" i="35"/>
  <c r="O30" i="35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N23" i="35" s="1"/>
  <c r="O23" i="35" s="1"/>
  <c r="E23" i="35"/>
  <c r="D23" i="35"/>
  <c r="N22" i="35"/>
  <c r="O22" i="35" s="1"/>
  <c r="N21" i="35"/>
  <c r="O21" i="35" s="1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/>
  <c r="N6" i="35"/>
  <c r="O6" i="35" s="1"/>
  <c r="M5" i="35"/>
  <c r="M41" i="35" s="1"/>
  <c r="L5" i="35"/>
  <c r="K5" i="35"/>
  <c r="K41" i="35" s="1"/>
  <c r="J5" i="35"/>
  <c r="I5" i="35"/>
  <c r="H5" i="35"/>
  <c r="N5" i="35" s="1"/>
  <c r="O5" i="35" s="1"/>
  <c r="G5" i="35"/>
  <c r="G41" i="35" s="1"/>
  <c r="F5" i="35"/>
  <c r="E5" i="35"/>
  <c r="D5" i="35"/>
  <c r="D41" i="35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/>
  <c r="N35" i="34"/>
  <c r="O35" i="34" s="1"/>
  <c r="M34" i="34"/>
  <c r="L34" i="34"/>
  <c r="K34" i="34"/>
  <c r="J34" i="34"/>
  <c r="I34" i="34"/>
  <c r="H34" i="34"/>
  <c r="N34" i="34" s="1"/>
  <c r="O34" i="34" s="1"/>
  <c r="G34" i="34"/>
  <c r="F34" i="34"/>
  <c r="E34" i="34"/>
  <c r="D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M29" i="34"/>
  <c r="L29" i="34"/>
  <c r="K29" i="34"/>
  <c r="J29" i="34"/>
  <c r="I29" i="34"/>
  <c r="H29" i="34"/>
  <c r="N29" i="34" s="1"/>
  <c r="O29" i="34" s="1"/>
  <c r="G29" i="34"/>
  <c r="F29" i="34"/>
  <c r="E29" i="34"/>
  <c r="D29" i="34"/>
  <c r="N28" i="34"/>
  <c r="O28" i="34"/>
  <c r="N27" i="34"/>
  <c r="O27" i="34" s="1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M42" i="34"/>
  <c r="L5" i="34"/>
  <c r="L42" i="34" s="1"/>
  <c r="K5" i="34"/>
  <c r="K42" i="34" s="1"/>
  <c r="J5" i="34"/>
  <c r="J42" i="34" s="1"/>
  <c r="I5" i="34"/>
  <c r="I42" i="34" s="1"/>
  <c r="H5" i="34"/>
  <c r="G5" i="34"/>
  <c r="F5" i="34"/>
  <c r="E5" i="34"/>
  <c r="E42" i="34" s="1"/>
  <c r="D5" i="34"/>
  <c r="E39" i="33"/>
  <c r="F39" i="33"/>
  <c r="G39" i="33"/>
  <c r="H39" i="33"/>
  <c r="I39" i="33"/>
  <c r="J39" i="33"/>
  <c r="N39" i="33" s="1"/>
  <c r="O39" i="33" s="1"/>
  <c r="K39" i="33"/>
  <c r="L39" i="33"/>
  <c r="M39" i="33"/>
  <c r="D39" i="33"/>
  <c r="E34" i="33"/>
  <c r="F34" i="33"/>
  <c r="G34" i="33"/>
  <c r="H34" i="33"/>
  <c r="I34" i="33"/>
  <c r="J34" i="33"/>
  <c r="K34" i="33"/>
  <c r="L34" i="33"/>
  <c r="N34" i="33" s="1"/>
  <c r="O34" i="33" s="1"/>
  <c r="M34" i="33"/>
  <c r="E32" i="33"/>
  <c r="F32" i="33"/>
  <c r="G32" i="33"/>
  <c r="H32" i="33"/>
  <c r="I32" i="33"/>
  <c r="J32" i="33"/>
  <c r="K32" i="33"/>
  <c r="L32" i="33"/>
  <c r="M32" i="33"/>
  <c r="E29" i="33"/>
  <c r="F29" i="33"/>
  <c r="F41" i="33" s="1"/>
  <c r="G29" i="33"/>
  <c r="H29" i="33"/>
  <c r="I29" i="33"/>
  <c r="J29" i="33"/>
  <c r="K29" i="33"/>
  <c r="L29" i="33"/>
  <c r="M29" i="33"/>
  <c r="E23" i="33"/>
  <c r="F23" i="33"/>
  <c r="G23" i="33"/>
  <c r="N23" i="33" s="1"/>
  <c r="O23" i="33" s="1"/>
  <c r="H23" i="33"/>
  <c r="I23" i="33"/>
  <c r="J23" i="33"/>
  <c r="K23" i="33"/>
  <c r="L23" i="33"/>
  <c r="M23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H41" i="33" s="1"/>
  <c r="I5" i="33"/>
  <c r="J5" i="33"/>
  <c r="K5" i="33"/>
  <c r="K41" i="33" s="1"/>
  <c r="L5" i="33"/>
  <c r="M5" i="33"/>
  <c r="D34" i="33"/>
  <c r="D32" i="33"/>
  <c r="D23" i="33"/>
  <c r="D18" i="33"/>
  <c r="D14" i="33"/>
  <c r="D5" i="33"/>
  <c r="D41" i="33" s="1"/>
  <c r="N40" i="33"/>
  <c r="O40" i="33" s="1"/>
  <c r="N33" i="33"/>
  <c r="O33" i="33"/>
  <c r="N35" i="33"/>
  <c r="O35" i="33" s="1"/>
  <c r="N36" i="33"/>
  <c r="O36" i="33"/>
  <c r="N37" i="33"/>
  <c r="O37" i="33" s="1"/>
  <c r="N38" i="33"/>
  <c r="O38" i="33" s="1"/>
  <c r="D29" i="33"/>
  <c r="N29" i="33" s="1"/>
  <c r="O29" i="33" s="1"/>
  <c r="N30" i="33"/>
  <c r="O30" i="33" s="1"/>
  <c r="N31" i="33"/>
  <c r="O31" i="33" s="1"/>
  <c r="N25" i="33"/>
  <c r="O25" i="33" s="1"/>
  <c r="N26" i="33"/>
  <c r="O26" i="33"/>
  <c r="N27" i="33"/>
  <c r="O27" i="33"/>
  <c r="N28" i="33"/>
  <c r="O28" i="33" s="1"/>
  <c r="N24" i="33"/>
  <c r="O24" i="33" s="1"/>
  <c r="N16" i="33"/>
  <c r="O16" i="33" s="1"/>
  <c r="N17" i="33"/>
  <c r="O17" i="33" s="1"/>
  <c r="N7" i="33"/>
  <c r="O7" i="33"/>
  <c r="N8" i="33"/>
  <c r="O8" i="33"/>
  <c r="N9" i="33"/>
  <c r="O9" i="33" s="1"/>
  <c r="N10" i="33"/>
  <c r="O10" i="33" s="1"/>
  <c r="N11" i="33"/>
  <c r="O11" i="33" s="1"/>
  <c r="N12" i="33"/>
  <c r="O12" i="33" s="1"/>
  <c r="N13" i="33"/>
  <c r="O13" i="33"/>
  <c r="N6" i="33"/>
  <c r="O6" i="33"/>
  <c r="N20" i="33"/>
  <c r="O20" i="33" s="1"/>
  <c r="N21" i="33"/>
  <c r="O21" i="33" s="1"/>
  <c r="N22" i="33"/>
  <c r="O22" i="33" s="1"/>
  <c r="N19" i="33"/>
  <c r="O19" i="33" s="1"/>
  <c r="N15" i="33"/>
  <c r="O15" i="33"/>
  <c r="N32" i="33"/>
  <c r="O32" i="33" s="1"/>
  <c r="I41" i="33"/>
  <c r="H41" i="35"/>
  <c r="L42" i="36"/>
  <c r="G42" i="36"/>
  <c r="G41" i="37"/>
  <c r="I41" i="37"/>
  <c r="E41" i="37"/>
  <c r="K41" i="37"/>
  <c r="N14" i="38"/>
  <c r="O14" i="38" s="1"/>
  <c r="H42" i="36"/>
  <c r="N23" i="36"/>
  <c r="O23" i="36" s="1"/>
  <c r="N18" i="35"/>
  <c r="O18" i="35" s="1"/>
  <c r="K40" i="39"/>
  <c r="O23" i="39"/>
  <c r="N31" i="39"/>
  <c r="O31" i="39" s="1"/>
  <c r="M40" i="39"/>
  <c r="N33" i="39"/>
  <c r="O33" i="39" s="1"/>
  <c r="G40" i="39"/>
  <c r="N14" i="39"/>
  <c r="O14" i="39" s="1"/>
  <c r="L41" i="35"/>
  <c r="I41" i="35"/>
  <c r="D42" i="34"/>
  <c r="G41" i="38"/>
  <c r="E41" i="35"/>
  <c r="E41" i="33"/>
  <c r="M41" i="37"/>
  <c r="N38" i="37"/>
  <c r="O38" i="37" s="1"/>
  <c r="E42" i="36"/>
  <c r="I42" i="36"/>
  <c r="K42" i="40"/>
  <c r="M42" i="40"/>
  <c r="I42" i="40"/>
  <c r="N39" i="40"/>
  <c r="O39" i="40" s="1"/>
  <c r="G42" i="40"/>
  <c r="E42" i="40"/>
  <c r="N30" i="41"/>
  <c r="O30" i="41"/>
  <c r="N20" i="41"/>
  <c r="O20" i="41"/>
  <c r="E41" i="41"/>
  <c r="I41" i="41"/>
  <c r="M41" i="41"/>
  <c r="G41" i="41"/>
  <c r="K41" i="41"/>
  <c r="D41" i="41"/>
  <c r="F41" i="41"/>
  <c r="E41" i="42"/>
  <c r="M41" i="42"/>
  <c r="G41" i="42"/>
  <c r="I41" i="42"/>
  <c r="K41" i="42"/>
  <c r="N24" i="43"/>
  <c r="O24" i="43"/>
  <c r="G41" i="43"/>
  <c r="K41" i="43"/>
  <c r="E41" i="43"/>
  <c r="I41" i="43"/>
  <c r="N14" i="43"/>
  <c r="O14" i="43"/>
  <c r="M41" i="43"/>
  <c r="J41" i="43"/>
  <c r="N36" i="44"/>
  <c r="O36" i="44"/>
  <c r="O33" i="44"/>
  <c r="M38" i="44"/>
  <c r="G38" i="44"/>
  <c r="E38" i="44"/>
  <c r="H38" i="44"/>
  <c r="I38" i="44"/>
  <c r="K38" i="44"/>
  <c r="N33" i="45"/>
  <c r="O33" i="45"/>
  <c r="O38" i="45"/>
  <c r="N35" i="45"/>
  <c r="O35" i="45" s="1"/>
  <c r="G40" i="45"/>
  <c r="J40" i="45"/>
  <c r="F40" i="45"/>
  <c r="K40" i="45"/>
  <c r="M40" i="45"/>
  <c r="E40" i="45"/>
  <c r="H40" i="45"/>
  <c r="I40" i="45"/>
  <c r="N5" i="45"/>
  <c r="O5" i="45"/>
  <c r="N32" i="46"/>
  <c r="O32" i="46" s="1"/>
  <c r="O38" i="46"/>
  <c r="N34" i="46"/>
  <c r="O34" i="46" s="1"/>
  <c r="O19" i="46"/>
  <c r="H40" i="46"/>
  <c r="G40" i="46"/>
  <c r="D40" i="46"/>
  <c r="K40" i="46"/>
  <c r="M40" i="46"/>
  <c r="E40" i="46"/>
  <c r="F40" i="46"/>
  <c r="I40" i="46"/>
  <c r="N5" i="46"/>
  <c r="O5" i="46" s="1"/>
  <c r="O37" i="47"/>
  <c r="P37" i="47"/>
  <c r="P33" i="47"/>
  <c r="O23" i="47"/>
  <c r="P23" i="47"/>
  <c r="P18" i="47"/>
  <c r="O40" i="48" l="1"/>
  <c r="P40" i="48" s="1"/>
  <c r="N40" i="46"/>
  <c r="O40" i="46" s="1"/>
  <c r="F41" i="38"/>
  <c r="N23" i="38"/>
  <c r="O23" i="38" s="1"/>
  <c r="N28" i="39"/>
  <c r="O28" i="39" s="1"/>
  <c r="D40" i="39"/>
  <c r="D42" i="40"/>
  <c r="N14" i="40"/>
  <c r="O14" i="40" s="1"/>
  <c r="D38" i="44"/>
  <c r="N31" i="44"/>
  <c r="O31" i="44" s="1"/>
  <c r="N14" i="33"/>
  <c r="O14" i="33" s="1"/>
  <c r="L41" i="33"/>
  <c r="J41" i="38"/>
  <c r="N5" i="38"/>
  <c r="O5" i="38" s="1"/>
  <c r="N5" i="39"/>
  <c r="O5" i="39" s="1"/>
  <c r="L40" i="39"/>
  <c r="N32" i="40"/>
  <c r="O32" i="40" s="1"/>
  <c r="H42" i="40"/>
  <c r="N5" i="42"/>
  <c r="O5" i="42" s="1"/>
  <c r="H41" i="42"/>
  <c r="D41" i="42"/>
  <c r="N39" i="42"/>
  <c r="O39" i="42" s="1"/>
  <c r="F41" i="35"/>
  <c r="N14" i="35"/>
  <c r="O14" i="35" s="1"/>
  <c r="N14" i="36"/>
  <c r="O14" i="36" s="1"/>
  <c r="D42" i="36"/>
  <c r="N42" i="36" s="1"/>
  <c r="O42" i="36" s="1"/>
  <c r="L41" i="38"/>
  <c r="N39" i="38"/>
  <c r="O39" i="38" s="1"/>
  <c r="L38" i="44"/>
  <c r="N5" i="44"/>
  <c r="O5" i="44" s="1"/>
  <c r="N5" i="43"/>
  <c r="O5" i="43" s="1"/>
  <c r="D41" i="43"/>
  <c r="N41" i="43" s="1"/>
  <c r="O41" i="43" s="1"/>
  <c r="M41" i="33"/>
  <c r="N5" i="33"/>
  <c r="O5" i="33" s="1"/>
  <c r="N39" i="34"/>
  <c r="O39" i="34" s="1"/>
  <c r="N41" i="35"/>
  <c r="O41" i="35" s="1"/>
  <c r="N23" i="37"/>
  <c r="O23" i="37" s="1"/>
  <c r="N29" i="40"/>
  <c r="O29" i="40" s="1"/>
  <c r="J42" i="40"/>
  <c r="J41" i="41"/>
  <c r="N14" i="41"/>
  <c r="O14" i="41" s="1"/>
  <c r="L41" i="42"/>
  <c r="N19" i="42"/>
  <c r="O19" i="42" s="1"/>
  <c r="H41" i="43"/>
  <c r="N19" i="43"/>
  <c r="O19" i="43" s="1"/>
  <c r="N39" i="43"/>
  <c r="O39" i="43" s="1"/>
  <c r="L41" i="43"/>
  <c r="N18" i="33"/>
  <c r="O18" i="33" s="1"/>
  <c r="J41" i="33"/>
  <c r="N41" i="41"/>
  <c r="O41" i="41" s="1"/>
  <c r="N32" i="34"/>
  <c r="O32" i="34" s="1"/>
  <c r="J41" i="35"/>
  <c r="N29" i="35"/>
  <c r="O29" i="35" s="1"/>
  <c r="N18" i="36"/>
  <c r="O18" i="36" s="1"/>
  <c r="N33" i="37"/>
  <c r="O33" i="37" s="1"/>
  <c r="N14" i="45"/>
  <c r="O14" i="45" s="1"/>
  <c r="L40" i="45"/>
  <c r="G39" i="47"/>
  <c r="F40" i="39"/>
  <c r="N18" i="39"/>
  <c r="O18" i="39" s="1"/>
  <c r="N5" i="40"/>
  <c r="O5" i="40" s="1"/>
  <c r="F42" i="40"/>
  <c r="N18" i="38"/>
  <c r="O18" i="38" s="1"/>
  <c r="D41" i="38"/>
  <c r="F42" i="34"/>
  <c r="N18" i="34"/>
  <c r="O18" i="34" s="1"/>
  <c r="F41" i="37"/>
  <c r="N14" i="42"/>
  <c r="O14" i="42" s="1"/>
  <c r="F41" i="42"/>
  <c r="N30" i="45"/>
  <c r="O30" i="45" s="1"/>
  <c r="D40" i="45"/>
  <c r="N40" i="45" s="1"/>
  <c r="O40" i="45" s="1"/>
  <c r="I39" i="47"/>
  <c r="G42" i="34"/>
  <c r="N42" i="34" s="1"/>
  <c r="O42" i="34" s="1"/>
  <c r="N5" i="34"/>
  <c r="O5" i="34" s="1"/>
  <c r="D41" i="37"/>
  <c r="N18" i="37"/>
  <c r="O18" i="37" s="1"/>
  <c r="H41" i="38"/>
  <c r="J40" i="39"/>
  <c r="N30" i="42"/>
  <c r="O30" i="42" s="1"/>
  <c r="J41" i="42"/>
  <c r="N18" i="44"/>
  <c r="O18" i="44" s="1"/>
  <c r="F38" i="44"/>
  <c r="J39" i="47"/>
  <c r="O5" i="47"/>
  <c r="P5" i="47" s="1"/>
  <c r="H42" i="34"/>
  <c r="N23" i="34"/>
  <c r="O23" i="34" s="1"/>
  <c r="N30" i="43"/>
  <c r="O30" i="43" s="1"/>
  <c r="F41" i="43"/>
  <c r="N14" i="46"/>
  <c r="O14" i="46" s="1"/>
  <c r="J40" i="46"/>
  <c r="F42" i="36"/>
  <c r="N5" i="36"/>
  <c r="O5" i="36" s="1"/>
  <c r="G41" i="33"/>
  <c r="N41" i="33" s="1"/>
  <c r="O41" i="33" s="1"/>
  <c r="H41" i="37"/>
  <c r="N18" i="40"/>
  <c r="O18" i="40" s="1"/>
  <c r="L42" i="40"/>
  <c r="L41" i="41"/>
  <c r="N5" i="41"/>
  <c r="O5" i="41" s="1"/>
  <c r="N25" i="41"/>
  <c r="O25" i="41" s="1"/>
  <c r="H41" i="41"/>
  <c r="J38" i="44"/>
  <c r="N14" i="44"/>
  <c r="O14" i="44" s="1"/>
  <c r="O39" i="47" l="1"/>
  <c r="P39" i="47" s="1"/>
  <c r="N41" i="42"/>
  <c r="O41" i="42" s="1"/>
  <c r="N38" i="44"/>
  <c r="O38" i="44" s="1"/>
  <c r="N42" i="40"/>
  <c r="O42" i="40" s="1"/>
  <c r="N40" i="39"/>
  <c r="O40" i="39" s="1"/>
  <c r="N41" i="38"/>
  <c r="O41" i="38" s="1"/>
  <c r="N41" i="37"/>
  <c r="O41" i="37" s="1"/>
</calcChain>
</file>

<file path=xl/sharedStrings.xml><?xml version="1.0" encoding="utf-8"?>
<sst xmlns="http://schemas.openxmlformats.org/spreadsheetml/2006/main" count="964" uniqueCount="108">
  <si>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</si>
  <si>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</si>
  <si>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</si>
  <si>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</si>
  <si>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</si>
  <si>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</si>
  <si>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</si>
  <si>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</si>
  <si>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</si>
  <si>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</si>
  <si>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</si>
  <si>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</si>
  <si>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</si>
  <si>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</si>
  <si>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</si>
  <si>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</si>
  <si>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</si>
  <si>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</si>
  <si>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</si>
  <si>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</si>
  <si>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</si>
  <si>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</si>
  <si>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</si>
  <si>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</si>
  <si>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</si>
  <si>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</si>
  <si>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</si>
  <si>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</si>
  <si>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</si>
  <si>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</si>
  <si>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</si>
  <si>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</si>
  <si>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Gas Utility Services</t>
  </si>
  <si>
    <t>Garbage / Solid Waste Control Services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</si>
  <si>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</si>
  <si>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</si>
  <si>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</si>
  <si>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</si>
  <si>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</si>
  <si>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</si>
  <si>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Parking Facilities</t>
  </si>
  <si>
    <t>Other Transportation Systems / Services</t>
  </si>
  <si>
    <t>Economic Environment</t>
  </si>
  <si>
    <t>Housing and Urban Development</t>
  </si>
  <si>
    <t>Other Economic Environment</t>
  </si>
  <si>
    <t>Human Services</t>
  </si>
  <si>
    <t>Other Human Services</t>
  </si>
  <si>
    <t>Culture / Recreation</t>
  </si>
  <si>
    <t>Libraries</t>
  </si>
  <si>
    <t>Parks and Recreation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</si>
  <si>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</si>
  <si>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</si>
  <si>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</si>
  <si>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</si>
  <si>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</si>
  <si>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Pensacola Expenditures Reported by Account Code and Fund Type</t>
  </si>
  <si>
    <t>Local Fiscal Year Ended September 30, 2010</t>
  </si>
  <si>
    <t>Non-Cash Transfers Out from General Fixed Asset Account Group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</si>
  <si>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</si>
  <si>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</si>
  <si>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</si>
  <si>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</si>
  <si>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</si>
  <si>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</si>
  <si>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</si>
  <si>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</si>
  <si>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</si>
  <si>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</si>
  <si>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</si>
  <si>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</si>
  <si>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</si>
  <si>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</si>
  <si>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</si>
  <si>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Water</t>
  </si>
  <si>
    <t>Parks / Recreation</t>
  </si>
  <si>
    <t>Special Facilities</t>
  </si>
  <si>
    <t>Other Uses</t>
  </si>
  <si>
    <t>Interfund Transfers Out</t>
  </si>
  <si>
    <t>Non-Cash Transfer Out from General Fixed Asset Account Group</t>
  </si>
  <si>
    <t>2014 Municipal Population:</t>
  </si>
  <si>
    <t>Local Fiscal Year Ended September 30, 2015</t>
  </si>
  <si>
    <t>Other Transportation</t>
  </si>
  <si>
    <t>Special Events</t>
  </si>
  <si>
    <t>2015 Municipal Population:</t>
  </si>
  <si>
    <t>Local Fiscal Year Ended September 30, 2007</t>
  </si>
  <si>
    <t>Protective Inspections</t>
  </si>
  <si>
    <t>Emergency and Disaster Relief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</si>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</sst>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5" xfId="0" applyNumberFormat="1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99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8299245</v>
      </c>
      <c r="E5" s="26">
        <f>SUM(E6:E13)</f>
        <v>2944355</v>
      </c>
      <c r="F5" s="26">
        <f>SUM(F6:F13)</f>
        <v>5659156</v>
      </c>
      <c r="G5" s="26">
        <f>SUM(G6:G13)</f>
        <v>2658584</v>
      </c>
      <c r="H5" s="26">
        <f>SUM(H6:H13)</f>
        <v>0</v>
      </c>
      <c r="I5" s="26">
        <f>SUM(I6:I13)</f>
        <v>0</v>
      </c>
      <c r="J5" s="26">
        <f>SUM(J6:J13)</f>
        <v>26313789</v>
      </c>
      <c r="K5" s="26">
        <f>SUM(K6:K13)</f>
        <v>33614112</v>
      </c>
      <c r="L5" s="26">
        <f>SUM(L6:L13)</f>
        <v>0</v>
      </c>
      <c r="M5" s="26">
        <f>SUM(M6:M13)</f>
        <v>0</v>
      </c>
      <c r="N5" s="26">
        <f>SUM(N6:N13)</f>
        <v>1359130</v>
      </c>
      <c r="O5" s="27">
        <f>SUM(D5:N5)</f>
        <v>80848371</v>
      </c>
      <c r="P5" s="32">
        <f>(O5/P$41)</f>
        <v>1467.2493012957787</v>
      </c>
      <c r="Q5" s="6"/>
    </row>
    <row r="6" spans="1:134">
      <c r="A6" s="12"/>
      <c r="B6" s="44">
        <v>511</v>
      </c>
      <c r="C6" s="20" t="s">
        <v>19</v>
      </c>
      <c r="D6" s="46">
        <v>927602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927602</v>
      </c>
      <c r="P6" s="47">
        <f>(O6/P$41)</f>
        <v>16.83427098834888</v>
      </c>
      <c r="Q6" s="9"/>
    </row>
    <row r="7" spans="1:134">
      <c r="A7" s="12"/>
      <c r="B7" s="44">
        <v>512</v>
      </c>
      <c r="C7" s="20" t="s">
        <v>20</v>
      </c>
      <c r="D7" s="46">
        <v>1634258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1634258</v>
      </c>
      <c r="P7" s="47">
        <f>(O7/P$41)</f>
        <v>29.658778265761679</v>
      </c>
      <c r="Q7" s="9"/>
    </row>
    <row r="8" spans="1:134">
      <c r="A8" s="12"/>
      <c r="B8" s="44">
        <v>513</v>
      </c>
      <c r="C8" s="20" t="s">
        <v>21</v>
      </c>
      <c r="D8" s="46">
        <v>2049936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2049936</v>
      </c>
      <c r="P8" s="47">
        <f>(O8/P$41)</f>
        <v>37.202569779681319</v>
      </c>
      <c r="Q8" s="9"/>
    </row>
    <row r="9" spans="1:134">
      <c r="A9" s="12"/>
      <c r="B9" s="44">
        <v>514</v>
      </c>
      <c r="C9" s="20" t="s">
        <v>22</v>
      </c>
      <c r="D9" s="46">
        <v>791293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791293</v>
      </c>
      <c r="P9" s="47">
        <f>(O9/P$41)</f>
        <v>14.360513230009801</v>
      </c>
      <c r="Q9" s="9"/>
    </row>
    <row r="10" spans="1:134">
      <c r="A10" s="12"/>
      <c r="B10" s="44">
        <v>515</v>
      </c>
      <c r="C10" s="20" t="s">
        <v>23</v>
      </c>
      <c r="D10" s="46">
        <v>1081238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1081238</v>
      </c>
      <c r="P10" s="47">
        <f>(O10/P$41)</f>
        <v>19.622481942579217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5659156</v>
      </c>
      <c r="G11" s="46">
        <v>2561809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8220965</v>
      </c>
      <c r="P11" s="47">
        <f>(O11/P$41)</f>
        <v>149.19540125585277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33614112</v>
      </c>
      <c r="L12" s="46">
        <v>0</v>
      </c>
      <c r="M12" s="46">
        <v>0</v>
      </c>
      <c r="N12" s="46">
        <v>0</v>
      </c>
      <c r="O12" s="46">
        <f t="shared" si="0"/>
        <v>33614112</v>
      </c>
      <c r="P12" s="47">
        <f>(O12/P$41)</f>
        <v>610.03433632173062</v>
      </c>
      <c r="Q12" s="9"/>
    </row>
    <row r="13" spans="1:134">
      <c r="A13" s="12"/>
      <c r="B13" s="44">
        <v>519</v>
      </c>
      <c r="C13" s="20" t="s">
        <v>26</v>
      </c>
      <c r="D13" s="46">
        <v>1814918</v>
      </c>
      <c r="E13" s="46">
        <v>2944355</v>
      </c>
      <c r="F13" s="46">
        <v>0</v>
      </c>
      <c r="G13" s="46">
        <v>96775</v>
      </c>
      <c r="H13" s="46">
        <v>0</v>
      </c>
      <c r="I13" s="46">
        <v>0</v>
      </c>
      <c r="J13" s="46">
        <v>26313789</v>
      </c>
      <c r="K13" s="46">
        <v>0</v>
      </c>
      <c r="L13" s="46">
        <v>0</v>
      </c>
      <c r="M13" s="46">
        <v>0</v>
      </c>
      <c r="N13" s="46">
        <v>1359130</v>
      </c>
      <c r="O13" s="46">
        <f t="shared" si="0"/>
        <v>32528967</v>
      </c>
      <c r="P13" s="47">
        <f>(O13/P$41)</f>
        <v>590.34094951181442</v>
      </c>
      <c r="Q13" s="9"/>
    </row>
    <row r="14" spans="1:134" ht="15.75">
      <c r="A14" s="28" t="s">
        <v>27</v>
      </c>
      <c r="B14" s="29"/>
      <c r="C14" s="30"/>
      <c r="D14" s="31">
        <f>SUM(D15:D18)</f>
        <v>37734483</v>
      </c>
      <c r="E14" s="31">
        <f>SUM(E15:E18)</f>
        <v>2642034</v>
      </c>
      <c r="F14" s="31">
        <f>SUM(F15:F18)</f>
        <v>0</v>
      </c>
      <c r="G14" s="31">
        <f>SUM(G15:G18)</f>
        <v>2899148</v>
      </c>
      <c r="H14" s="31">
        <f>SUM(H15:H18)</f>
        <v>0</v>
      </c>
      <c r="I14" s="31">
        <f>SUM(I15:I18)</f>
        <v>0</v>
      </c>
      <c r="J14" s="31">
        <f>SUM(J15:J18)</f>
        <v>0</v>
      </c>
      <c r="K14" s="31">
        <f>SUM(K15:K18)</f>
        <v>0</v>
      </c>
      <c r="L14" s="31">
        <f>SUM(L15:L18)</f>
        <v>0</v>
      </c>
      <c r="M14" s="31">
        <f>SUM(M15:M18)</f>
        <v>0</v>
      </c>
      <c r="N14" s="31">
        <f>SUM(N15:N18)</f>
        <v>0</v>
      </c>
      <c r="O14" s="42">
        <f>SUM(D14:N14)</f>
        <v>43275665</v>
      </c>
      <c r="P14" s="43">
        <f>(O14/P$41)</f>
        <v>785.3737613879714</v>
      </c>
      <c r="Q14" s="10"/>
    </row>
    <row r="15" spans="1:134">
      <c r="A15" s="12"/>
      <c r="B15" s="44">
        <v>521</v>
      </c>
      <c r="C15" s="20" t="s">
        <v>28</v>
      </c>
      <c r="D15" s="46">
        <v>25785109</v>
      </c>
      <c r="E15" s="46">
        <v>189851</v>
      </c>
      <c r="F15" s="46">
        <v>0</v>
      </c>
      <c r="G15" s="46">
        <v>2260457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28235417</v>
      </c>
      <c r="P15" s="47">
        <f>(O15/P$41)</f>
        <v>512.42091031178541</v>
      </c>
      <c r="Q15" s="9"/>
    </row>
    <row r="16" spans="1:134">
      <c r="A16" s="12"/>
      <c r="B16" s="44">
        <v>522</v>
      </c>
      <c r="C16" s="20" t="s">
        <v>29</v>
      </c>
      <c r="D16" s="46">
        <v>11949374</v>
      </c>
      <c r="E16" s="46">
        <v>0</v>
      </c>
      <c r="F16" s="46">
        <v>0</v>
      </c>
      <c r="G16" s="46">
        <v>638691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1">SUM(D16:N16)</f>
        <v>12588065</v>
      </c>
      <c r="P16" s="47">
        <f>(O16/P$41)</f>
        <v>228.45023774091683</v>
      </c>
      <c r="Q16" s="9"/>
    </row>
    <row r="17" spans="1:17">
      <c r="A17" s="12"/>
      <c r="B17" s="44">
        <v>524</v>
      </c>
      <c r="C17" s="20" t="s">
        <v>85</v>
      </c>
      <c r="D17" s="46">
        <v>0</v>
      </c>
      <c r="E17" s="46">
        <v>2301674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2301674</v>
      </c>
      <c r="P17" s="47">
        <f>(O17/P$41)</f>
        <v>41.771151682334576</v>
      </c>
      <c r="Q17" s="9"/>
    </row>
    <row r="18" spans="1:17">
      <c r="A18" s="12"/>
      <c r="B18" s="44">
        <v>529</v>
      </c>
      <c r="C18" s="20" t="s">
        <v>30</v>
      </c>
      <c r="D18" s="46">
        <v>0</v>
      </c>
      <c r="E18" s="46">
        <v>150509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150509</v>
      </c>
      <c r="P18" s="47">
        <f>(O18/P$41)</f>
        <v>2.7314616529345579</v>
      </c>
      <c r="Q18" s="9"/>
    </row>
    <row r="19" spans="1:17" ht="15.75">
      <c r="A19" s="28" t="s">
        <v>31</v>
      </c>
      <c r="B19" s="29"/>
      <c r="C19" s="30"/>
      <c r="D19" s="31">
        <f>SUM(D20:D23)</f>
        <v>0</v>
      </c>
      <c r="E19" s="31">
        <f>SUM(E20:E23)</f>
        <v>5374520</v>
      </c>
      <c r="F19" s="31">
        <f>SUM(F20:F23)</f>
        <v>0</v>
      </c>
      <c r="G19" s="31">
        <f>SUM(G20:G23)</f>
        <v>1050418</v>
      </c>
      <c r="H19" s="31">
        <f>SUM(H20:H23)</f>
        <v>0</v>
      </c>
      <c r="I19" s="31">
        <f>SUM(I20:I23)</f>
        <v>61368846</v>
      </c>
      <c r="J19" s="31">
        <f>SUM(J20:J23)</f>
        <v>0</v>
      </c>
      <c r="K19" s="31">
        <f>SUM(K20:K23)</f>
        <v>0</v>
      </c>
      <c r="L19" s="31">
        <f>SUM(L20:L23)</f>
        <v>0</v>
      </c>
      <c r="M19" s="31">
        <f>SUM(M20:M23)</f>
        <v>0</v>
      </c>
      <c r="N19" s="31">
        <f>SUM(N20:N23)</f>
        <v>0</v>
      </c>
      <c r="O19" s="42">
        <f>SUM(D19:N19)</f>
        <v>67793784</v>
      </c>
      <c r="P19" s="43">
        <f>(O19/P$41)</f>
        <v>1230.3325469129977</v>
      </c>
      <c r="Q19" s="10"/>
    </row>
    <row r="20" spans="1:17">
      <c r="A20" s="12"/>
      <c r="B20" s="44">
        <v>532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51899236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51899236</v>
      </c>
      <c r="P20" s="47">
        <f>(O20/P$41)</f>
        <v>941.87572138942323</v>
      </c>
      <c r="Q20" s="9"/>
    </row>
    <row r="21" spans="1:17">
      <c r="A21" s="12"/>
      <c r="B21" s="44">
        <v>534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9469610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6" si="2">SUM(D21:N21)</f>
        <v>9469610</v>
      </c>
      <c r="P21" s="47">
        <f>(O21/P$41)</f>
        <v>171.85601248593517</v>
      </c>
      <c r="Q21" s="9"/>
    </row>
    <row r="22" spans="1:17">
      <c r="A22" s="12"/>
      <c r="B22" s="44">
        <v>538</v>
      </c>
      <c r="C22" s="20" t="s">
        <v>34</v>
      </c>
      <c r="D22" s="46">
        <v>0</v>
      </c>
      <c r="E22" s="46">
        <v>2849620</v>
      </c>
      <c r="F22" s="46">
        <v>0</v>
      </c>
      <c r="G22" s="46">
        <v>1050418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3900038</v>
      </c>
      <c r="P22" s="47">
        <f>(O22/P$41)</f>
        <v>70.778519835940614</v>
      </c>
      <c r="Q22" s="9"/>
    </row>
    <row r="23" spans="1:17">
      <c r="A23" s="12"/>
      <c r="B23" s="44">
        <v>539</v>
      </c>
      <c r="C23" s="20" t="s">
        <v>35</v>
      </c>
      <c r="D23" s="46">
        <v>0</v>
      </c>
      <c r="E23" s="46">
        <v>2524900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2524900</v>
      </c>
      <c r="P23" s="47">
        <f>(O23/P$41)</f>
        <v>45.82229320169867</v>
      </c>
      <c r="Q23" s="9"/>
    </row>
    <row r="24" spans="1:17" ht="15.75">
      <c r="A24" s="28" t="s">
        <v>36</v>
      </c>
      <c r="B24" s="29"/>
      <c r="C24" s="30"/>
      <c r="D24" s="31">
        <f>SUM(D25:D29)</f>
        <v>3428558</v>
      </c>
      <c r="E24" s="31">
        <f>SUM(E25:E29)</f>
        <v>2062590</v>
      </c>
      <c r="F24" s="31">
        <f>SUM(F25:F29)</f>
        <v>0</v>
      </c>
      <c r="G24" s="31">
        <f>SUM(G25:G29)</f>
        <v>2727479</v>
      </c>
      <c r="H24" s="31">
        <f>SUM(H25:H29)</f>
        <v>0</v>
      </c>
      <c r="I24" s="31">
        <f>SUM(I25:I29)</f>
        <v>37953072</v>
      </c>
      <c r="J24" s="31">
        <f>SUM(J25:J29)</f>
        <v>0</v>
      </c>
      <c r="K24" s="31">
        <f>SUM(K25:K29)</f>
        <v>0</v>
      </c>
      <c r="L24" s="31">
        <f>SUM(L25:L29)</f>
        <v>0</v>
      </c>
      <c r="M24" s="31">
        <f>SUM(M25:M29)</f>
        <v>0</v>
      </c>
      <c r="N24" s="31">
        <f>SUM(N25:N29)</f>
        <v>0</v>
      </c>
      <c r="O24" s="31">
        <f t="shared" si="2"/>
        <v>46171699</v>
      </c>
      <c r="P24" s="43">
        <f>(O24/P$41)</f>
        <v>837.93145439366992</v>
      </c>
      <c r="Q24" s="10"/>
    </row>
    <row r="25" spans="1:17">
      <c r="A25" s="12"/>
      <c r="B25" s="44">
        <v>541</v>
      </c>
      <c r="C25" s="20" t="s">
        <v>37</v>
      </c>
      <c r="D25" s="46">
        <v>3428558</v>
      </c>
      <c r="E25" s="46">
        <v>938822</v>
      </c>
      <c r="F25" s="46">
        <v>0</v>
      </c>
      <c r="G25" s="46">
        <v>2727479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7094859</v>
      </c>
      <c r="P25" s="47">
        <f>(O25/P$41)</f>
        <v>128.75864759899821</v>
      </c>
      <c r="Q25" s="9"/>
    </row>
    <row r="26" spans="1:17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34110193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34110193</v>
      </c>
      <c r="P26" s="47">
        <f>(O26/P$41)</f>
        <v>619.03729447207002</v>
      </c>
      <c r="Q26" s="9"/>
    </row>
    <row r="27" spans="1:17">
      <c r="A27" s="12"/>
      <c r="B27" s="44">
        <v>543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3842879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3842879</v>
      </c>
      <c r="P27" s="47">
        <f>(O27/P$41)</f>
        <v>69.741189067547452</v>
      </c>
      <c r="Q27" s="9"/>
    </row>
    <row r="28" spans="1:17">
      <c r="A28" s="12"/>
      <c r="B28" s="44">
        <v>545</v>
      </c>
      <c r="C28" s="20" t="s">
        <v>40</v>
      </c>
      <c r="D28" s="46">
        <v>0</v>
      </c>
      <c r="E28" s="46">
        <v>1098638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1098638</v>
      </c>
      <c r="P28" s="47">
        <f>(O28/P$41)</f>
        <v>19.938259954266634</v>
      </c>
      <c r="Q28" s="9"/>
    </row>
    <row r="29" spans="1:17">
      <c r="A29" s="12"/>
      <c r="B29" s="44">
        <v>549</v>
      </c>
      <c r="C29" s="20" t="s">
        <v>41</v>
      </c>
      <c r="D29" s="46">
        <v>0</v>
      </c>
      <c r="E29" s="46">
        <v>25130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25130</v>
      </c>
      <c r="P29" s="47">
        <f>(O29/P$41)</f>
        <v>0.45606330078763019</v>
      </c>
      <c r="Q29" s="9"/>
    </row>
    <row r="30" spans="1:17" ht="15.75">
      <c r="A30" s="28" t="s">
        <v>42</v>
      </c>
      <c r="B30" s="29"/>
      <c r="C30" s="30"/>
      <c r="D30" s="31">
        <f>SUM(D31:D32)</f>
        <v>460285</v>
      </c>
      <c r="E30" s="31">
        <f>SUM(E31:E32)</f>
        <v>24552624</v>
      </c>
      <c r="F30" s="31">
        <f>SUM(F31:F32)</f>
        <v>0</v>
      </c>
      <c r="G30" s="31">
        <f>SUM(G31:G32)</f>
        <v>7066044</v>
      </c>
      <c r="H30" s="31">
        <f>SUM(H31:H32)</f>
        <v>0</v>
      </c>
      <c r="I30" s="31">
        <f>SUM(I31:I32)</f>
        <v>0</v>
      </c>
      <c r="J30" s="31">
        <f>SUM(J31:J32)</f>
        <v>0</v>
      </c>
      <c r="K30" s="31">
        <f>SUM(K31:K32)</f>
        <v>0</v>
      </c>
      <c r="L30" s="31">
        <f>SUM(L31:L32)</f>
        <v>0</v>
      </c>
      <c r="M30" s="31">
        <f>SUM(M31:M32)</f>
        <v>0</v>
      </c>
      <c r="N30" s="31">
        <f>SUM(N31:N32)</f>
        <v>0</v>
      </c>
      <c r="O30" s="31">
        <f t="shared" si="2"/>
        <v>32078953</v>
      </c>
      <c r="P30" s="43">
        <f>(O30/P$41)</f>
        <v>582.17402272149832</v>
      </c>
      <c r="Q30" s="10"/>
    </row>
    <row r="31" spans="1:17">
      <c r="A31" s="13"/>
      <c r="B31" s="45">
        <v>554</v>
      </c>
      <c r="C31" s="21" t="s">
        <v>43</v>
      </c>
      <c r="D31" s="46">
        <v>0</v>
      </c>
      <c r="E31" s="46">
        <v>19085135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19085135</v>
      </c>
      <c r="P31" s="47">
        <f>(O31/P$41)</f>
        <v>346.36011397045479</v>
      </c>
      <c r="Q31" s="9"/>
    </row>
    <row r="32" spans="1:17">
      <c r="A32" s="13"/>
      <c r="B32" s="45">
        <v>559</v>
      </c>
      <c r="C32" s="21" t="s">
        <v>44</v>
      </c>
      <c r="D32" s="46">
        <v>460285</v>
      </c>
      <c r="E32" s="46">
        <v>5467489</v>
      </c>
      <c r="F32" s="46">
        <v>0</v>
      </c>
      <c r="G32" s="46">
        <v>7066044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12993818</v>
      </c>
      <c r="P32" s="47">
        <f>(O32/P$41)</f>
        <v>235.81390875104353</v>
      </c>
      <c r="Q32" s="9"/>
    </row>
    <row r="33" spans="1:120" ht="15.75">
      <c r="A33" s="28" t="s">
        <v>47</v>
      </c>
      <c r="B33" s="29"/>
      <c r="C33" s="30"/>
      <c r="D33" s="31">
        <f>SUM(D34:D36)</f>
        <v>8861946</v>
      </c>
      <c r="E33" s="31">
        <f>SUM(E34:E36)</f>
        <v>4260221</v>
      </c>
      <c r="F33" s="31">
        <f>SUM(F34:F36)</f>
        <v>0</v>
      </c>
      <c r="G33" s="31">
        <f>SUM(G34:G36)</f>
        <v>6363314</v>
      </c>
      <c r="H33" s="31">
        <f>SUM(H34:H36)</f>
        <v>0</v>
      </c>
      <c r="I33" s="31">
        <f>SUM(I34:I36)</f>
        <v>0</v>
      </c>
      <c r="J33" s="31">
        <f>SUM(J34:J36)</f>
        <v>0</v>
      </c>
      <c r="K33" s="31">
        <f>SUM(K34:K36)</f>
        <v>0</v>
      </c>
      <c r="L33" s="31">
        <f>SUM(L34:L36)</f>
        <v>0</v>
      </c>
      <c r="M33" s="31">
        <f>SUM(M34:M36)</f>
        <v>0</v>
      </c>
      <c r="N33" s="31">
        <f>SUM(N34:N36)</f>
        <v>0</v>
      </c>
      <c r="O33" s="31">
        <f>SUM(D33:N33)</f>
        <v>19485481</v>
      </c>
      <c r="P33" s="43">
        <f>(O33/P$41)</f>
        <v>353.62565787085771</v>
      </c>
      <c r="Q33" s="9"/>
    </row>
    <row r="34" spans="1:120">
      <c r="A34" s="12"/>
      <c r="B34" s="44">
        <v>572</v>
      </c>
      <c r="C34" s="20" t="s">
        <v>49</v>
      </c>
      <c r="D34" s="46">
        <v>6880208</v>
      </c>
      <c r="E34" s="46">
        <v>2304828</v>
      </c>
      <c r="F34" s="46">
        <v>0</v>
      </c>
      <c r="G34" s="46">
        <v>6363314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15548350</v>
      </c>
      <c r="P34" s="47">
        <f>(O34/P$41)</f>
        <v>282.17396827701356</v>
      </c>
      <c r="Q34" s="9"/>
    </row>
    <row r="35" spans="1:120">
      <c r="A35" s="12"/>
      <c r="B35" s="44">
        <v>575</v>
      </c>
      <c r="C35" s="20" t="s">
        <v>50</v>
      </c>
      <c r="D35" s="46">
        <v>214559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214559</v>
      </c>
      <c r="P35" s="47">
        <f>(O35/P$41)</f>
        <v>3.8938514028528912</v>
      </c>
      <c r="Q35" s="9"/>
    </row>
    <row r="36" spans="1:120">
      <c r="A36" s="12"/>
      <c r="B36" s="44">
        <v>579</v>
      </c>
      <c r="C36" s="20" t="s">
        <v>51</v>
      </c>
      <c r="D36" s="46">
        <v>1767179</v>
      </c>
      <c r="E36" s="46">
        <v>1955393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3722572</v>
      </c>
      <c r="P36" s="47">
        <f>(O36/P$41)</f>
        <v>67.557838190991248</v>
      </c>
      <c r="Q36" s="9"/>
    </row>
    <row r="37" spans="1:120" ht="15.75">
      <c r="A37" s="28" t="s">
        <v>53</v>
      </c>
      <c r="B37" s="29"/>
      <c r="C37" s="30"/>
      <c r="D37" s="31">
        <f>SUM(D38:D38)</f>
        <v>7094627</v>
      </c>
      <c r="E37" s="31">
        <f>SUM(E38:E38)</f>
        <v>5940023</v>
      </c>
      <c r="F37" s="31">
        <f>SUM(F38:F38)</f>
        <v>0</v>
      </c>
      <c r="G37" s="31">
        <f>SUM(G38:G38)</f>
        <v>770981</v>
      </c>
      <c r="H37" s="31">
        <f>SUM(H38:H38)</f>
        <v>0</v>
      </c>
      <c r="I37" s="31">
        <f>SUM(I38:I38)</f>
        <v>8000000</v>
      </c>
      <c r="J37" s="31">
        <f>SUM(J38:J38)</f>
        <v>0</v>
      </c>
      <c r="K37" s="31">
        <f>SUM(K38:K38)</f>
        <v>0</v>
      </c>
      <c r="L37" s="31">
        <f>SUM(L38:L38)</f>
        <v>0</v>
      </c>
      <c r="M37" s="31">
        <f>SUM(M38:M38)</f>
        <v>0</v>
      </c>
      <c r="N37" s="31">
        <f>SUM(N38:N38)</f>
        <v>0</v>
      </c>
      <c r="O37" s="31">
        <f>SUM(D37:N37)</f>
        <v>21805631</v>
      </c>
      <c r="P37" s="43">
        <f>(O37/P$41)</f>
        <v>395.73211498675187</v>
      </c>
      <c r="Q37" s="9"/>
    </row>
    <row r="38" spans="1:120" ht="15.75" thickBot="1">
      <c r="A38" s="12"/>
      <c r="B38" s="44">
        <v>581</v>
      </c>
      <c r="C38" s="20" t="s">
        <v>102</v>
      </c>
      <c r="D38" s="46">
        <v>7094627</v>
      </c>
      <c r="E38" s="46">
        <v>5940023</v>
      </c>
      <c r="F38" s="46">
        <v>0</v>
      </c>
      <c r="G38" s="46">
        <v>770981</v>
      </c>
      <c r="H38" s="46">
        <v>0</v>
      </c>
      <c r="I38" s="46">
        <v>8000000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21805631</v>
      </c>
      <c r="P38" s="47">
        <f>(O38/P$41)</f>
        <v>395.73211498675187</v>
      </c>
      <c r="Q38" s="9"/>
    </row>
    <row r="39" spans="1:120" ht="16.5" thickBot="1">
      <c r="A39" s="14" t="s">
        <v>10</v>
      </c>
      <c r="B39" s="23"/>
      <c r="C39" s="22"/>
      <c r="D39" s="15">
        <f>SUM(D5,D14,D19,D24,D30,D33,D37)</f>
        <v>65879144</v>
      </c>
      <c r="E39" s="15">
        <f t="shared" ref="E39:N39" si="3">SUM(E5,E14,E19,E24,E30,E33,E37)</f>
        <v>47776367</v>
      </c>
      <c r="F39" s="15">
        <f t="shared" si="3"/>
        <v>5659156</v>
      </c>
      <c r="G39" s="15">
        <f t="shared" si="3"/>
        <v>23535968</v>
      </c>
      <c r="H39" s="15">
        <f t="shared" si="3"/>
        <v>0</v>
      </c>
      <c r="I39" s="15">
        <f t="shared" si="3"/>
        <v>107321918</v>
      </c>
      <c r="J39" s="15">
        <f t="shared" si="3"/>
        <v>26313789</v>
      </c>
      <c r="K39" s="15">
        <f t="shared" si="3"/>
        <v>33614112</v>
      </c>
      <c r="L39" s="15">
        <f t="shared" si="3"/>
        <v>0</v>
      </c>
      <c r="M39" s="15">
        <f t="shared" si="3"/>
        <v>0</v>
      </c>
      <c r="N39" s="15">
        <f t="shared" si="3"/>
        <v>1359130</v>
      </c>
      <c r="O39" s="15">
        <f>SUM(D39:N39)</f>
        <v>311459584</v>
      </c>
      <c r="P39" s="37">
        <f>(O39/P$41)</f>
        <v>5652.4188595695259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94" t="s">
        <v>107</v>
      </c>
      <c r="N41" s="94"/>
      <c r="O41" s="94"/>
      <c r="P41" s="41">
        <v>55102</v>
      </c>
    </row>
    <row r="42" spans="1:120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98" t="s">
        <v>59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5" t="s">
        <v>55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48"/>
      <c r="Q1" s="49"/>
    </row>
    <row r="2" spans="1:133" ht="24" thickBot="1">
      <c r="A2" s="128" t="s">
        <v>68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48"/>
      <c r="Q2" s="49"/>
    </row>
    <row r="3" spans="1:133" ht="18" customHeight="1">
      <c r="A3" s="131" t="s">
        <v>12</v>
      </c>
      <c r="B3" s="132"/>
      <c r="C3" s="133"/>
      <c r="D3" s="137" t="s">
        <v>6</v>
      </c>
      <c r="E3" s="138"/>
      <c r="F3" s="138"/>
      <c r="G3" s="138"/>
      <c r="H3" s="139"/>
      <c r="I3" s="137" t="s">
        <v>7</v>
      </c>
      <c r="J3" s="139"/>
      <c r="K3" s="137" t="s">
        <v>9</v>
      </c>
      <c r="L3" s="139"/>
      <c r="M3" s="50"/>
      <c r="N3" s="51"/>
      <c r="O3" s="140" t="s">
        <v>17</v>
      </c>
      <c r="P3" s="52"/>
      <c r="Q3" s="49"/>
    </row>
    <row r="4" spans="1:133" ht="32.25" customHeight="1" thickBot="1">
      <c r="A4" s="134"/>
      <c r="B4" s="135"/>
      <c r="C4" s="136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1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4729504</v>
      </c>
      <c r="E5" s="59">
        <f t="shared" si="0"/>
        <v>1097685</v>
      </c>
      <c r="F5" s="59">
        <f t="shared" si="0"/>
        <v>3602081</v>
      </c>
      <c r="G5" s="59">
        <f t="shared" si="0"/>
        <v>3556118</v>
      </c>
      <c r="H5" s="59">
        <f t="shared" si="0"/>
        <v>0</v>
      </c>
      <c r="I5" s="59">
        <f t="shared" si="0"/>
        <v>0</v>
      </c>
      <c r="J5" s="59">
        <f t="shared" si="0"/>
        <v>18456944</v>
      </c>
      <c r="K5" s="59">
        <f t="shared" si="0"/>
        <v>30142274</v>
      </c>
      <c r="L5" s="59">
        <f t="shared" si="0"/>
        <v>0</v>
      </c>
      <c r="M5" s="59">
        <f t="shared" si="0"/>
        <v>830649</v>
      </c>
      <c r="N5" s="60">
        <f>SUM(D5:M5)</f>
        <v>62415255</v>
      </c>
      <c r="O5" s="61">
        <f t="shared" ref="O5:O40" si="1">(N5/O$42)</f>
        <v>1183.0481633117251</v>
      </c>
      <c r="P5" s="62"/>
    </row>
    <row r="6" spans="1:133">
      <c r="A6" s="64"/>
      <c r="B6" s="65">
        <v>511</v>
      </c>
      <c r="C6" s="66" t="s">
        <v>19</v>
      </c>
      <c r="D6" s="67">
        <v>348228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348228</v>
      </c>
      <c r="O6" s="68">
        <f t="shared" si="1"/>
        <v>6.6004776526782667</v>
      </c>
      <c r="P6" s="69"/>
    </row>
    <row r="7" spans="1:133">
      <c r="A7" s="64"/>
      <c r="B7" s="65">
        <v>512</v>
      </c>
      <c r="C7" s="66" t="s">
        <v>20</v>
      </c>
      <c r="D7" s="67">
        <v>872848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872848</v>
      </c>
      <c r="O7" s="68">
        <f t="shared" si="1"/>
        <v>16.544372417453278</v>
      </c>
      <c r="P7" s="69"/>
    </row>
    <row r="8" spans="1:133">
      <c r="A8" s="64"/>
      <c r="B8" s="65">
        <v>513</v>
      </c>
      <c r="C8" s="66" t="s">
        <v>21</v>
      </c>
      <c r="D8" s="67">
        <v>911645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911645</v>
      </c>
      <c r="O8" s="68">
        <f t="shared" si="1"/>
        <v>17.279749042799196</v>
      </c>
      <c r="P8" s="69"/>
    </row>
    <row r="9" spans="1:133">
      <c r="A9" s="64"/>
      <c r="B9" s="65">
        <v>514</v>
      </c>
      <c r="C9" s="66" t="s">
        <v>22</v>
      </c>
      <c r="D9" s="67">
        <v>351671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351671</v>
      </c>
      <c r="O9" s="68">
        <f t="shared" si="1"/>
        <v>6.665737897570037</v>
      </c>
      <c r="P9" s="69"/>
    </row>
    <row r="10" spans="1:133">
      <c r="A10" s="64"/>
      <c r="B10" s="65">
        <v>515</v>
      </c>
      <c r="C10" s="66" t="s">
        <v>23</v>
      </c>
      <c r="D10" s="67">
        <v>578813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578813</v>
      </c>
      <c r="O10" s="68">
        <f t="shared" si="1"/>
        <v>10.971094431176315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3602081</v>
      </c>
      <c r="G11" s="67">
        <v>3513216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7115297</v>
      </c>
      <c r="O11" s="68">
        <f t="shared" si="1"/>
        <v>134.86669320292657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30142274</v>
      </c>
      <c r="L12" s="67">
        <v>0</v>
      </c>
      <c r="M12" s="67">
        <v>0</v>
      </c>
      <c r="N12" s="67">
        <f t="shared" si="2"/>
        <v>30142274</v>
      </c>
      <c r="O12" s="68">
        <f t="shared" si="1"/>
        <v>571.33086925205657</v>
      </c>
      <c r="P12" s="69"/>
    </row>
    <row r="13" spans="1:133">
      <c r="A13" s="64"/>
      <c r="B13" s="65">
        <v>519</v>
      </c>
      <c r="C13" s="66" t="s">
        <v>69</v>
      </c>
      <c r="D13" s="67">
        <v>1666299</v>
      </c>
      <c r="E13" s="67">
        <v>1097685</v>
      </c>
      <c r="F13" s="67">
        <v>0</v>
      </c>
      <c r="G13" s="67">
        <v>42902</v>
      </c>
      <c r="H13" s="67">
        <v>0</v>
      </c>
      <c r="I13" s="67">
        <v>0</v>
      </c>
      <c r="J13" s="67">
        <v>18456944</v>
      </c>
      <c r="K13" s="67">
        <v>0</v>
      </c>
      <c r="L13" s="67">
        <v>0</v>
      </c>
      <c r="M13" s="67">
        <v>830649</v>
      </c>
      <c r="N13" s="67">
        <f t="shared" si="2"/>
        <v>22094479</v>
      </c>
      <c r="O13" s="68">
        <f t="shared" si="1"/>
        <v>418.78916941506503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30236192</v>
      </c>
      <c r="E14" s="73">
        <f t="shared" si="3"/>
        <v>2367081</v>
      </c>
      <c r="F14" s="73">
        <f t="shared" si="3"/>
        <v>0</v>
      </c>
      <c r="G14" s="73">
        <f t="shared" si="3"/>
        <v>713456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2" si="4">SUM(D14:M14)</f>
        <v>33316729</v>
      </c>
      <c r="O14" s="75">
        <f t="shared" si="1"/>
        <v>631.50098563251072</v>
      </c>
      <c r="P14" s="76"/>
    </row>
    <row r="15" spans="1:133">
      <c r="A15" s="64"/>
      <c r="B15" s="65">
        <v>521</v>
      </c>
      <c r="C15" s="66" t="s">
        <v>28</v>
      </c>
      <c r="D15" s="67">
        <v>19581812</v>
      </c>
      <c r="E15" s="67">
        <v>1340721</v>
      </c>
      <c r="F15" s="67">
        <v>0</v>
      </c>
      <c r="G15" s="67">
        <v>713456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21635989</v>
      </c>
      <c r="O15" s="68">
        <f t="shared" si="1"/>
        <v>410.09873384131316</v>
      </c>
      <c r="P15" s="69"/>
    </row>
    <row r="16" spans="1:133">
      <c r="A16" s="64"/>
      <c r="B16" s="65">
        <v>522</v>
      </c>
      <c r="C16" s="66" t="s">
        <v>29</v>
      </c>
      <c r="D16" s="67">
        <v>10654380</v>
      </c>
      <c r="E16" s="67">
        <v>10683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10665063</v>
      </c>
      <c r="O16" s="68">
        <f t="shared" si="1"/>
        <v>202.15063118389628</v>
      </c>
      <c r="P16" s="69"/>
    </row>
    <row r="17" spans="1:16">
      <c r="A17" s="64"/>
      <c r="B17" s="65">
        <v>529</v>
      </c>
      <c r="C17" s="66" t="s">
        <v>30</v>
      </c>
      <c r="D17" s="67">
        <v>0</v>
      </c>
      <c r="E17" s="67">
        <v>1015677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1015677</v>
      </c>
      <c r="O17" s="68">
        <f t="shared" si="1"/>
        <v>19.251620607301263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SUM(D19:D22)</f>
        <v>21961</v>
      </c>
      <c r="E18" s="73">
        <f t="shared" si="5"/>
        <v>4679649</v>
      </c>
      <c r="F18" s="73">
        <f t="shared" si="5"/>
        <v>0</v>
      </c>
      <c r="G18" s="73">
        <f t="shared" si="5"/>
        <v>2230335</v>
      </c>
      <c r="H18" s="73">
        <f t="shared" si="5"/>
        <v>0</v>
      </c>
      <c r="I18" s="73">
        <f t="shared" si="5"/>
        <v>42158202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49090147</v>
      </c>
      <c r="O18" s="75">
        <f t="shared" si="1"/>
        <v>930.47778535956627</v>
      </c>
      <c r="P18" s="76"/>
    </row>
    <row r="19" spans="1:16">
      <c r="A19" s="64"/>
      <c r="B19" s="65">
        <v>532</v>
      </c>
      <c r="C19" s="66" t="s">
        <v>32</v>
      </c>
      <c r="D19" s="67">
        <v>0</v>
      </c>
      <c r="E19" s="67">
        <v>491990</v>
      </c>
      <c r="F19" s="67">
        <v>0</v>
      </c>
      <c r="G19" s="67">
        <v>0</v>
      </c>
      <c r="H19" s="67">
        <v>0</v>
      </c>
      <c r="I19" s="67">
        <v>35096176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35588166</v>
      </c>
      <c r="O19" s="68">
        <f t="shared" si="1"/>
        <v>674.55487319458655</v>
      </c>
      <c r="P19" s="69"/>
    </row>
    <row r="20" spans="1:16">
      <c r="A20" s="64"/>
      <c r="B20" s="65">
        <v>534</v>
      </c>
      <c r="C20" s="66" t="s">
        <v>70</v>
      </c>
      <c r="D20" s="67">
        <v>0</v>
      </c>
      <c r="E20" s="67">
        <v>72748</v>
      </c>
      <c r="F20" s="67">
        <v>0</v>
      </c>
      <c r="G20" s="67">
        <v>0</v>
      </c>
      <c r="H20" s="67">
        <v>0</v>
      </c>
      <c r="I20" s="67">
        <v>7062026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7134774</v>
      </c>
      <c r="O20" s="68">
        <f t="shared" si="1"/>
        <v>135.23586944160127</v>
      </c>
      <c r="P20" s="69"/>
    </row>
    <row r="21" spans="1:16">
      <c r="A21" s="64"/>
      <c r="B21" s="65">
        <v>538</v>
      </c>
      <c r="C21" s="66" t="s">
        <v>71</v>
      </c>
      <c r="D21" s="67">
        <v>0</v>
      </c>
      <c r="E21" s="67">
        <v>3748111</v>
      </c>
      <c r="F21" s="67">
        <v>0</v>
      </c>
      <c r="G21" s="67">
        <v>2230335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5978446</v>
      </c>
      <c r="O21" s="68">
        <f t="shared" si="1"/>
        <v>113.31828348307366</v>
      </c>
      <c r="P21" s="69"/>
    </row>
    <row r="22" spans="1:16">
      <c r="A22" s="64"/>
      <c r="B22" s="65">
        <v>539</v>
      </c>
      <c r="C22" s="66" t="s">
        <v>35</v>
      </c>
      <c r="D22" s="67">
        <v>21961</v>
      </c>
      <c r="E22" s="67">
        <v>366800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388761</v>
      </c>
      <c r="O22" s="68">
        <f t="shared" si="1"/>
        <v>7.3687592403047875</v>
      </c>
      <c r="P22" s="69"/>
    </row>
    <row r="23" spans="1:16" ht="15.75">
      <c r="A23" s="70" t="s">
        <v>36</v>
      </c>
      <c r="B23" s="71"/>
      <c r="C23" s="72"/>
      <c r="D23" s="73">
        <f t="shared" ref="D23:M23" si="6">SUM(D24:D27)</f>
        <v>2201282</v>
      </c>
      <c r="E23" s="73">
        <f t="shared" si="6"/>
        <v>2814533</v>
      </c>
      <c r="F23" s="73">
        <f t="shared" si="6"/>
        <v>0</v>
      </c>
      <c r="G23" s="73">
        <f t="shared" si="6"/>
        <v>1088978</v>
      </c>
      <c r="H23" s="73">
        <f t="shared" si="6"/>
        <v>0</v>
      </c>
      <c r="I23" s="73">
        <f t="shared" si="6"/>
        <v>27712005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446191</v>
      </c>
      <c r="N23" s="73">
        <f t="shared" ref="N23:N31" si="7">SUM(D23:M23)</f>
        <v>34262989</v>
      </c>
      <c r="O23" s="75">
        <f t="shared" si="1"/>
        <v>649.43684370142921</v>
      </c>
      <c r="P23" s="76"/>
    </row>
    <row r="24" spans="1:16">
      <c r="A24" s="64"/>
      <c r="B24" s="65">
        <v>541</v>
      </c>
      <c r="C24" s="66" t="s">
        <v>72</v>
      </c>
      <c r="D24" s="67">
        <v>2201282</v>
      </c>
      <c r="E24" s="67">
        <v>2635397</v>
      </c>
      <c r="F24" s="67">
        <v>0</v>
      </c>
      <c r="G24" s="67">
        <v>1088978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5925657</v>
      </c>
      <c r="O24" s="68">
        <f t="shared" si="1"/>
        <v>112.31769589446151</v>
      </c>
      <c r="P24" s="69"/>
    </row>
    <row r="25" spans="1:16">
      <c r="A25" s="64"/>
      <c r="B25" s="65">
        <v>542</v>
      </c>
      <c r="C25" s="66" t="s">
        <v>38</v>
      </c>
      <c r="D25" s="67">
        <v>0</v>
      </c>
      <c r="E25" s="67">
        <v>145552</v>
      </c>
      <c r="F25" s="67">
        <v>0</v>
      </c>
      <c r="G25" s="67">
        <v>0</v>
      </c>
      <c r="H25" s="67">
        <v>0</v>
      </c>
      <c r="I25" s="67">
        <v>24961652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25107204</v>
      </c>
      <c r="O25" s="68">
        <f t="shared" si="1"/>
        <v>475.89377914249974</v>
      </c>
      <c r="P25" s="69"/>
    </row>
    <row r="26" spans="1:16">
      <c r="A26" s="64"/>
      <c r="B26" s="65">
        <v>543</v>
      </c>
      <c r="C26" s="66" t="s">
        <v>73</v>
      </c>
      <c r="D26" s="67">
        <v>0</v>
      </c>
      <c r="E26" s="67">
        <v>27261</v>
      </c>
      <c r="F26" s="67">
        <v>0</v>
      </c>
      <c r="G26" s="67">
        <v>0</v>
      </c>
      <c r="H26" s="67">
        <v>0</v>
      </c>
      <c r="I26" s="67">
        <v>2750353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2777614</v>
      </c>
      <c r="O26" s="68">
        <f t="shared" si="1"/>
        <v>52.648205011562226</v>
      </c>
      <c r="P26" s="69"/>
    </row>
    <row r="27" spans="1:16">
      <c r="A27" s="64"/>
      <c r="B27" s="65">
        <v>545</v>
      </c>
      <c r="C27" s="66" t="s">
        <v>40</v>
      </c>
      <c r="D27" s="67">
        <v>0</v>
      </c>
      <c r="E27" s="67">
        <v>6323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446191</v>
      </c>
      <c r="N27" s="67">
        <f t="shared" si="7"/>
        <v>452514</v>
      </c>
      <c r="O27" s="68">
        <f t="shared" si="1"/>
        <v>8.5771636529057211</v>
      </c>
      <c r="P27" s="69"/>
    </row>
    <row r="28" spans="1:16" ht="15.75">
      <c r="A28" s="70" t="s">
        <v>42</v>
      </c>
      <c r="B28" s="71"/>
      <c r="C28" s="72"/>
      <c r="D28" s="73">
        <f t="shared" ref="D28:M28" si="8">SUM(D29:D30)</f>
        <v>235263</v>
      </c>
      <c r="E28" s="73">
        <f t="shared" si="8"/>
        <v>15965126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16200389</v>
      </c>
      <c r="O28" s="75">
        <f t="shared" si="1"/>
        <v>307.06980931801814</v>
      </c>
      <c r="P28" s="76"/>
    </row>
    <row r="29" spans="1:16">
      <c r="A29" s="64"/>
      <c r="B29" s="65">
        <v>554</v>
      </c>
      <c r="C29" s="66" t="s">
        <v>43</v>
      </c>
      <c r="D29" s="67">
        <v>0</v>
      </c>
      <c r="E29" s="67">
        <v>13602172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13602172</v>
      </c>
      <c r="O29" s="68">
        <f t="shared" si="1"/>
        <v>257.82197960498883</v>
      </c>
      <c r="P29" s="69"/>
    </row>
    <row r="30" spans="1:16">
      <c r="A30" s="64"/>
      <c r="B30" s="65">
        <v>559</v>
      </c>
      <c r="C30" s="66" t="s">
        <v>44</v>
      </c>
      <c r="D30" s="67">
        <v>235263</v>
      </c>
      <c r="E30" s="67">
        <v>2362954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2598217</v>
      </c>
      <c r="O30" s="68">
        <f t="shared" si="1"/>
        <v>49.247829713029304</v>
      </c>
      <c r="P30" s="69"/>
    </row>
    <row r="31" spans="1:16" ht="15.75">
      <c r="A31" s="70" t="s">
        <v>45</v>
      </c>
      <c r="B31" s="71"/>
      <c r="C31" s="72"/>
      <c r="D31" s="73">
        <f t="shared" ref="D31:M31" si="9">SUM(D32:D32)</f>
        <v>30000</v>
      </c>
      <c r="E31" s="73">
        <f t="shared" si="9"/>
        <v>0</v>
      </c>
      <c r="F31" s="73">
        <f t="shared" si="9"/>
        <v>0</v>
      </c>
      <c r="G31" s="73">
        <f t="shared" si="9"/>
        <v>0</v>
      </c>
      <c r="H31" s="73">
        <f t="shared" si="9"/>
        <v>0</v>
      </c>
      <c r="I31" s="73">
        <f t="shared" si="9"/>
        <v>0</v>
      </c>
      <c r="J31" s="73">
        <f t="shared" si="9"/>
        <v>0</v>
      </c>
      <c r="K31" s="73">
        <f t="shared" si="9"/>
        <v>0</v>
      </c>
      <c r="L31" s="73">
        <f t="shared" si="9"/>
        <v>0</v>
      </c>
      <c r="M31" s="73">
        <f t="shared" si="9"/>
        <v>0</v>
      </c>
      <c r="N31" s="73">
        <f t="shared" si="7"/>
        <v>30000</v>
      </c>
      <c r="O31" s="75">
        <f t="shared" si="1"/>
        <v>0.56863414079381325</v>
      </c>
      <c r="P31" s="76"/>
    </row>
    <row r="32" spans="1:16">
      <c r="A32" s="64"/>
      <c r="B32" s="65">
        <v>569</v>
      </c>
      <c r="C32" s="66" t="s">
        <v>46</v>
      </c>
      <c r="D32" s="67">
        <v>30000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ref="N32:N40" si="10">SUM(D32:M32)</f>
        <v>30000</v>
      </c>
      <c r="O32" s="68">
        <f t="shared" si="1"/>
        <v>0.56863414079381325</v>
      </c>
      <c r="P32" s="69"/>
    </row>
    <row r="33" spans="1:119" ht="15.75">
      <c r="A33" s="70" t="s">
        <v>47</v>
      </c>
      <c r="B33" s="71"/>
      <c r="C33" s="72"/>
      <c r="D33" s="73">
        <f t="shared" ref="D33:M33" si="11">SUM(D34:D36)</f>
        <v>5565449</v>
      </c>
      <c r="E33" s="73">
        <f t="shared" si="11"/>
        <v>2847686</v>
      </c>
      <c r="F33" s="73">
        <f t="shared" si="11"/>
        <v>0</v>
      </c>
      <c r="G33" s="73">
        <f t="shared" si="11"/>
        <v>3816852</v>
      </c>
      <c r="H33" s="73">
        <f t="shared" si="11"/>
        <v>0</v>
      </c>
      <c r="I33" s="73">
        <f t="shared" si="11"/>
        <v>0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 t="shared" si="10"/>
        <v>12229987</v>
      </c>
      <c r="O33" s="75">
        <f t="shared" si="1"/>
        <v>231.81293832215019</v>
      </c>
      <c r="P33" s="69"/>
    </row>
    <row r="34" spans="1:119">
      <c r="A34" s="64"/>
      <c r="B34" s="65">
        <v>572</v>
      </c>
      <c r="C34" s="66" t="s">
        <v>74</v>
      </c>
      <c r="D34" s="67">
        <v>4477096</v>
      </c>
      <c r="E34" s="67">
        <v>2521692</v>
      </c>
      <c r="F34" s="67">
        <v>0</v>
      </c>
      <c r="G34" s="67">
        <v>1601048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8599836</v>
      </c>
      <c r="O34" s="68">
        <f t="shared" si="1"/>
        <v>163.00534516092347</v>
      </c>
      <c r="P34" s="69"/>
    </row>
    <row r="35" spans="1:119">
      <c r="A35" s="64"/>
      <c r="B35" s="65">
        <v>575</v>
      </c>
      <c r="C35" s="66" t="s">
        <v>75</v>
      </c>
      <c r="D35" s="67">
        <v>41234</v>
      </c>
      <c r="E35" s="67">
        <v>0</v>
      </c>
      <c r="F35" s="67">
        <v>0</v>
      </c>
      <c r="G35" s="67">
        <v>2215804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2257038</v>
      </c>
      <c r="O35" s="68">
        <f t="shared" si="1"/>
        <v>42.780962128966223</v>
      </c>
      <c r="P35" s="69"/>
    </row>
    <row r="36" spans="1:119">
      <c r="A36" s="64"/>
      <c r="B36" s="65">
        <v>579</v>
      </c>
      <c r="C36" s="66" t="s">
        <v>51</v>
      </c>
      <c r="D36" s="67">
        <v>1047119</v>
      </c>
      <c r="E36" s="67">
        <v>325994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1373113</v>
      </c>
      <c r="O36" s="68">
        <f t="shared" si="1"/>
        <v>26.026631032260511</v>
      </c>
      <c r="P36" s="69"/>
    </row>
    <row r="37" spans="1:119" ht="15.75">
      <c r="A37" s="70" t="s">
        <v>76</v>
      </c>
      <c r="B37" s="71"/>
      <c r="C37" s="72"/>
      <c r="D37" s="73">
        <f t="shared" ref="D37:M37" si="12">SUM(D38:D39)</f>
        <v>4443143</v>
      </c>
      <c r="E37" s="73">
        <f t="shared" si="12"/>
        <v>6447643</v>
      </c>
      <c r="F37" s="73">
        <f t="shared" si="12"/>
        <v>0</v>
      </c>
      <c r="G37" s="73">
        <f t="shared" si="12"/>
        <v>46594523</v>
      </c>
      <c r="H37" s="73">
        <f t="shared" si="12"/>
        <v>0</v>
      </c>
      <c r="I37" s="73">
        <f t="shared" si="12"/>
        <v>8206788</v>
      </c>
      <c r="J37" s="73">
        <f t="shared" si="12"/>
        <v>177853</v>
      </c>
      <c r="K37" s="73">
        <f t="shared" si="12"/>
        <v>0</v>
      </c>
      <c r="L37" s="73">
        <f t="shared" si="12"/>
        <v>0</v>
      </c>
      <c r="M37" s="73">
        <f t="shared" si="12"/>
        <v>80628</v>
      </c>
      <c r="N37" s="73">
        <f t="shared" si="10"/>
        <v>65950578</v>
      </c>
      <c r="O37" s="75">
        <f t="shared" si="1"/>
        <v>1250.0583418628455</v>
      </c>
      <c r="P37" s="69"/>
    </row>
    <row r="38" spans="1:119">
      <c r="A38" s="64"/>
      <c r="B38" s="65">
        <v>581</v>
      </c>
      <c r="C38" s="66" t="s">
        <v>77</v>
      </c>
      <c r="D38" s="67">
        <v>4443143</v>
      </c>
      <c r="E38" s="67">
        <v>6447643</v>
      </c>
      <c r="F38" s="67">
        <v>0</v>
      </c>
      <c r="G38" s="67">
        <v>46594523</v>
      </c>
      <c r="H38" s="67">
        <v>0</v>
      </c>
      <c r="I38" s="67">
        <v>8206788</v>
      </c>
      <c r="J38" s="67">
        <v>0</v>
      </c>
      <c r="K38" s="67">
        <v>0</v>
      </c>
      <c r="L38" s="67">
        <v>0</v>
      </c>
      <c r="M38" s="67">
        <v>80628</v>
      </c>
      <c r="N38" s="67">
        <f t="shared" si="10"/>
        <v>65772725</v>
      </c>
      <c r="O38" s="68">
        <f t="shared" si="1"/>
        <v>1246.687232268092</v>
      </c>
      <c r="P38" s="69"/>
    </row>
    <row r="39" spans="1:119" ht="15.75" thickBot="1">
      <c r="A39" s="64"/>
      <c r="B39" s="65">
        <v>588</v>
      </c>
      <c r="C39" s="66" t="s">
        <v>78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177853</v>
      </c>
      <c r="K39" s="67">
        <v>0</v>
      </c>
      <c r="L39" s="67">
        <v>0</v>
      </c>
      <c r="M39" s="67">
        <v>0</v>
      </c>
      <c r="N39" s="67">
        <f t="shared" si="10"/>
        <v>177853</v>
      </c>
      <c r="O39" s="68">
        <f t="shared" si="1"/>
        <v>3.3711095947534022</v>
      </c>
      <c r="P39" s="69"/>
    </row>
    <row r="40" spans="1:119" ht="16.5" thickBot="1">
      <c r="A40" s="77" t="s">
        <v>10</v>
      </c>
      <c r="B40" s="78"/>
      <c r="C40" s="79"/>
      <c r="D40" s="80">
        <f t="shared" ref="D40:M40" si="13">SUM(D5,D14,D18,D23,D28,D31,D33,D37)</f>
        <v>47462794</v>
      </c>
      <c r="E40" s="80">
        <f t="shared" si="13"/>
        <v>36219403</v>
      </c>
      <c r="F40" s="80">
        <f t="shared" si="13"/>
        <v>3602081</v>
      </c>
      <c r="G40" s="80">
        <f t="shared" si="13"/>
        <v>58000262</v>
      </c>
      <c r="H40" s="80">
        <f t="shared" si="13"/>
        <v>0</v>
      </c>
      <c r="I40" s="80">
        <f t="shared" si="13"/>
        <v>78076995</v>
      </c>
      <c r="J40" s="80">
        <f t="shared" si="13"/>
        <v>18634797</v>
      </c>
      <c r="K40" s="80">
        <f t="shared" si="13"/>
        <v>30142274</v>
      </c>
      <c r="L40" s="80">
        <f t="shared" si="13"/>
        <v>0</v>
      </c>
      <c r="M40" s="80">
        <f t="shared" si="13"/>
        <v>1357468</v>
      </c>
      <c r="N40" s="80">
        <f t="shared" si="10"/>
        <v>273496074</v>
      </c>
      <c r="O40" s="81">
        <f t="shared" si="1"/>
        <v>5183.9735016490395</v>
      </c>
      <c r="P40" s="62"/>
      <c r="Q40" s="82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</row>
    <row r="41" spans="1:119">
      <c r="A41" s="84"/>
      <c r="B41" s="85"/>
      <c r="C41" s="85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7"/>
    </row>
    <row r="42" spans="1:119">
      <c r="A42" s="88"/>
      <c r="B42" s="89"/>
      <c r="C42" s="89"/>
      <c r="D42" s="90"/>
      <c r="E42" s="90"/>
      <c r="F42" s="90"/>
      <c r="G42" s="90"/>
      <c r="H42" s="90"/>
      <c r="I42" s="90"/>
      <c r="J42" s="90"/>
      <c r="K42" s="90"/>
      <c r="L42" s="118" t="s">
        <v>79</v>
      </c>
      <c r="M42" s="118"/>
      <c r="N42" s="118"/>
      <c r="O42" s="91">
        <v>52758</v>
      </c>
    </row>
    <row r="43" spans="1:119">
      <c r="A43" s="119"/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1"/>
    </row>
    <row r="44" spans="1:119" ht="15.75" customHeight="1" thickBot="1">
      <c r="A44" s="122" t="s">
        <v>59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4609091</v>
      </c>
      <c r="E5" s="26">
        <f t="shared" si="0"/>
        <v>1224181</v>
      </c>
      <c r="F5" s="26">
        <f t="shared" si="0"/>
        <v>3734214</v>
      </c>
      <c r="G5" s="26">
        <f t="shared" si="0"/>
        <v>7184887</v>
      </c>
      <c r="H5" s="26">
        <f t="shared" si="0"/>
        <v>0</v>
      </c>
      <c r="I5" s="26">
        <f t="shared" si="0"/>
        <v>0</v>
      </c>
      <c r="J5" s="26">
        <f t="shared" si="0"/>
        <v>18981199</v>
      </c>
      <c r="K5" s="26">
        <f t="shared" si="0"/>
        <v>28203893</v>
      </c>
      <c r="L5" s="26">
        <f t="shared" si="0"/>
        <v>0</v>
      </c>
      <c r="M5" s="26">
        <f t="shared" si="0"/>
        <v>787114</v>
      </c>
      <c r="N5" s="27">
        <f>SUM(D5:M5)</f>
        <v>64724579</v>
      </c>
      <c r="O5" s="32">
        <f t="shared" ref="O5:O41" si="1">(N5/O$43)</f>
        <v>1240.2195715490152</v>
      </c>
      <c r="P5" s="6"/>
    </row>
    <row r="6" spans="1:133">
      <c r="A6" s="12"/>
      <c r="B6" s="44">
        <v>511</v>
      </c>
      <c r="C6" s="20" t="s">
        <v>19</v>
      </c>
      <c r="D6" s="46">
        <v>372763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372763</v>
      </c>
      <c r="O6" s="47">
        <f t="shared" si="1"/>
        <v>7.1426956388441791</v>
      </c>
      <c r="P6" s="9"/>
    </row>
    <row r="7" spans="1:133">
      <c r="A7" s="12"/>
      <c r="B7" s="44">
        <v>512</v>
      </c>
      <c r="C7" s="20" t="s">
        <v>20</v>
      </c>
      <c r="D7" s="46">
        <v>849646</v>
      </c>
      <c r="E7" s="46">
        <v>393351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1242997</v>
      </c>
      <c r="O7" s="47">
        <f t="shared" si="1"/>
        <v>23.817678393500422</v>
      </c>
      <c r="P7" s="9"/>
    </row>
    <row r="8" spans="1:133">
      <c r="A8" s="12"/>
      <c r="B8" s="44">
        <v>513</v>
      </c>
      <c r="C8" s="20" t="s">
        <v>21</v>
      </c>
      <c r="D8" s="46">
        <v>1021984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1021984</v>
      </c>
      <c r="O8" s="47">
        <f t="shared" si="1"/>
        <v>19.582739327048362</v>
      </c>
      <c r="P8" s="9"/>
    </row>
    <row r="9" spans="1:133">
      <c r="A9" s="12"/>
      <c r="B9" s="44">
        <v>514</v>
      </c>
      <c r="C9" s="20" t="s">
        <v>22</v>
      </c>
      <c r="D9" s="46">
        <v>280126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280126</v>
      </c>
      <c r="O9" s="47">
        <f t="shared" si="1"/>
        <v>5.3676324059170692</v>
      </c>
      <c r="P9" s="9"/>
    </row>
    <row r="10" spans="1:133">
      <c r="A10" s="12"/>
      <c r="B10" s="44">
        <v>515</v>
      </c>
      <c r="C10" s="20" t="s">
        <v>23</v>
      </c>
      <c r="D10" s="46">
        <v>682487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682487</v>
      </c>
      <c r="O10" s="47">
        <f t="shared" si="1"/>
        <v>13.07746991645589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3734214</v>
      </c>
      <c r="G11" s="46">
        <v>7115134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10849348</v>
      </c>
      <c r="O11" s="47">
        <f t="shared" si="1"/>
        <v>207.88970644592627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28203893</v>
      </c>
      <c r="L12" s="46">
        <v>0</v>
      </c>
      <c r="M12" s="46">
        <v>0</v>
      </c>
      <c r="N12" s="46">
        <f t="shared" si="2"/>
        <v>28203893</v>
      </c>
      <c r="O12" s="47">
        <f t="shared" si="1"/>
        <v>540.42870008431055</v>
      </c>
      <c r="P12" s="9"/>
    </row>
    <row r="13" spans="1:133">
      <c r="A13" s="12"/>
      <c r="B13" s="44">
        <v>519</v>
      </c>
      <c r="C13" s="20" t="s">
        <v>26</v>
      </c>
      <c r="D13" s="46">
        <v>1402085</v>
      </c>
      <c r="E13" s="46">
        <v>830830</v>
      </c>
      <c r="F13" s="46">
        <v>0</v>
      </c>
      <c r="G13" s="46">
        <v>69753</v>
      </c>
      <c r="H13" s="46">
        <v>0</v>
      </c>
      <c r="I13" s="46">
        <v>0</v>
      </c>
      <c r="J13" s="46">
        <v>18981199</v>
      </c>
      <c r="K13" s="46">
        <v>0</v>
      </c>
      <c r="L13" s="46">
        <v>0</v>
      </c>
      <c r="M13" s="46">
        <v>787114</v>
      </c>
      <c r="N13" s="46">
        <f t="shared" si="2"/>
        <v>22070981</v>
      </c>
      <c r="O13" s="47">
        <f t="shared" si="1"/>
        <v>422.91294933701232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28263251</v>
      </c>
      <c r="E14" s="31">
        <f t="shared" si="3"/>
        <v>2483802</v>
      </c>
      <c r="F14" s="31">
        <f t="shared" si="3"/>
        <v>0</v>
      </c>
      <c r="G14" s="31">
        <f t="shared" si="3"/>
        <v>753498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31500551</v>
      </c>
      <c r="O14" s="43">
        <f t="shared" si="1"/>
        <v>603.59758948417266</v>
      </c>
      <c r="P14" s="10"/>
    </row>
    <row r="15" spans="1:133">
      <c r="A15" s="12"/>
      <c r="B15" s="44">
        <v>521</v>
      </c>
      <c r="C15" s="20" t="s">
        <v>28</v>
      </c>
      <c r="D15" s="46">
        <v>18475442</v>
      </c>
      <c r="E15" s="46">
        <v>1029688</v>
      </c>
      <c r="F15" s="46">
        <v>0</v>
      </c>
      <c r="G15" s="46">
        <v>709517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20214647</v>
      </c>
      <c r="O15" s="47">
        <f t="shared" si="1"/>
        <v>387.34281827239977</v>
      </c>
      <c r="P15" s="9"/>
    </row>
    <row r="16" spans="1:133">
      <c r="A16" s="12"/>
      <c r="B16" s="44">
        <v>522</v>
      </c>
      <c r="C16" s="20" t="s">
        <v>29</v>
      </c>
      <c r="D16" s="46">
        <v>9787809</v>
      </c>
      <c r="E16" s="46">
        <v>0</v>
      </c>
      <c r="F16" s="46">
        <v>0</v>
      </c>
      <c r="G16" s="46">
        <v>43981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9831790</v>
      </c>
      <c r="O16" s="47">
        <f t="shared" si="1"/>
        <v>188.39177588717712</v>
      </c>
      <c r="P16" s="9"/>
    </row>
    <row r="17" spans="1:16">
      <c r="A17" s="12"/>
      <c r="B17" s="44">
        <v>529</v>
      </c>
      <c r="C17" s="20" t="s">
        <v>30</v>
      </c>
      <c r="D17" s="46">
        <v>0</v>
      </c>
      <c r="E17" s="46">
        <v>1454114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1454114</v>
      </c>
      <c r="O17" s="47">
        <f t="shared" si="1"/>
        <v>27.862995324595694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20517</v>
      </c>
      <c r="E18" s="31">
        <f t="shared" si="5"/>
        <v>2811973</v>
      </c>
      <c r="F18" s="31">
        <f t="shared" si="5"/>
        <v>0</v>
      </c>
      <c r="G18" s="31">
        <f t="shared" si="5"/>
        <v>1260531</v>
      </c>
      <c r="H18" s="31">
        <f t="shared" si="5"/>
        <v>0</v>
      </c>
      <c r="I18" s="31">
        <f t="shared" si="5"/>
        <v>36558738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40651759</v>
      </c>
      <c r="O18" s="43">
        <f t="shared" si="1"/>
        <v>778.94839809917994</v>
      </c>
      <c r="P18" s="10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29986755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29986755</v>
      </c>
      <c r="O19" s="47">
        <f t="shared" si="1"/>
        <v>574.59099793055873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6571983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6571983</v>
      </c>
      <c r="O20" s="47">
        <f t="shared" si="1"/>
        <v>125.92900666819959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2634421</v>
      </c>
      <c r="F21" s="46">
        <v>0</v>
      </c>
      <c r="G21" s="46">
        <v>1260531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3894952</v>
      </c>
      <c r="O21" s="47">
        <f t="shared" si="1"/>
        <v>74.633095730819349</v>
      </c>
      <c r="P21" s="9"/>
    </row>
    <row r="22" spans="1:16">
      <c r="A22" s="12"/>
      <c r="B22" s="44">
        <v>539</v>
      </c>
      <c r="C22" s="20" t="s">
        <v>35</v>
      </c>
      <c r="D22" s="46">
        <v>20517</v>
      </c>
      <c r="E22" s="46">
        <v>177552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198069</v>
      </c>
      <c r="O22" s="47">
        <f t="shared" si="1"/>
        <v>3.7952977696022074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SUM(D24:D27)</f>
        <v>2144199</v>
      </c>
      <c r="E23" s="31">
        <f t="shared" si="6"/>
        <v>1043343</v>
      </c>
      <c r="F23" s="31">
        <f t="shared" si="6"/>
        <v>0</v>
      </c>
      <c r="G23" s="31">
        <f t="shared" si="6"/>
        <v>459042</v>
      </c>
      <c r="H23" s="31">
        <f t="shared" si="6"/>
        <v>0</v>
      </c>
      <c r="I23" s="31">
        <f t="shared" si="6"/>
        <v>28280717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560547</v>
      </c>
      <c r="N23" s="31">
        <f t="shared" ref="N23:N31" si="7">SUM(D23:M23)</f>
        <v>32487848</v>
      </c>
      <c r="O23" s="43">
        <f t="shared" si="1"/>
        <v>622.515674101326</v>
      </c>
      <c r="P23" s="10"/>
    </row>
    <row r="24" spans="1:16">
      <c r="A24" s="12"/>
      <c r="B24" s="44">
        <v>541</v>
      </c>
      <c r="C24" s="20" t="s">
        <v>37</v>
      </c>
      <c r="D24" s="46">
        <v>2144199</v>
      </c>
      <c r="E24" s="46">
        <v>1037134</v>
      </c>
      <c r="F24" s="46">
        <v>0</v>
      </c>
      <c r="G24" s="46">
        <v>459042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3640375</v>
      </c>
      <c r="O24" s="47">
        <f t="shared" si="1"/>
        <v>69.755020311182648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25641821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25641821</v>
      </c>
      <c r="O25" s="47">
        <f t="shared" si="1"/>
        <v>491.33557522802175</v>
      </c>
      <c r="P25" s="9"/>
    </row>
    <row r="26" spans="1:16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2638896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2638896</v>
      </c>
      <c r="O26" s="47">
        <f t="shared" si="1"/>
        <v>50.565187399402163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6209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560547</v>
      </c>
      <c r="N27" s="46">
        <f t="shared" si="7"/>
        <v>566756</v>
      </c>
      <c r="O27" s="47">
        <f t="shared" si="1"/>
        <v>10.8598911627194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244470</v>
      </c>
      <c r="E28" s="31">
        <f t="shared" si="8"/>
        <v>18135280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18379750</v>
      </c>
      <c r="O28" s="43">
        <f t="shared" si="1"/>
        <v>352.18345213459031</v>
      </c>
      <c r="P28" s="10"/>
    </row>
    <row r="29" spans="1:16">
      <c r="A29" s="13"/>
      <c r="B29" s="45">
        <v>554</v>
      </c>
      <c r="C29" s="21" t="s">
        <v>43</v>
      </c>
      <c r="D29" s="46">
        <v>0</v>
      </c>
      <c r="E29" s="46">
        <v>14448791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14448791</v>
      </c>
      <c r="O29" s="47">
        <f t="shared" si="1"/>
        <v>276.86040852303211</v>
      </c>
      <c r="P29" s="9"/>
    </row>
    <row r="30" spans="1:16">
      <c r="A30" s="13"/>
      <c r="B30" s="45">
        <v>559</v>
      </c>
      <c r="C30" s="21" t="s">
        <v>44</v>
      </c>
      <c r="D30" s="46">
        <v>244470</v>
      </c>
      <c r="E30" s="46">
        <v>3686489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3930959</v>
      </c>
      <c r="O30" s="47">
        <f t="shared" si="1"/>
        <v>75.323043611558219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30000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30000</v>
      </c>
      <c r="O31" s="43">
        <f t="shared" si="1"/>
        <v>0.57484479190618532</v>
      </c>
      <c r="P31" s="10"/>
    </row>
    <row r="32" spans="1:16">
      <c r="A32" s="12"/>
      <c r="B32" s="44">
        <v>569</v>
      </c>
      <c r="C32" s="20" t="s">
        <v>46</v>
      </c>
      <c r="D32" s="46">
        <v>30000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10">SUM(D32:M32)</f>
        <v>30000</v>
      </c>
      <c r="O32" s="47">
        <f t="shared" si="1"/>
        <v>0.57484479190618532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SUM(D34:D37)</f>
        <v>5601504</v>
      </c>
      <c r="E33" s="31">
        <f t="shared" si="11"/>
        <v>7321847</v>
      </c>
      <c r="F33" s="31">
        <f t="shared" si="11"/>
        <v>0</v>
      </c>
      <c r="G33" s="31">
        <f t="shared" si="11"/>
        <v>8428863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21352214</v>
      </c>
      <c r="O33" s="43">
        <f t="shared" si="1"/>
        <v>409.14030045221125</v>
      </c>
      <c r="P33" s="9"/>
    </row>
    <row r="34" spans="1:119">
      <c r="A34" s="12"/>
      <c r="B34" s="44">
        <v>571</v>
      </c>
      <c r="C34" s="20" t="s">
        <v>48</v>
      </c>
      <c r="D34" s="46">
        <v>0</v>
      </c>
      <c r="E34" s="46">
        <v>5792382</v>
      </c>
      <c r="F34" s="46">
        <v>0</v>
      </c>
      <c r="G34" s="46">
        <v>1042167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6834549</v>
      </c>
      <c r="O34" s="47">
        <f t="shared" si="1"/>
        <v>130.96016325592089</v>
      </c>
      <c r="P34" s="9"/>
    </row>
    <row r="35" spans="1:119">
      <c r="A35" s="12"/>
      <c r="B35" s="44">
        <v>572</v>
      </c>
      <c r="C35" s="20" t="s">
        <v>49</v>
      </c>
      <c r="D35" s="46">
        <v>4638945</v>
      </c>
      <c r="E35" s="46">
        <v>1337612</v>
      </c>
      <c r="F35" s="46">
        <v>0</v>
      </c>
      <c r="G35" s="46">
        <v>4906722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10883279</v>
      </c>
      <c r="O35" s="47">
        <f t="shared" si="1"/>
        <v>208.53987506706522</v>
      </c>
      <c r="P35" s="9"/>
    </row>
    <row r="36" spans="1:119">
      <c r="A36" s="12"/>
      <c r="B36" s="44">
        <v>575</v>
      </c>
      <c r="C36" s="20" t="s">
        <v>50</v>
      </c>
      <c r="D36" s="46">
        <v>654878</v>
      </c>
      <c r="E36" s="46">
        <v>0</v>
      </c>
      <c r="F36" s="46">
        <v>0</v>
      </c>
      <c r="G36" s="46">
        <v>2262221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2917099</v>
      </c>
      <c r="O36" s="47">
        <f t="shared" si="1"/>
        <v>55.895972254158046</v>
      </c>
      <c r="P36" s="9"/>
    </row>
    <row r="37" spans="1:119">
      <c r="A37" s="12"/>
      <c r="B37" s="44">
        <v>579</v>
      </c>
      <c r="C37" s="20" t="s">
        <v>51</v>
      </c>
      <c r="D37" s="46">
        <v>307681</v>
      </c>
      <c r="E37" s="46">
        <v>191853</v>
      </c>
      <c r="F37" s="46">
        <v>0</v>
      </c>
      <c r="G37" s="46">
        <v>217753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717287</v>
      </c>
      <c r="O37" s="47">
        <f t="shared" si="1"/>
        <v>13.744289875067064</v>
      </c>
      <c r="P37" s="9"/>
    </row>
    <row r="38" spans="1:119" ht="15.75">
      <c r="A38" s="28" t="s">
        <v>53</v>
      </c>
      <c r="B38" s="29"/>
      <c r="C38" s="30"/>
      <c r="D38" s="31">
        <f t="shared" ref="D38:M38" si="12">SUM(D39:D40)</f>
        <v>5535313</v>
      </c>
      <c r="E38" s="31">
        <f t="shared" si="12"/>
        <v>6526711</v>
      </c>
      <c r="F38" s="31">
        <f t="shared" si="12"/>
        <v>0</v>
      </c>
      <c r="G38" s="31">
        <f t="shared" si="12"/>
        <v>807231</v>
      </c>
      <c r="H38" s="31">
        <f t="shared" si="12"/>
        <v>0</v>
      </c>
      <c r="I38" s="31">
        <f t="shared" si="12"/>
        <v>8000000</v>
      </c>
      <c r="J38" s="31">
        <f t="shared" si="12"/>
        <v>84296</v>
      </c>
      <c r="K38" s="31">
        <f t="shared" si="12"/>
        <v>0</v>
      </c>
      <c r="L38" s="31">
        <f t="shared" si="12"/>
        <v>0</v>
      </c>
      <c r="M38" s="31">
        <f t="shared" si="12"/>
        <v>80116</v>
      </c>
      <c r="N38" s="31">
        <f>SUM(D38:M38)</f>
        <v>21033667</v>
      </c>
      <c r="O38" s="43">
        <f t="shared" si="1"/>
        <v>403.03646432129989</v>
      </c>
      <c r="P38" s="9"/>
    </row>
    <row r="39" spans="1:119">
      <c r="A39" s="12"/>
      <c r="B39" s="44">
        <v>581</v>
      </c>
      <c r="C39" s="20" t="s">
        <v>52</v>
      </c>
      <c r="D39" s="46">
        <v>5535313</v>
      </c>
      <c r="E39" s="46">
        <v>6526711</v>
      </c>
      <c r="F39" s="46">
        <v>0</v>
      </c>
      <c r="G39" s="46">
        <v>807231</v>
      </c>
      <c r="H39" s="46">
        <v>0</v>
      </c>
      <c r="I39" s="46">
        <v>8000000</v>
      </c>
      <c r="J39" s="46">
        <v>0</v>
      </c>
      <c r="K39" s="46">
        <v>0</v>
      </c>
      <c r="L39" s="46">
        <v>0</v>
      </c>
      <c r="M39" s="46">
        <v>80116</v>
      </c>
      <c r="N39" s="46">
        <f>SUM(D39:M39)</f>
        <v>20949371</v>
      </c>
      <c r="O39" s="47">
        <f t="shared" si="1"/>
        <v>401.42122710201579</v>
      </c>
      <c r="P39" s="9"/>
    </row>
    <row r="40" spans="1:119" ht="15.75" thickBot="1">
      <c r="A40" s="12"/>
      <c r="B40" s="44">
        <v>588</v>
      </c>
      <c r="C40" s="20" t="s">
        <v>57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84296</v>
      </c>
      <c r="K40" s="46">
        <v>0</v>
      </c>
      <c r="L40" s="46">
        <v>0</v>
      </c>
      <c r="M40" s="46">
        <v>0</v>
      </c>
      <c r="N40" s="46">
        <f>SUM(D40:M40)</f>
        <v>84296</v>
      </c>
      <c r="O40" s="47">
        <f t="shared" si="1"/>
        <v>1.6152372192841267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SUM(D5,D14,D18,D23,D28,D31,D33,D38)</f>
        <v>46448345</v>
      </c>
      <c r="E41" s="15">
        <f t="shared" si="13"/>
        <v>39547137</v>
      </c>
      <c r="F41" s="15">
        <f t="shared" si="13"/>
        <v>3734214</v>
      </c>
      <c r="G41" s="15">
        <f t="shared" si="13"/>
        <v>18894052</v>
      </c>
      <c r="H41" s="15">
        <f t="shared" si="13"/>
        <v>0</v>
      </c>
      <c r="I41" s="15">
        <f t="shared" si="13"/>
        <v>72839455</v>
      </c>
      <c r="J41" s="15">
        <f t="shared" si="13"/>
        <v>19065495</v>
      </c>
      <c r="K41" s="15">
        <f t="shared" si="13"/>
        <v>28203893</v>
      </c>
      <c r="L41" s="15">
        <f t="shared" si="13"/>
        <v>0</v>
      </c>
      <c r="M41" s="15">
        <f t="shared" si="13"/>
        <v>1427777</v>
      </c>
      <c r="N41" s="15">
        <f>SUM(D41:M41)</f>
        <v>230160368</v>
      </c>
      <c r="O41" s="37">
        <f t="shared" si="1"/>
        <v>4410.2162949337016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65</v>
      </c>
      <c r="M43" s="94"/>
      <c r="N43" s="94"/>
      <c r="O43" s="41">
        <v>52188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4032403</v>
      </c>
      <c r="E5" s="26">
        <f t="shared" si="0"/>
        <v>10939</v>
      </c>
      <c r="F5" s="26">
        <f t="shared" si="0"/>
        <v>3725927</v>
      </c>
      <c r="G5" s="26">
        <f t="shared" si="0"/>
        <v>4165953</v>
      </c>
      <c r="H5" s="26">
        <f t="shared" si="0"/>
        <v>0</v>
      </c>
      <c r="I5" s="26">
        <f t="shared" si="0"/>
        <v>0</v>
      </c>
      <c r="J5" s="26">
        <f t="shared" si="0"/>
        <v>18683161</v>
      </c>
      <c r="K5" s="26">
        <f t="shared" si="0"/>
        <v>26062223</v>
      </c>
      <c r="L5" s="26">
        <f t="shared" si="0"/>
        <v>0</v>
      </c>
      <c r="M5" s="26">
        <f t="shared" si="0"/>
        <v>832697</v>
      </c>
      <c r="N5" s="27">
        <f>SUM(D5:M5)</f>
        <v>57513303</v>
      </c>
      <c r="O5" s="32">
        <f t="shared" ref="O5:O42" si="1">(N5/O$44)</f>
        <v>1105.5573219022722</v>
      </c>
      <c r="P5" s="6"/>
    </row>
    <row r="6" spans="1:133">
      <c r="A6" s="12"/>
      <c r="B6" s="44">
        <v>511</v>
      </c>
      <c r="C6" s="20" t="s">
        <v>19</v>
      </c>
      <c r="D6" s="46">
        <v>176617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176617</v>
      </c>
      <c r="O6" s="47">
        <f t="shared" si="1"/>
        <v>3.3950444042904926</v>
      </c>
      <c r="P6" s="9"/>
    </row>
    <row r="7" spans="1:133">
      <c r="A7" s="12"/>
      <c r="B7" s="44">
        <v>512</v>
      </c>
      <c r="C7" s="20" t="s">
        <v>20</v>
      </c>
      <c r="D7" s="46">
        <v>577315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577315</v>
      </c>
      <c r="O7" s="47">
        <f t="shared" si="1"/>
        <v>11.097516435354272</v>
      </c>
      <c r="P7" s="9"/>
    </row>
    <row r="8" spans="1:133">
      <c r="A8" s="12"/>
      <c r="B8" s="44">
        <v>513</v>
      </c>
      <c r="C8" s="20" t="s">
        <v>21</v>
      </c>
      <c r="D8" s="46">
        <v>966834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966834</v>
      </c>
      <c r="O8" s="47">
        <f t="shared" si="1"/>
        <v>18.585098612125638</v>
      </c>
      <c r="P8" s="9"/>
    </row>
    <row r="9" spans="1:133">
      <c r="A9" s="12"/>
      <c r="B9" s="44">
        <v>514</v>
      </c>
      <c r="C9" s="20" t="s">
        <v>22</v>
      </c>
      <c r="D9" s="46">
        <v>217834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217834</v>
      </c>
      <c r="O9" s="47">
        <f t="shared" si="1"/>
        <v>4.1873438160778136</v>
      </c>
      <c r="P9" s="9"/>
    </row>
    <row r="10" spans="1:133">
      <c r="A10" s="12"/>
      <c r="B10" s="44">
        <v>515</v>
      </c>
      <c r="C10" s="20" t="s">
        <v>23</v>
      </c>
      <c r="D10" s="46">
        <v>602813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602813</v>
      </c>
      <c r="O10" s="47">
        <f t="shared" si="1"/>
        <v>11.587655222790358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3725927</v>
      </c>
      <c r="G11" s="46">
        <v>3940718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7666645</v>
      </c>
      <c r="O11" s="47">
        <f t="shared" si="1"/>
        <v>147.37313059859289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26062223</v>
      </c>
      <c r="L12" s="46">
        <v>0</v>
      </c>
      <c r="M12" s="46">
        <v>0</v>
      </c>
      <c r="N12" s="46">
        <f t="shared" si="2"/>
        <v>26062223</v>
      </c>
      <c r="O12" s="47">
        <f t="shared" si="1"/>
        <v>500.98464111337512</v>
      </c>
      <c r="P12" s="9"/>
    </row>
    <row r="13" spans="1:133">
      <c r="A13" s="12"/>
      <c r="B13" s="44">
        <v>519</v>
      </c>
      <c r="C13" s="20" t="s">
        <v>26</v>
      </c>
      <c r="D13" s="46">
        <v>1490990</v>
      </c>
      <c r="E13" s="46">
        <v>10939</v>
      </c>
      <c r="F13" s="46">
        <v>0</v>
      </c>
      <c r="G13" s="46">
        <v>225235</v>
      </c>
      <c r="H13" s="46">
        <v>0</v>
      </c>
      <c r="I13" s="46">
        <v>0</v>
      </c>
      <c r="J13" s="46">
        <v>18683161</v>
      </c>
      <c r="K13" s="46">
        <v>0</v>
      </c>
      <c r="L13" s="46">
        <v>0</v>
      </c>
      <c r="M13" s="46">
        <v>832697</v>
      </c>
      <c r="N13" s="46">
        <f t="shared" si="2"/>
        <v>21243022</v>
      </c>
      <c r="O13" s="47">
        <f t="shared" si="1"/>
        <v>408.34689169966555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28406704</v>
      </c>
      <c r="E14" s="31">
        <f t="shared" si="3"/>
        <v>1670237</v>
      </c>
      <c r="F14" s="31">
        <f t="shared" si="3"/>
        <v>0</v>
      </c>
      <c r="G14" s="31">
        <f t="shared" si="3"/>
        <v>842109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30919050</v>
      </c>
      <c r="O14" s="43">
        <f t="shared" si="1"/>
        <v>594.34566145092458</v>
      </c>
      <c r="P14" s="10"/>
    </row>
    <row r="15" spans="1:133">
      <c r="A15" s="12"/>
      <c r="B15" s="44">
        <v>521</v>
      </c>
      <c r="C15" s="20" t="s">
        <v>28</v>
      </c>
      <c r="D15" s="46">
        <v>17971744</v>
      </c>
      <c r="E15" s="46">
        <v>1042259</v>
      </c>
      <c r="F15" s="46">
        <v>0</v>
      </c>
      <c r="G15" s="46">
        <v>466929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19480932</v>
      </c>
      <c r="O15" s="47">
        <f t="shared" si="1"/>
        <v>374.47487601399411</v>
      </c>
      <c r="P15" s="9"/>
    </row>
    <row r="16" spans="1:133">
      <c r="A16" s="12"/>
      <c r="B16" s="44">
        <v>522</v>
      </c>
      <c r="C16" s="20" t="s">
        <v>29</v>
      </c>
      <c r="D16" s="46">
        <v>10434960</v>
      </c>
      <c r="E16" s="46">
        <v>0</v>
      </c>
      <c r="F16" s="46">
        <v>0</v>
      </c>
      <c r="G16" s="46">
        <v>375180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10810140</v>
      </c>
      <c r="O16" s="47">
        <f t="shared" si="1"/>
        <v>207.79939256468418</v>
      </c>
      <c r="P16" s="9"/>
    </row>
    <row r="17" spans="1:16">
      <c r="A17" s="12"/>
      <c r="B17" s="44">
        <v>529</v>
      </c>
      <c r="C17" s="20" t="s">
        <v>30</v>
      </c>
      <c r="D17" s="46">
        <v>0</v>
      </c>
      <c r="E17" s="46">
        <v>627978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627978</v>
      </c>
      <c r="O17" s="47">
        <f t="shared" si="1"/>
        <v>12.071392872246358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238958</v>
      </c>
      <c r="E18" s="31">
        <f t="shared" si="5"/>
        <v>2584951</v>
      </c>
      <c r="F18" s="31">
        <f t="shared" si="5"/>
        <v>0</v>
      </c>
      <c r="G18" s="31">
        <f t="shared" si="5"/>
        <v>3144901</v>
      </c>
      <c r="H18" s="31">
        <f t="shared" si="5"/>
        <v>0</v>
      </c>
      <c r="I18" s="31">
        <f t="shared" si="5"/>
        <v>33091460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39060270</v>
      </c>
      <c r="O18" s="43">
        <f t="shared" si="1"/>
        <v>750.84137480296795</v>
      </c>
      <c r="P18" s="10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26499765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26499765</v>
      </c>
      <c r="O19" s="47">
        <f t="shared" si="1"/>
        <v>509.39535196647574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6591695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6591695</v>
      </c>
      <c r="O20" s="47">
        <f t="shared" si="1"/>
        <v>126.7097574103264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2396634</v>
      </c>
      <c r="F21" s="46">
        <v>0</v>
      </c>
      <c r="G21" s="46">
        <v>3144901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5541535</v>
      </c>
      <c r="O21" s="47">
        <f t="shared" si="1"/>
        <v>106.52291338279959</v>
      </c>
      <c r="P21" s="9"/>
    </row>
    <row r="22" spans="1:16">
      <c r="A22" s="12"/>
      <c r="B22" s="44">
        <v>539</v>
      </c>
      <c r="C22" s="20" t="s">
        <v>35</v>
      </c>
      <c r="D22" s="46">
        <v>238958</v>
      </c>
      <c r="E22" s="46">
        <v>188317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427275</v>
      </c>
      <c r="O22" s="47">
        <f t="shared" si="1"/>
        <v>8.2133520433662675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SUM(D24:D28)</f>
        <v>2233816</v>
      </c>
      <c r="E23" s="31">
        <f t="shared" si="6"/>
        <v>2420514</v>
      </c>
      <c r="F23" s="31">
        <f t="shared" si="6"/>
        <v>0</v>
      </c>
      <c r="G23" s="31">
        <f t="shared" si="6"/>
        <v>1809794</v>
      </c>
      <c r="H23" s="31">
        <f t="shared" si="6"/>
        <v>0</v>
      </c>
      <c r="I23" s="31">
        <f t="shared" si="6"/>
        <v>29538249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449825</v>
      </c>
      <c r="N23" s="31">
        <f t="shared" ref="N23:N32" si="7">SUM(D23:M23)</f>
        <v>36452198</v>
      </c>
      <c r="O23" s="43">
        <f t="shared" si="1"/>
        <v>700.70735458075433</v>
      </c>
      <c r="P23" s="10"/>
    </row>
    <row r="24" spans="1:16">
      <c r="A24" s="12"/>
      <c r="B24" s="44">
        <v>541</v>
      </c>
      <c r="C24" s="20" t="s">
        <v>37</v>
      </c>
      <c r="D24" s="46">
        <v>2233816</v>
      </c>
      <c r="E24" s="46">
        <v>2142904</v>
      </c>
      <c r="F24" s="46">
        <v>0</v>
      </c>
      <c r="G24" s="46">
        <v>1809794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6186514</v>
      </c>
      <c r="O24" s="47">
        <f t="shared" si="1"/>
        <v>118.92111029948867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26814033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26814033</v>
      </c>
      <c r="O25" s="47">
        <f t="shared" si="1"/>
        <v>515.43641151820384</v>
      </c>
      <c r="P25" s="9"/>
    </row>
    <row r="26" spans="1:16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2724216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2724216</v>
      </c>
      <c r="O26" s="47">
        <f t="shared" si="1"/>
        <v>52.366614124793358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27970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449825</v>
      </c>
      <c r="N27" s="46">
        <f t="shared" si="7"/>
        <v>477795</v>
      </c>
      <c r="O27" s="47">
        <f t="shared" si="1"/>
        <v>9.1844796432278653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249640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249640</v>
      </c>
      <c r="O28" s="47">
        <f t="shared" si="1"/>
        <v>4.7987389950405595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233517</v>
      </c>
      <c r="E29" s="31">
        <f t="shared" si="8"/>
        <v>17823018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18056535</v>
      </c>
      <c r="O29" s="43">
        <f t="shared" si="1"/>
        <v>347.09421014186307</v>
      </c>
      <c r="P29" s="10"/>
    </row>
    <row r="30" spans="1:16">
      <c r="A30" s="13"/>
      <c r="B30" s="45">
        <v>554</v>
      </c>
      <c r="C30" s="21" t="s">
        <v>43</v>
      </c>
      <c r="D30" s="46">
        <v>0</v>
      </c>
      <c r="E30" s="46">
        <v>14362497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14362497</v>
      </c>
      <c r="O30" s="47">
        <f t="shared" si="1"/>
        <v>276.08506016685249</v>
      </c>
      <c r="P30" s="9"/>
    </row>
    <row r="31" spans="1:16">
      <c r="A31" s="13"/>
      <c r="B31" s="45">
        <v>559</v>
      </c>
      <c r="C31" s="21" t="s">
        <v>44</v>
      </c>
      <c r="D31" s="46">
        <v>233517</v>
      </c>
      <c r="E31" s="46">
        <v>3460521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3694038</v>
      </c>
      <c r="O31" s="47">
        <f t="shared" si="1"/>
        <v>71.009149975010573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30000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30000</v>
      </c>
      <c r="O32" s="43">
        <f t="shared" si="1"/>
        <v>0.57667909730498634</v>
      </c>
      <c r="P32" s="10"/>
    </row>
    <row r="33" spans="1:119">
      <c r="A33" s="12"/>
      <c r="B33" s="44">
        <v>569</v>
      </c>
      <c r="C33" s="20" t="s">
        <v>46</v>
      </c>
      <c r="D33" s="46">
        <v>30000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30000</v>
      </c>
      <c r="O33" s="47">
        <f t="shared" si="1"/>
        <v>0.57667909730498634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SUM(D35:D38)</f>
        <v>6115081</v>
      </c>
      <c r="E34" s="31">
        <f t="shared" si="11"/>
        <v>7057368</v>
      </c>
      <c r="F34" s="31">
        <f t="shared" si="11"/>
        <v>0</v>
      </c>
      <c r="G34" s="31">
        <f t="shared" si="11"/>
        <v>8687926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24076878</v>
      </c>
      <c r="N34" s="31">
        <f>SUM(D34:M34)</f>
        <v>45937253</v>
      </c>
      <c r="O34" s="43">
        <f t="shared" si="1"/>
        <v>883.03511975702588</v>
      </c>
      <c r="P34" s="9"/>
    </row>
    <row r="35" spans="1:119">
      <c r="A35" s="12"/>
      <c r="B35" s="44">
        <v>571</v>
      </c>
      <c r="C35" s="20" t="s">
        <v>48</v>
      </c>
      <c r="D35" s="46">
        <v>0</v>
      </c>
      <c r="E35" s="46">
        <v>4835655</v>
      </c>
      <c r="F35" s="46">
        <v>0</v>
      </c>
      <c r="G35" s="46">
        <v>3969975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8805630</v>
      </c>
      <c r="O35" s="47">
        <f t="shared" si="1"/>
        <v>169.2674253200569</v>
      </c>
      <c r="P35" s="9"/>
    </row>
    <row r="36" spans="1:119">
      <c r="A36" s="12"/>
      <c r="B36" s="44">
        <v>572</v>
      </c>
      <c r="C36" s="20" t="s">
        <v>49</v>
      </c>
      <c r="D36" s="46">
        <v>5041855</v>
      </c>
      <c r="E36" s="46">
        <v>2080305</v>
      </c>
      <c r="F36" s="46">
        <v>0</v>
      </c>
      <c r="G36" s="46">
        <v>1496436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8618596</v>
      </c>
      <c r="O36" s="47">
        <f t="shared" si="1"/>
        <v>165.67213871054554</v>
      </c>
      <c r="P36" s="9"/>
    </row>
    <row r="37" spans="1:119">
      <c r="A37" s="12"/>
      <c r="B37" s="44">
        <v>575</v>
      </c>
      <c r="C37" s="20" t="s">
        <v>50</v>
      </c>
      <c r="D37" s="46">
        <v>46946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507530</v>
      </c>
      <c r="N37" s="46">
        <f t="shared" si="10"/>
        <v>554476</v>
      </c>
      <c r="O37" s="47">
        <f t="shared" si="1"/>
        <v>10.658490638575987</v>
      </c>
      <c r="P37" s="9"/>
    </row>
    <row r="38" spans="1:119">
      <c r="A38" s="12"/>
      <c r="B38" s="44">
        <v>579</v>
      </c>
      <c r="C38" s="20" t="s">
        <v>51</v>
      </c>
      <c r="D38" s="46">
        <v>1026280</v>
      </c>
      <c r="E38" s="46">
        <v>141408</v>
      </c>
      <c r="F38" s="46">
        <v>0</v>
      </c>
      <c r="G38" s="46">
        <v>3221515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23569348</v>
      </c>
      <c r="N38" s="46">
        <f t="shared" si="10"/>
        <v>27958551</v>
      </c>
      <c r="O38" s="47">
        <f t="shared" si="1"/>
        <v>537.43706508784749</v>
      </c>
      <c r="P38" s="9"/>
    </row>
    <row r="39" spans="1:119" ht="15.75">
      <c r="A39" s="28" t="s">
        <v>53</v>
      </c>
      <c r="B39" s="29"/>
      <c r="C39" s="30"/>
      <c r="D39" s="31">
        <f t="shared" ref="D39:M39" si="12">SUM(D40:D41)</f>
        <v>12016600</v>
      </c>
      <c r="E39" s="31">
        <f t="shared" si="12"/>
        <v>4386619</v>
      </c>
      <c r="F39" s="31">
        <f t="shared" si="12"/>
        <v>0</v>
      </c>
      <c r="G39" s="31">
        <f t="shared" si="12"/>
        <v>3495507</v>
      </c>
      <c r="H39" s="31">
        <f t="shared" si="12"/>
        <v>0</v>
      </c>
      <c r="I39" s="31">
        <f t="shared" si="12"/>
        <v>8000000</v>
      </c>
      <c r="J39" s="31">
        <f t="shared" si="12"/>
        <v>597700</v>
      </c>
      <c r="K39" s="31">
        <f t="shared" si="12"/>
        <v>0</v>
      </c>
      <c r="L39" s="31">
        <f t="shared" si="12"/>
        <v>0</v>
      </c>
      <c r="M39" s="31">
        <f t="shared" si="12"/>
        <v>83682</v>
      </c>
      <c r="N39" s="31">
        <f>SUM(D39:M39)</f>
        <v>28580108</v>
      </c>
      <c r="O39" s="43">
        <f t="shared" si="1"/>
        <v>549.38502941063393</v>
      </c>
      <c r="P39" s="9"/>
    </row>
    <row r="40" spans="1:119">
      <c r="A40" s="12"/>
      <c r="B40" s="44">
        <v>581</v>
      </c>
      <c r="C40" s="20" t="s">
        <v>52</v>
      </c>
      <c r="D40" s="46">
        <v>12016600</v>
      </c>
      <c r="E40" s="46">
        <v>4386619</v>
      </c>
      <c r="F40" s="46">
        <v>0</v>
      </c>
      <c r="G40" s="46">
        <v>3495507</v>
      </c>
      <c r="H40" s="46">
        <v>0</v>
      </c>
      <c r="I40" s="46">
        <v>8000000</v>
      </c>
      <c r="J40" s="46">
        <v>500000</v>
      </c>
      <c r="K40" s="46">
        <v>0</v>
      </c>
      <c r="L40" s="46">
        <v>0</v>
      </c>
      <c r="M40" s="46">
        <v>83682</v>
      </c>
      <c r="N40" s="46">
        <f>SUM(D40:M40)</f>
        <v>28482408</v>
      </c>
      <c r="O40" s="47">
        <f t="shared" si="1"/>
        <v>547.50697781707743</v>
      </c>
      <c r="P40" s="9"/>
    </row>
    <row r="41" spans="1:119" ht="15.75" thickBot="1">
      <c r="A41" s="12"/>
      <c r="B41" s="44">
        <v>588</v>
      </c>
      <c r="C41" s="20" t="s">
        <v>57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97700</v>
      </c>
      <c r="K41" s="46">
        <v>0</v>
      </c>
      <c r="L41" s="46">
        <v>0</v>
      </c>
      <c r="M41" s="46">
        <v>0</v>
      </c>
      <c r="N41" s="46">
        <f>SUM(D41:M41)</f>
        <v>97700</v>
      </c>
      <c r="O41" s="47">
        <f t="shared" si="1"/>
        <v>1.8780515935565723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SUM(D5,D14,D18,D23,D29,D32,D34,D39)</f>
        <v>53307079</v>
      </c>
      <c r="E42" s="15">
        <f t="shared" si="13"/>
        <v>35953646</v>
      </c>
      <c r="F42" s="15">
        <f t="shared" si="13"/>
        <v>3725927</v>
      </c>
      <c r="G42" s="15">
        <f t="shared" si="13"/>
        <v>22146190</v>
      </c>
      <c r="H42" s="15">
        <f t="shared" si="13"/>
        <v>0</v>
      </c>
      <c r="I42" s="15">
        <f t="shared" si="13"/>
        <v>70629709</v>
      </c>
      <c r="J42" s="15">
        <f t="shared" si="13"/>
        <v>19280861</v>
      </c>
      <c r="K42" s="15">
        <f t="shared" si="13"/>
        <v>26062223</v>
      </c>
      <c r="L42" s="15">
        <f t="shared" si="13"/>
        <v>0</v>
      </c>
      <c r="M42" s="15">
        <f t="shared" si="13"/>
        <v>25443082</v>
      </c>
      <c r="N42" s="15">
        <f>SUM(D42:M42)</f>
        <v>256548717</v>
      </c>
      <c r="O42" s="37">
        <f t="shared" si="1"/>
        <v>4931.5427511437465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4" t="s">
        <v>63</v>
      </c>
      <c r="M44" s="94"/>
      <c r="N44" s="94"/>
      <c r="O44" s="41">
        <v>52022</v>
      </c>
    </row>
    <row r="45" spans="1:119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98" t="s">
        <v>59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4511778</v>
      </c>
      <c r="E5" s="26">
        <f t="shared" si="0"/>
        <v>35078</v>
      </c>
      <c r="F5" s="26">
        <f t="shared" si="0"/>
        <v>3717939</v>
      </c>
      <c r="G5" s="26">
        <f t="shared" si="0"/>
        <v>3716300</v>
      </c>
      <c r="H5" s="26">
        <f t="shared" si="0"/>
        <v>0</v>
      </c>
      <c r="I5" s="26">
        <f t="shared" si="0"/>
        <v>3903380</v>
      </c>
      <c r="J5" s="26">
        <f t="shared" si="0"/>
        <v>19384267</v>
      </c>
      <c r="K5" s="26">
        <f t="shared" si="0"/>
        <v>23671625</v>
      </c>
      <c r="L5" s="26">
        <f t="shared" si="0"/>
        <v>0</v>
      </c>
      <c r="M5" s="26">
        <f t="shared" si="0"/>
        <v>3058374</v>
      </c>
      <c r="N5" s="27">
        <f>SUM(D5:M5)</f>
        <v>61998741</v>
      </c>
      <c r="O5" s="32">
        <f t="shared" ref="O5:O41" si="1">(N5/O$43)</f>
        <v>1193.6837636458154</v>
      </c>
      <c r="P5" s="6"/>
    </row>
    <row r="6" spans="1:133">
      <c r="A6" s="12"/>
      <c r="B6" s="44">
        <v>511</v>
      </c>
      <c r="C6" s="20" t="s">
        <v>19</v>
      </c>
      <c r="D6" s="46">
        <v>69410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69410</v>
      </c>
      <c r="O6" s="47">
        <f t="shared" si="1"/>
        <v>1.3363753634070736</v>
      </c>
      <c r="P6" s="9"/>
    </row>
    <row r="7" spans="1:133">
      <c r="A7" s="12"/>
      <c r="B7" s="44">
        <v>512</v>
      </c>
      <c r="C7" s="20" t="s">
        <v>20</v>
      </c>
      <c r="D7" s="46">
        <v>719727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719727</v>
      </c>
      <c r="O7" s="47">
        <f t="shared" si="1"/>
        <v>13.857159360018484</v>
      </c>
      <c r="P7" s="9"/>
    </row>
    <row r="8" spans="1:133">
      <c r="A8" s="12"/>
      <c r="B8" s="44">
        <v>513</v>
      </c>
      <c r="C8" s="20" t="s">
        <v>21</v>
      </c>
      <c r="D8" s="46">
        <v>1004520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1004520</v>
      </c>
      <c r="O8" s="47">
        <f t="shared" si="1"/>
        <v>19.34038006122567</v>
      </c>
      <c r="P8" s="9"/>
    </row>
    <row r="9" spans="1:133">
      <c r="A9" s="12"/>
      <c r="B9" s="44">
        <v>514</v>
      </c>
      <c r="C9" s="20" t="s">
        <v>22</v>
      </c>
      <c r="D9" s="46">
        <v>248546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248546</v>
      </c>
      <c r="O9" s="47">
        <f t="shared" si="1"/>
        <v>4.7853443462523346</v>
      </c>
      <c r="P9" s="9"/>
    </row>
    <row r="10" spans="1:133">
      <c r="A10" s="12"/>
      <c r="B10" s="44">
        <v>515</v>
      </c>
      <c r="C10" s="20" t="s">
        <v>23</v>
      </c>
      <c r="D10" s="46">
        <v>931190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931190</v>
      </c>
      <c r="O10" s="47">
        <f t="shared" si="1"/>
        <v>17.928531546622001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3717939</v>
      </c>
      <c r="G11" s="46">
        <v>3626375</v>
      </c>
      <c r="H11" s="46">
        <v>0</v>
      </c>
      <c r="I11" s="46">
        <v>3903380</v>
      </c>
      <c r="J11" s="46">
        <v>0</v>
      </c>
      <c r="K11" s="46">
        <v>0</v>
      </c>
      <c r="L11" s="46">
        <v>0</v>
      </c>
      <c r="M11" s="46">
        <v>2321699</v>
      </c>
      <c r="N11" s="46">
        <f t="shared" si="2"/>
        <v>13569393</v>
      </c>
      <c r="O11" s="47">
        <f t="shared" si="1"/>
        <v>261.2563391670999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23671625</v>
      </c>
      <c r="L12" s="46">
        <v>0</v>
      </c>
      <c r="M12" s="46">
        <v>0</v>
      </c>
      <c r="N12" s="46">
        <f t="shared" si="2"/>
        <v>23671625</v>
      </c>
      <c r="O12" s="47">
        <f t="shared" si="1"/>
        <v>455.75819711584745</v>
      </c>
      <c r="P12" s="9"/>
    </row>
    <row r="13" spans="1:133">
      <c r="A13" s="12"/>
      <c r="B13" s="44">
        <v>519</v>
      </c>
      <c r="C13" s="20" t="s">
        <v>26</v>
      </c>
      <c r="D13" s="46">
        <v>1538385</v>
      </c>
      <c r="E13" s="46">
        <v>35078</v>
      </c>
      <c r="F13" s="46">
        <v>0</v>
      </c>
      <c r="G13" s="46">
        <v>89925</v>
      </c>
      <c r="H13" s="46">
        <v>0</v>
      </c>
      <c r="I13" s="46">
        <v>0</v>
      </c>
      <c r="J13" s="46">
        <v>19384267</v>
      </c>
      <c r="K13" s="46">
        <v>0</v>
      </c>
      <c r="L13" s="46">
        <v>0</v>
      </c>
      <c r="M13" s="46">
        <v>736675</v>
      </c>
      <c r="N13" s="46">
        <f t="shared" si="2"/>
        <v>21784330</v>
      </c>
      <c r="O13" s="47">
        <f t="shared" si="1"/>
        <v>419.42143668534243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27839260</v>
      </c>
      <c r="E14" s="31">
        <f t="shared" si="3"/>
        <v>3128632</v>
      </c>
      <c r="F14" s="31">
        <f t="shared" si="3"/>
        <v>0</v>
      </c>
      <c r="G14" s="31">
        <f t="shared" si="3"/>
        <v>1893898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32861790</v>
      </c>
      <c r="O14" s="43">
        <f t="shared" si="1"/>
        <v>632.69970542367003</v>
      </c>
      <c r="P14" s="10"/>
    </row>
    <row r="15" spans="1:133">
      <c r="A15" s="12"/>
      <c r="B15" s="44">
        <v>521</v>
      </c>
      <c r="C15" s="20" t="s">
        <v>28</v>
      </c>
      <c r="D15" s="46">
        <v>18414414</v>
      </c>
      <c r="E15" s="46">
        <v>1019157</v>
      </c>
      <c r="F15" s="46">
        <v>0</v>
      </c>
      <c r="G15" s="46">
        <v>1683875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21117446</v>
      </c>
      <c r="O15" s="47">
        <f t="shared" si="1"/>
        <v>406.58168235815089</v>
      </c>
      <c r="P15" s="9"/>
    </row>
    <row r="16" spans="1:133">
      <c r="A16" s="12"/>
      <c r="B16" s="44">
        <v>522</v>
      </c>
      <c r="C16" s="20" t="s">
        <v>29</v>
      </c>
      <c r="D16" s="46">
        <v>9422446</v>
      </c>
      <c r="E16" s="46">
        <v>0</v>
      </c>
      <c r="F16" s="46">
        <v>0</v>
      </c>
      <c r="G16" s="46">
        <v>210023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9632469</v>
      </c>
      <c r="O16" s="47">
        <f t="shared" si="1"/>
        <v>185.45734419222549</v>
      </c>
      <c r="P16" s="9"/>
    </row>
    <row r="17" spans="1:16">
      <c r="A17" s="12"/>
      <c r="B17" s="44">
        <v>529</v>
      </c>
      <c r="C17" s="20" t="s">
        <v>30</v>
      </c>
      <c r="D17" s="46">
        <v>2400</v>
      </c>
      <c r="E17" s="46">
        <v>2109475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2111875</v>
      </c>
      <c r="O17" s="47">
        <f t="shared" si="1"/>
        <v>40.660678873293669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19008</v>
      </c>
      <c r="E18" s="31">
        <f t="shared" si="5"/>
        <v>2316453</v>
      </c>
      <c r="F18" s="31">
        <f t="shared" si="5"/>
        <v>0</v>
      </c>
      <c r="G18" s="31">
        <f t="shared" si="5"/>
        <v>3249554</v>
      </c>
      <c r="H18" s="31">
        <f t="shared" si="5"/>
        <v>0</v>
      </c>
      <c r="I18" s="31">
        <f t="shared" si="5"/>
        <v>38723246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44308261</v>
      </c>
      <c r="O18" s="43">
        <f t="shared" si="1"/>
        <v>853.08267390592812</v>
      </c>
      <c r="P18" s="10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32334022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32334022</v>
      </c>
      <c r="O19" s="47">
        <f t="shared" si="1"/>
        <v>622.53840081634223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6389224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6389224</v>
      </c>
      <c r="O20" s="47">
        <f t="shared" si="1"/>
        <v>123.01399718901018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2066963</v>
      </c>
      <c r="F21" s="46">
        <v>0</v>
      </c>
      <c r="G21" s="46">
        <v>3249554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5316517</v>
      </c>
      <c r="O21" s="47">
        <f t="shared" si="1"/>
        <v>102.36078861741659</v>
      </c>
      <c r="P21" s="9"/>
    </row>
    <row r="22" spans="1:16">
      <c r="A22" s="12"/>
      <c r="B22" s="44">
        <v>539</v>
      </c>
      <c r="C22" s="20" t="s">
        <v>35</v>
      </c>
      <c r="D22" s="46">
        <v>19008</v>
      </c>
      <c r="E22" s="46">
        <v>249490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268498</v>
      </c>
      <c r="O22" s="47">
        <f t="shared" si="1"/>
        <v>5.1694872831590901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SUM(D24:D28)</f>
        <v>2229254</v>
      </c>
      <c r="E23" s="31">
        <f t="shared" si="6"/>
        <v>2692171</v>
      </c>
      <c r="F23" s="31">
        <f t="shared" si="6"/>
        <v>0</v>
      </c>
      <c r="G23" s="31">
        <f t="shared" si="6"/>
        <v>1481061</v>
      </c>
      <c r="H23" s="31">
        <f t="shared" si="6"/>
        <v>0</v>
      </c>
      <c r="I23" s="31">
        <f t="shared" si="6"/>
        <v>24235456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236289</v>
      </c>
      <c r="N23" s="31">
        <f t="shared" ref="N23:N32" si="7">SUM(D23:M23)</f>
        <v>30874231</v>
      </c>
      <c r="O23" s="43">
        <f t="shared" si="1"/>
        <v>594.43252661776319</v>
      </c>
      <c r="P23" s="10"/>
    </row>
    <row r="24" spans="1:16">
      <c r="A24" s="12"/>
      <c r="B24" s="44">
        <v>541</v>
      </c>
      <c r="C24" s="20" t="s">
        <v>37</v>
      </c>
      <c r="D24" s="46">
        <v>2229254</v>
      </c>
      <c r="E24" s="46">
        <v>2310724</v>
      </c>
      <c r="F24" s="46">
        <v>0</v>
      </c>
      <c r="G24" s="46">
        <v>1481061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6021039</v>
      </c>
      <c r="O24" s="47">
        <f t="shared" si="1"/>
        <v>115.92520071622481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21441056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21441056</v>
      </c>
      <c r="O25" s="47">
        <f t="shared" si="1"/>
        <v>412.81226053639847</v>
      </c>
      <c r="P25" s="9"/>
    </row>
    <row r="26" spans="1:16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2794400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2794400</v>
      </c>
      <c r="O26" s="47">
        <f t="shared" si="1"/>
        <v>53.801574924430582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236289</v>
      </c>
      <c r="N27" s="46">
        <f t="shared" si="7"/>
        <v>236289</v>
      </c>
      <c r="O27" s="47">
        <f t="shared" si="1"/>
        <v>4.5493559752786927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381447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381447</v>
      </c>
      <c r="O28" s="47">
        <f t="shared" si="1"/>
        <v>7.3441344654306011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214250</v>
      </c>
      <c r="E29" s="31">
        <f t="shared" si="8"/>
        <v>19241909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19456159</v>
      </c>
      <c r="O29" s="43">
        <f t="shared" si="1"/>
        <v>374.59633416122762</v>
      </c>
      <c r="P29" s="10"/>
    </row>
    <row r="30" spans="1:16">
      <c r="A30" s="13"/>
      <c r="B30" s="45">
        <v>554</v>
      </c>
      <c r="C30" s="21" t="s">
        <v>43</v>
      </c>
      <c r="D30" s="46">
        <v>0</v>
      </c>
      <c r="E30" s="46">
        <v>15670439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15670439</v>
      </c>
      <c r="O30" s="47">
        <f t="shared" si="1"/>
        <v>301.70852346021292</v>
      </c>
      <c r="P30" s="9"/>
    </row>
    <row r="31" spans="1:16">
      <c r="A31" s="13"/>
      <c r="B31" s="45">
        <v>559</v>
      </c>
      <c r="C31" s="21" t="s">
        <v>44</v>
      </c>
      <c r="D31" s="46">
        <v>214250</v>
      </c>
      <c r="E31" s="46">
        <v>3571470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3785720</v>
      </c>
      <c r="O31" s="47">
        <f t="shared" si="1"/>
        <v>72.887810701014658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37100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37100</v>
      </c>
      <c r="O32" s="43">
        <f t="shared" si="1"/>
        <v>0.71429946668206934</v>
      </c>
      <c r="P32" s="10"/>
    </row>
    <row r="33" spans="1:119">
      <c r="A33" s="12"/>
      <c r="B33" s="44">
        <v>569</v>
      </c>
      <c r="C33" s="20" t="s">
        <v>46</v>
      </c>
      <c r="D33" s="46">
        <v>37100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37100</v>
      </c>
      <c r="O33" s="47">
        <f t="shared" si="1"/>
        <v>0.71429946668206934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SUM(D35:D38)</f>
        <v>5964987</v>
      </c>
      <c r="E34" s="31">
        <f t="shared" si="11"/>
        <v>7731930</v>
      </c>
      <c r="F34" s="31">
        <f t="shared" si="11"/>
        <v>0</v>
      </c>
      <c r="G34" s="31">
        <f t="shared" si="11"/>
        <v>5778455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27176653</v>
      </c>
      <c r="N34" s="31">
        <f>SUM(D34:M34)</f>
        <v>46652025</v>
      </c>
      <c r="O34" s="43">
        <f t="shared" si="1"/>
        <v>898.20799399295322</v>
      </c>
      <c r="P34" s="9"/>
    </row>
    <row r="35" spans="1:119">
      <c r="A35" s="12"/>
      <c r="B35" s="44">
        <v>571</v>
      </c>
      <c r="C35" s="20" t="s">
        <v>48</v>
      </c>
      <c r="D35" s="46">
        <v>0</v>
      </c>
      <c r="E35" s="46">
        <v>4735181</v>
      </c>
      <c r="F35" s="46">
        <v>0</v>
      </c>
      <c r="G35" s="46">
        <v>2208633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6943814</v>
      </c>
      <c r="O35" s="47">
        <f t="shared" si="1"/>
        <v>133.69171528138779</v>
      </c>
      <c r="P35" s="9"/>
    </row>
    <row r="36" spans="1:119">
      <c r="A36" s="12"/>
      <c r="B36" s="44">
        <v>572</v>
      </c>
      <c r="C36" s="20" t="s">
        <v>49</v>
      </c>
      <c r="D36" s="46">
        <v>4747409</v>
      </c>
      <c r="E36" s="46">
        <v>1554828</v>
      </c>
      <c r="F36" s="46">
        <v>0</v>
      </c>
      <c r="G36" s="46">
        <v>13200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6315437</v>
      </c>
      <c r="O36" s="47">
        <f t="shared" si="1"/>
        <v>121.59334989121855</v>
      </c>
      <c r="P36" s="9"/>
    </row>
    <row r="37" spans="1:119">
      <c r="A37" s="12"/>
      <c r="B37" s="44">
        <v>575</v>
      </c>
      <c r="C37" s="20" t="s">
        <v>50</v>
      </c>
      <c r="D37" s="46">
        <v>331620</v>
      </c>
      <c r="E37" s="46">
        <v>0</v>
      </c>
      <c r="F37" s="46">
        <v>0</v>
      </c>
      <c r="G37" s="46">
        <v>3235283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3566903</v>
      </c>
      <c r="O37" s="47">
        <f t="shared" si="1"/>
        <v>68.674849342497936</v>
      </c>
      <c r="P37" s="9"/>
    </row>
    <row r="38" spans="1:119">
      <c r="A38" s="12"/>
      <c r="B38" s="44">
        <v>579</v>
      </c>
      <c r="C38" s="20" t="s">
        <v>51</v>
      </c>
      <c r="D38" s="46">
        <v>885958</v>
      </c>
      <c r="E38" s="46">
        <v>1441921</v>
      </c>
      <c r="F38" s="46">
        <v>0</v>
      </c>
      <c r="G38" s="46">
        <v>321339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27176653</v>
      </c>
      <c r="N38" s="46">
        <f t="shared" si="10"/>
        <v>29825871</v>
      </c>
      <c r="O38" s="47">
        <f t="shared" si="1"/>
        <v>574.24807947784905</v>
      </c>
      <c r="P38" s="9"/>
    </row>
    <row r="39" spans="1:119" ht="15.75">
      <c r="A39" s="28" t="s">
        <v>53</v>
      </c>
      <c r="B39" s="29"/>
      <c r="C39" s="30"/>
      <c r="D39" s="31">
        <f t="shared" ref="D39:M39" si="12">SUM(D40:D40)</f>
        <v>8097377</v>
      </c>
      <c r="E39" s="31">
        <f t="shared" si="12"/>
        <v>4091500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8140626</v>
      </c>
      <c r="J39" s="31">
        <f t="shared" si="12"/>
        <v>500000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20829503</v>
      </c>
      <c r="O39" s="43">
        <f t="shared" si="1"/>
        <v>401.0378135890179</v>
      </c>
      <c r="P39" s="9"/>
    </row>
    <row r="40" spans="1:119" ht="15.75" thickBot="1">
      <c r="A40" s="12"/>
      <c r="B40" s="44">
        <v>581</v>
      </c>
      <c r="C40" s="20" t="s">
        <v>52</v>
      </c>
      <c r="D40" s="46">
        <v>8097377</v>
      </c>
      <c r="E40" s="46">
        <v>4091500</v>
      </c>
      <c r="F40" s="46">
        <v>0</v>
      </c>
      <c r="G40" s="46">
        <v>0</v>
      </c>
      <c r="H40" s="46">
        <v>0</v>
      </c>
      <c r="I40" s="46">
        <v>8140626</v>
      </c>
      <c r="J40" s="46">
        <v>500000</v>
      </c>
      <c r="K40" s="46">
        <v>0</v>
      </c>
      <c r="L40" s="46">
        <v>0</v>
      </c>
      <c r="M40" s="46">
        <v>0</v>
      </c>
      <c r="N40" s="46">
        <f>SUM(D40:M40)</f>
        <v>20829503</v>
      </c>
      <c r="O40" s="47">
        <f t="shared" si="1"/>
        <v>401.0378135890179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SUM(D5,D14,D18,D23,D29,D32,D34,D39)</f>
        <v>48913014</v>
      </c>
      <c r="E41" s="15">
        <f t="shared" si="13"/>
        <v>39237673</v>
      </c>
      <c r="F41" s="15">
        <f t="shared" si="13"/>
        <v>3717939</v>
      </c>
      <c r="G41" s="15">
        <f t="shared" si="13"/>
        <v>16119268</v>
      </c>
      <c r="H41" s="15">
        <f t="shared" si="13"/>
        <v>0</v>
      </c>
      <c r="I41" s="15">
        <f t="shared" si="13"/>
        <v>75002708</v>
      </c>
      <c r="J41" s="15">
        <f t="shared" si="13"/>
        <v>19884267</v>
      </c>
      <c r="K41" s="15">
        <f t="shared" si="13"/>
        <v>23671625</v>
      </c>
      <c r="L41" s="15">
        <f t="shared" si="13"/>
        <v>0</v>
      </c>
      <c r="M41" s="15">
        <f t="shared" si="13"/>
        <v>30471316</v>
      </c>
      <c r="N41" s="15">
        <f>SUM(D41:M41)</f>
        <v>257017810</v>
      </c>
      <c r="O41" s="37">
        <f t="shared" si="1"/>
        <v>4948.4551108030573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61</v>
      </c>
      <c r="M43" s="94"/>
      <c r="N43" s="94"/>
      <c r="O43" s="41">
        <v>51939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3787675</v>
      </c>
      <c r="E5" s="26">
        <f t="shared" ref="E5:M5" si="0">SUM(E6:E13)</f>
        <v>62490</v>
      </c>
      <c r="F5" s="26">
        <f t="shared" si="0"/>
        <v>4595602</v>
      </c>
      <c r="G5" s="26">
        <f t="shared" si="0"/>
        <v>20752884</v>
      </c>
      <c r="H5" s="26">
        <f t="shared" si="0"/>
        <v>0</v>
      </c>
      <c r="I5" s="26">
        <f t="shared" si="0"/>
        <v>0</v>
      </c>
      <c r="J5" s="26">
        <f t="shared" si="0"/>
        <v>18074529</v>
      </c>
      <c r="K5" s="26">
        <f t="shared" si="0"/>
        <v>20896982</v>
      </c>
      <c r="L5" s="26">
        <f t="shared" si="0"/>
        <v>0</v>
      </c>
      <c r="M5" s="26">
        <f t="shared" si="0"/>
        <v>673356</v>
      </c>
      <c r="N5" s="27">
        <f>SUM(D5:M5)</f>
        <v>68843518</v>
      </c>
      <c r="O5" s="32">
        <f t="shared" ref="O5:O42" si="1">(N5/O$44)</f>
        <v>1325.87712574389</v>
      </c>
      <c r="P5" s="6"/>
    </row>
    <row r="6" spans="1:133">
      <c r="A6" s="12"/>
      <c r="B6" s="44">
        <v>511</v>
      </c>
      <c r="C6" s="20" t="s">
        <v>19</v>
      </c>
      <c r="D6" s="46">
        <v>16025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16025</v>
      </c>
      <c r="O6" s="47">
        <f t="shared" si="1"/>
        <v>0.30863008685938792</v>
      </c>
      <c r="P6" s="9"/>
    </row>
    <row r="7" spans="1:133">
      <c r="A7" s="12"/>
      <c r="B7" s="44">
        <v>512</v>
      </c>
      <c r="C7" s="20" t="s">
        <v>20</v>
      </c>
      <c r="D7" s="46">
        <v>319077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319077</v>
      </c>
      <c r="O7" s="47">
        <f t="shared" si="1"/>
        <v>6.1451957706604006</v>
      </c>
      <c r="P7" s="9"/>
    </row>
    <row r="8" spans="1:133">
      <c r="A8" s="12"/>
      <c r="B8" s="44">
        <v>513</v>
      </c>
      <c r="C8" s="20" t="s">
        <v>21</v>
      </c>
      <c r="D8" s="46">
        <v>852934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852934</v>
      </c>
      <c r="O8" s="47">
        <f t="shared" si="1"/>
        <v>16.426901373187221</v>
      </c>
      <c r="P8" s="9"/>
    </row>
    <row r="9" spans="1:133">
      <c r="A9" s="12"/>
      <c r="B9" s="44">
        <v>514</v>
      </c>
      <c r="C9" s="20" t="s">
        <v>22</v>
      </c>
      <c r="D9" s="46">
        <v>328337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328337</v>
      </c>
      <c r="O9" s="47">
        <f t="shared" si="1"/>
        <v>6.3235367756100382</v>
      </c>
      <c r="P9" s="9"/>
    </row>
    <row r="10" spans="1:133">
      <c r="A10" s="12"/>
      <c r="B10" s="44">
        <v>515</v>
      </c>
      <c r="C10" s="20" t="s">
        <v>23</v>
      </c>
      <c r="D10" s="46">
        <v>726896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726896</v>
      </c>
      <c r="O10" s="47">
        <f t="shared" si="1"/>
        <v>13.999499258517419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4595602</v>
      </c>
      <c r="G11" s="46">
        <v>20747582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25343184</v>
      </c>
      <c r="O11" s="47">
        <f t="shared" si="1"/>
        <v>488.09167420988774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20896982</v>
      </c>
      <c r="L12" s="46">
        <v>0</v>
      </c>
      <c r="M12" s="46">
        <v>0</v>
      </c>
      <c r="N12" s="46">
        <f t="shared" si="2"/>
        <v>20896982</v>
      </c>
      <c r="O12" s="47">
        <f t="shared" si="1"/>
        <v>402.46099031257825</v>
      </c>
      <c r="P12" s="9"/>
    </row>
    <row r="13" spans="1:133">
      <c r="A13" s="12"/>
      <c r="B13" s="44">
        <v>519</v>
      </c>
      <c r="C13" s="20" t="s">
        <v>26</v>
      </c>
      <c r="D13" s="46">
        <v>1544406</v>
      </c>
      <c r="E13" s="46">
        <v>62490</v>
      </c>
      <c r="F13" s="46">
        <v>0</v>
      </c>
      <c r="G13" s="46">
        <v>5302</v>
      </c>
      <c r="H13" s="46">
        <v>0</v>
      </c>
      <c r="I13" s="46">
        <v>0</v>
      </c>
      <c r="J13" s="46">
        <v>18074529</v>
      </c>
      <c r="K13" s="46">
        <v>0</v>
      </c>
      <c r="L13" s="46">
        <v>0</v>
      </c>
      <c r="M13" s="46">
        <v>673356</v>
      </c>
      <c r="N13" s="46">
        <f t="shared" si="2"/>
        <v>20360083</v>
      </c>
      <c r="O13" s="47">
        <f t="shared" si="1"/>
        <v>392.12069795658954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28374418</v>
      </c>
      <c r="E14" s="31">
        <f t="shared" si="3"/>
        <v>1933056</v>
      </c>
      <c r="F14" s="31">
        <f t="shared" si="3"/>
        <v>0</v>
      </c>
      <c r="G14" s="31">
        <f t="shared" si="3"/>
        <v>5789807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36097281</v>
      </c>
      <c r="O14" s="43">
        <f t="shared" si="1"/>
        <v>695.20792327099741</v>
      </c>
      <c r="P14" s="10"/>
    </row>
    <row r="15" spans="1:133">
      <c r="A15" s="12"/>
      <c r="B15" s="44">
        <v>521</v>
      </c>
      <c r="C15" s="20" t="s">
        <v>28</v>
      </c>
      <c r="D15" s="46">
        <v>17757036</v>
      </c>
      <c r="E15" s="46">
        <v>1174111</v>
      </c>
      <c r="F15" s="46">
        <v>0</v>
      </c>
      <c r="G15" s="46">
        <v>3678108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22609255</v>
      </c>
      <c r="O15" s="47">
        <f t="shared" si="1"/>
        <v>435.4381487972575</v>
      </c>
      <c r="P15" s="9"/>
    </row>
    <row r="16" spans="1:133">
      <c r="A16" s="12"/>
      <c r="B16" s="44">
        <v>522</v>
      </c>
      <c r="C16" s="20" t="s">
        <v>29</v>
      </c>
      <c r="D16" s="46">
        <v>10610782</v>
      </c>
      <c r="E16" s="46">
        <v>0</v>
      </c>
      <c r="F16" s="46">
        <v>0</v>
      </c>
      <c r="G16" s="46">
        <v>2111699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12722481</v>
      </c>
      <c r="O16" s="47">
        <f t="shared" si="1"/>
        <v>245.0259230013674</v>
      </c>
      <c r="P16" s="9"/>
    </row>
    <row r="17" spans="1:16">
      <c r="A17" s="12"/>
      <c r="B17" s="44">
        <v>529</v>
      </c>
      <c r="C17" s="20" t="s">
        <v>30</v>
      </c>
      <c r="D17" s="46">
        <v>6600</v>
      </c>
      <c r="E17" s="46">
        <v>758945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765545</v>
      </c>
      <c r="O17" s="47">
        <f t="shared" si="1"/>
        <v>14.743851472372551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45870</v>
      </c>
      <c r="E18" s="31">
        <f t="shared" si="5"/>
        <v>2836983</v>
      </c>
      <c r="F18" s="31">
        <f t="shared" si="5"/>
        <v>0</v>
      </c>
      <c r="G18" s="31">
        <f t="shared" si="5"/>
        <v>1430460</v>
      </c>
      <c r="H18" s="31">
        <f t="shared" si="5"/>
        <v>0</v>
      </c>
      <c r="I18" s="31">
        <f t="shared" si="5"/>
        <v>42646171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46959484</v>
      </c>
      <c r="O18" s="43">
        <f t="shared" si="1"/>
        <v>904.40621689809916</v>
      </c>
      <c r="P18" s="10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36137371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36137371</v>
      </c>
      <c r="O19" s="47">
        <f t="shared" si="1"/>
        <v>695.9800281185602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6508800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6508800</v>
      </c>
      <c r="O20" s="47">
        <f t="shared" si="1"/>
        <v>125.35485237755908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2429057</v>
      </c>
      <c r="F21" s="46">
        <v>0</v>
      </c>
      <c r="G21" s="46">
        <v>1430460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3859517</v>
      </c>
      <c r="O21" s="47">
        <f t="shared" si="1"/>
        <v>74.331548639331317</v>
      </c>
      <c r="P21" s="9"/>
    </row>
    <row r="22" spans="1:16">
      <c r="A22" s="12"/>
      <c r="B22" s="44">
        <v>539</v>
      </c>
      <c r="C22" s="20" t="s">
        <v>35</v>
      </c>
      <c r="D22" s="46">
        <v>45870</v>
      </c>
      <c r="E22" s="46">
        <v>407926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453796</v>
      </c>
      <c r="O22" s="47">
        <f t="shared" si="1"/>
        <v>8.7397877626485378</v>
      </c>
      <c r="P22" s="9"/>
    </row>
    <row r="23" spans="1:16" ht="15.75">
      <c r="A23" s="28" t="s">
        <v>36</v>
      </c>
      <c r="B23" s="29"/>
      <c r="C23" s="30"/>
      <c r="D23" s="31">
        <f>SUM(D24:D28)</f>
        <v>2418737</v>
      </c>
      <c r="E23" s="31">
        <f t="shared" ref="E23:M23" si="6">SUM(E24:E28)</f>
        <v>1975867</v>
      </c>
      <c r="F23" s="31">
        <f t="shared" si="6"/>
        <v>0</v>
      </c>
      <c r="G23" s="31">
        <f t="shared" si="6"/>
        <v>1063071</v>
      </c>
      <c r="H23" s="31">
        <f t="shared" si="6"/>
        <v>0</v>
      </c>
      <c r="I23" s="31">
        <f t="shared" si="6"/>
        <v>28705959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379046</v>
      </c>
      <c r="N23" s="31">
        <f t="shared" ref="N23:N32" si="7">SUM(D23:M23)</f>
        <v>34542680</v>
      </c>
      <c r="O23" s="43">
        <f t="shared" si="1"/>
        <v>665.26741521098552</v>
      </c>
      <c r="P23" s="10"/>
    </row>
    <row r="24" spans="1:16">
      <c r="A24" s="12"/>
      <c r="B24" s="44">
        <v>541</v>
      </c>
      <c r="C24" s="20" t="s">
        <v>37</v>
      </c>
      <c r="D24" s="46">
        <v>2418737</v>
      </c>
      <c r="E24" s="46">
        <v>1668170</v>
      </c>
      <c r="F24" s="46">
        <v>0</v>
      </c>
      <c r="G24" s="46">
        <v>1063071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5149978</v>
      </c>
      <c r="O24" s="47">
        <f t="shared" si="1"/>
        <v>99.184908422086551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25847199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25847199</v>
      </c>
      <c r="O25" s="47">
        <f t="shared" si="1"/>
        <v>497.79864414613945</v>
      </c>
      <c r="P25" s="9"/>
    </row>
    <row r="26" spans="1:16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2858760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2858760</v>
      </c>
      <c r="O26" s="47">
        <f t="shared" si="1"/>
        <v>55.057681566935656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379046</v>
      </c>
      <c r="N27" s="46">
        <f t="shared" si="7"/>
        <v>379046</v>
      </c>
      <c r="O27" s="47">
        <f t="shared" si="1"/>
        <v>7.3001560002311114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307697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307697</v>
      </c>
      <c r="O28" s="47">
        <f t="shared" si="1"/>
        <v>5.9260250755927046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205000</v>
      </c>
      <c r="E29" s="31">
        <f t="shared" si="8"/>
        <v>18230996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18435996</v>
      </c>
      <c r="O29" s="43">
        <f t="shared" si="1"/>
        <v>355.06415268763362</v>
      </c>
      <c r="P29" s="10"/>
    </row>
    <row r="30" spans="1:16">
      <c r="A30" s="13"/>
      <c r="B30" s="45">
        <v>554</v>
      </c>
      <c r="C30" s="21" t="s">
        <v>43</v>
      </c>
      <c r="D30" s="46">
        <v>0</v>
      </c>
      <c r="E30" s="46">
        <v>15037303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15037303</v>
      </c>
      <c r="O30" s="47">
        <f t="shared" si="1"/>
        <v>289.60774608554976</v>
      </c>
      <c r="P30" s="9"/>
    </row>
    <row r="31" spans="1:16">
      <c r="A31" s="13"/>
      <c r="B31" s="45">
        <v>559</v>
      </c>
      <c r="C31" s="21" t="s">
        <v>44</v>
      </c>
      <c r="D31" s="46">
        <v>205000</v>
      </c>
      <c r="E31" s="46">
        <v>3193693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3398693</v>
      </c>
      <c r="O31" s="47">
        <f t="shared" si="1"/>
        <v>65.45640660208386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51900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51900</v>
      </c>
      <c r="O32" s="43">
        <f t="shared" si="1"/>
        <v>0.99955703638079463</v>
      </c>
      <c r="P32" s="10"/>
    </row>
    <row r="33" spans="1:119">
      <c r="A33" s="12"/>
      <c r="B33" s="44">
        <v>569</v>
      </c>
      <c r="C33" s="20" t="s">
        <v>46</v>
      </c>
      <c r="D33" s="46">
        <v>51900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51900</v>
      </c>
      <c r="O33" s="47">
        <f t="shared" si="1"/>
        <v>0.99955703638079463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SUM(D35:D38)</f>
        <v>5784791</v>
      </c>
      <c r="E34" s="31">
        <f t="shared" si="11"/>
        <v>7389426</v>
      </c>
      <c r="F34" s="31">
        <f t="shared" si="11"/>
        <v>0</v>
      </c>
      <c r="G34" s="31">
        <f t="shared" si="11"/>
        <v>4128424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7037346</v>
      </c>
      <c r="N34" s="31">
        <f>SUM(D34:M34)</f>
        <v>24339987</v>
      </c>
      <c r="O34" s="43">
        <f t="shared" si="1"/>
        <v>468.7708144752807</v>
      </c>
      <c r="P34" s="9"/>
    </row>
    <row r="35" spans="1:119">
      <c r="A35" s="12"/>
      <c r="B35" s="44">
        <v>571</v>
      </c>
      <c r="C35" s="20" t="s">
        <v>48</v>
      </c>
      <c r="D35" s="46">
        <v>0</v>
      </c>
      <c r="E35" s="46">
        <v>5204248</v>
      </c>
      <c r="F35" s="46">
        <v>0</v>
      </c>
      <c r="G35" s="46">
        <v>558044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5762292</v>
      </c>
      <c r="O35" s="47">
        <f t="shared" si="1"/>
        <v>110.97763996687402</v>
      </c>
      <c r="P35" s="9"/>
    </row>
    <row r="36" spans="1:119">
      <c r="A36" s="12"/>
      <c r="B36" s="44">
        <v>572</v>
      </c>
      <c r="C36" s="20" t="s">
        <v>49</v>
      </c>
      <c r="D36" s="46">
        <v>5191118</v>
      </c>
      <c r="E36" s="46">
        <v>1966727</v>
      </c>
      <c r="F36" s="46">
        <v>0</v>
      </c>
      <c r="G36" s="46">
        <v>3499341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10657186</v>
      </c>
      <c r="O36" s="47">
        <f t="shared" si="1"/>
        <v>205.24981222194404</v>
      </c>
      <c r="P36" s="9"/>
    </row>
    <row r="37" spans="1:119">
      <c r="A37" s="12"/>
      <c r="B37" s="44">
        <v>575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7037346</v>
      </c>
      <c r="N37" s="46">
        <f t="shared" si="10"/>
        <v>7037346</v>
      </c>
      <c r="O37" s="47">
        <f t="shared" si="1"/>
        <v>135.53427190262505</v>
      </c>
      <c r="P37" s="9"/>
    </row>
    <row r="38" spans="1:119">
      <c r="A38" s="12"/>
      <c r="B38" s="44">
        <v>579</v>
      </c>
      <c r="C38" s="20" t="s">
        <v>51</v>
      </c>
      <c r="D38" s="46">
        <v>593673</v>
      </c>
      <c r="E38" s="46">
        <v>218451</v>
      </c>
      <c r="F38" s="46">
        <v>0</v>
      </c>
      <c r="G38" s="46">
        <v>71039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883163</v>
      </c>
      <c r="O38" s="47">
        <f t="shared" si="1"/>
        <v>17.009090383837606</v>
      </c>
      <c r="P38" s="9"/>
    </row>
    <row r="39" spans="1:119" ht="15.75">
      <c r="A39" s="28" t="s">
        <v>53</v>
      </c>
      <c r="B39" s="29"/>
      <c r="C39" s="30"/>
      <c r="D39" s="31">
        <f t="shared" ref="D39:M39" si="12">SUM(D40:D41)</f>
        <v>8459992</v>
      </c>
      <c r="E39" s="31">
        <f t="shared" si="12"/>
        <v>5366957</v>
      </c>
      <c r="F39" s="31">
        <f t="shared" si="12"/>
        <v>43570</v>
      </c>
      <c r="G39" s="31">
        <f t="shared" si="12"/>
        <v>3098701</v>
      </c>
      <c r="H39" s="31">
        <f t="shared" si="12"/>
        <v>0</v>
      </c>
      <c r="I39" s="31">
        <f t="shared" si="12"/>
        <v>8005723</v>
      </c>
      <c r="J39" s="31">
        <f t="shared" si="12"/>
        <v>733500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25708443</v>
      </c>
      <c r="O39" s="43">
        <f t="shared" si="1"/>
        <v>495.12630240933692</v>
      </c>
      <c r="P39" s="9"/>
    </row>
    <row r="40" spans="1:119">
      <c r="A40" s="12"/>
      <c r="B40" s="44">
        <v>581</v>
      </c>
      <c r="C40" s="20" t="s">
        <v>52</v>
      </c>
      <c r="D40" s="46">
        <v>8459992</v>
      </c>
      <c r="E40" s="46">
        <v>5366957</v>
      </c>
      <c r="F40" s="46">
        <v>43570</v>
      </c>
      <c r="G40" s="46">
        <v>3098701</v>
      </c>
      <c r="H40" s="46">
        <v>0</v>
      </c>
      <c r="I40" s="46">
        <v>8000000</v>
      </c>
      <c r="J40" s="46">
        <v>733500</v>
      </c>
      <c r="K40" s="46">
        <v>0</v>
      </c>
      <c r="L40" s="46">
        <v>0</v>
      </c>
      <c r="M40" s="46">
        <v>0</v>
      </c>
      <c r="N40" s="46">
        <f>SUM(D40:M40)</f>
        <v>25702720</v>
      </c>
      <c r="O40" s="47">
        <f t="shared" si="1"/>
        <v>495.01608150530592</v>
      </c>
      <c r="P40" s="9"/>
    </row>
    <row r="41" spans="1:119" ht="15.75" thickBot="1">
      <c r="A41" s="12"/>
      <c r="B41" s="44">
        <v>588</v>
      </c>
      <c r="C41" s="20" t="s">
        <v>57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5723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5723</v>
      </c>
      <c r="O41" s="47">
        <f t="shared" si="1"/>
        <v>0.11022090403096893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SUM(D5,D14,D18,D23,D29,D32,D34,D39)</f>
        <v>49128383</v>
      </c>
      <c r="E42" s="15">
        <f t="shared" si="13"/>
        <v>37795775</v>
      </c>
      <c r="F42" s="15">
        <f t="shared" si="13"/>
        <v>4639172</v>
      </c>
      <c r="G42" s="15">
        <f t="shared" si="13"/>
        <v>36263347</v>
      </c>
      <c r="H42" s="15">
        <f t="shared" si="13"/>
        <v>0</v>
      </c>
      <c r="I42" s="15">
        <f t="shared" si="13"/>
        <v>79357853</v>
      </c>
      <c r="J42" s="15">
        <f t="shared" si="13"/>
        <v>18808029</v>
      </c>
      <c r="K42" s="15">
        <f t="shared" si="13"/>
        <v>20896982</v>
      </c>
      <c r="L42" s="15">
        <f t="shared" si="13"/>
        <v>0</v>
      </c>
      <c r="M42" s="15">
        <f t="shared" si="13"/>
        <v>8089748</v>
      </c>
      <c r="N42" s="15">
        <f>SUM(D42:M42)</f>
        <v>254979289</v>
      </c>
      <c r="O42" s="37">
        <f t="shared" si="1"/>
        <v>4910.7195077326041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4" t="s">
        <v>58</v>
      </c>
      <c r="M44" s="94"/>
      <c r="N44" s="94"/>
      <c r="O44" s="41">
        <v>51923</v>
      </c>
    </row>
    <row r="45" spans="1:119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98" t="s">
        <v>59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A46:O46"/>
    <mergeCell ref="L44:N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3627948</v>
      </c>
      <c r="E5" s="26">
        <f t="shared" ref="E5:M5" si="0">SUM(E6:E13)</f>
        <v>237482</v>
      </c>
      <c r="F5" s="26">
        <f t="shared" si="0"/>
        <v>3408811</v>
      </c>
      <c r="G5" s="26">
        <f t="shared" si="0"/>
        <v>339353</v>
      </c>
      <c r="H5" s="26">
        <f t="shared" si="0"/>
        <v>0</v>
      </c>
      <c r="I5" s="26">
        <f t="shared" si="0"/>
        <v>0</v>
      </c>
      <c r="J5" s="26">
        <f t="shared" si="0"/>
        <v>18093890</v>
      </c>
      <c r="K5" s="26">
        <f t="shared" si="0"/>
        <v>19415263</v>
      </c>
      <c r="L5" s="26">
        <f t="shared" si="0"/>
        <v>0</v>
      </c>
      <c r="M5" s="26">
        <f t="shared" si="0"/>
        <v>702504</v>
      </c>
      <c r="N5" s="27">
        <f>SUM(D5:M5)</f>
        <v>45825251</v>
      </c>
      <c r="O5" s="32">
        <f t="shared" ref="O5:O41" si="1">(N5/O$43)</f>
        <v>834.61281098604888</v>
      </c>
      <c r="P5" s="6"/>
    </row>
    <row r="6" spans="1:133">
      <c r="A6" s="12"/>
      <c r="B6" s="44">
        <v>511</v>
      </c>
      <c r="C6" s="20" t="s">
        <v>19</v>
      </c>
      <c r="D6" s="46">
        <v>91184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91184</v>
      </c>
      <c r="O6" s="47">
        <f t="shared" si="1"/>
        <v>1.6607292463483043</v>
      </c>
      <c r="P6" s="9"/>
    </row>
    <row r="7" spans="1:133">
      <c r="A7" s="12"/>
      <c r="B7" s="44">
        <v>512</v>
      </c>
      <c r="C7" s="20" t="s">
        <v>20</v>
      </c>
      <c r="D7" s="46">
        <v>183480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183480</v>
      </c>
      <c r="O7" s="47">
        <f t="shared" si="1"/>
        <v>3.3417112883837832</v>
      </c>
      <c r="P7" s="9"/>
    </row>
    <row r="8" spans="1:133">
      <c r="A8" s="12"/>
      <c r="B8" s="44">
        <v>513</v>
      </c>
      <c r="C8" s="20" t="s">
        <v>21</v>
      </c>
      <c r="D8" s="46">
        <v>812798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812798</v>
      </c>
      <c r="O8" s="47">
        <f t="shared" si="1"/>
        <v>14.803445889338141</v>
      </c>
      <c r="P8" s="9"/>
    </row>
    <row r="9" spans="1:133">
      <c r="A9" s="12"/>
      <c r="B9" s="44">
        <v>514</v>
      </c>
      <c r="C9" s="20" t="s">
        <v>22</v>
      </c>
      <c r="D9" s="46">
        <v>266554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266554</v>
      </c>
      <c r="O9" s="47">
        <f t="shared" si="1"/>
        <v>4.854733544603504</v>
      </c>
      <c r="P9" s="9"/>
    </row>
    <row r="10" spans="1:133">
      <c r="A10" s="12"/>
      <c r="B10" s="44">
        <v>515</v>
      </c>
      <c r="C10" s="20" t="s">
        <v>23</v>
      </c>
      <c r="D10" s="46">
        <v>695379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695379</v>
      </c>
      <c r="O10" s="47">
        <f t="shared" si="1"/>
        <v>12.664900010927768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3408811</v>
      </c>
      <c r="G11" s="46">
        <v>300175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3708986</v>
      </c>
      <c r="O11" s="47">
        <f t="shared" si="1"/>
        <v>67.551560849451789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19415263</v>
      </c>
      <c r="L12" s="46">
        <v>0</v>
      </c>
      <c r="M12" s="46">
        <v>0</v>
      </c>
      <c r="N12" s="46">
        <f t="shared" si="2"/>
        <v>19415263</v>
      </c>
      <c r="O12" s="47">
        <f t="shared" si="1"/>
        <v>353.60913197100501</v>
      </c>
      <c r="P12" s="9"/>
    </row>
    <row r="13" spans="1:133">
      <c r="A13" s="12"/>
      <c r="B13" s="44">
        <v>519</v>
      </c>
      <c r="C13" s="20" t="s">
        <v>26</v>
      </c>
      <c r="D13" s="46">
        <v>1578553</v>
      </c>
      <c r="E13" s="46">
        <v>237482</v>
      </c>
      <c r="F13" s="46">
        <v>0</v>
      </c>
      <c r="G13" s="46">
        <v>39178</v>
      </c>
      <c r="H13" s="46">
        <v>0</v>
      </c>
      <c r="I13" s="46">
        <v>0</v>
      </c>
      <c r="J13" s="46">
        <v>18093890</v>
      </c>
      <c r="K13" s="46">
        <v>0</v>
      </c>
      <c r="L13" s="46">
        <v>0</v>
      </c>
      <c r="M13" s="46">
        <v>702504</v>
      </c>
      <c r="N13" s="46">
        <f t="shared" si="2"/>
        <v>20651607</v>
      </c>
      <c r="O13" s="47">
        <f t="shared" si="1"/>
        <v>376.12659818599059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27921255</v>
      </c>
      <c r="E14" s="31">
        <f t="shared" si="3"/>
        <v>1305689</v>
      </c>
      <c r="F14" s="31">
        <f t="shared" si="3"/>
        <v>0</v>
      </c>
      <c r="G14" s="31">
        <f t="shared" si="3"/>
        <v>1203852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30430796</v>
      </c>
      <c r="O14" s="43">
        <f t="shared" si="1"/>
        <v>554.23443703784653</v>
      </c>
      <c r="P14" s="10"/>
    </row>
    <row r="15" spans="1:133">
      <c r="A15" s="12"/>
      <c r="B15" s="44">
        <v>521</v>
      </c>
      <c r="C15" s="20" t="s">
        <v>28</v>
      </c>
      <c r="D15" s="46">
        <v>17362950</v>
      </c>
      <c r="E15" s="46">
        <v>1182265</v>
      </c>
      <c r="F15" s="46">
        <v>0</v>
      </c>
      <c r="G15" s="46">
        <v>812056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19357271</v>
      </c>
      <c r="O15" s="47">
        <f t="shared" si="1"/>
        <v>352.5529268203839</v>
      </c>
      <c r="P15" s="9"/>
    </row>
    <row r="16" spans="1:133">
      <c r="A16" s="12"/>
      <c r="B16" s="44">
        <v>522</v>
      </c>
      <c r="C16" s="20" t="s">
        <v>29</v>
      </c>
      <c r="D16" s="46">
        <v>10544005</v>
      </c>
      <c r="E16" s="46">
        <v>0</v>
      </c>
      <c r="F16" s="46">
        <v>0</v>
      </c>
      <c r="G16" s="46">
        <v>391796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10935801</v>
      </c>
      <c r="O16" s="47">
        <f t="shared" si="1"/>
        <v>199.17315047535789</v>
      </c>
      <c r="P16" s="9"/>
    </row>
    <row r="17" spans="1:16">
      <c r="A17" s="12"/>
      <c r="B17" s="44">
        <v>529</v>
      </c>
      <c r="C17" s="20" t="s">
        <v>30</v>
      </c>
      <c r="D17" s="46">
        <v>14300</v>
      </c>
      <c r="E17" s="46">
        <v>123424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137724</v>
      </c>
      <c r="O17" s="47">
        <f t="shared" si="1"/>
        <v>2.5083597421046879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218582</v>
      </c>
      <c r="E18" s="31">
        <f t="shared" si="5"/>
        <v>2936970</v>
      </c>
      <c r="F18" s="31">
        <f t="shared" si="5"/>
        <v>0</v>
      </c>
      <c r="G18" s="31">
        <f t="shared" si="5"/>
        <v>1250752</v>
      </c>
      <c r="H18" s="31">
        <f t="shared" si="5"/>
        <v>0</v>
      </c>
      <c r="I18" s="31">
        <f t="shared" si="5"/>
        <v>47732332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52138636</v>
      </c>
      <c r="O18" s="43">
        <f t="shared" si="1"/>
        <v>949.59814956471064</v>
      </c>
      <c r="P18" s="10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40194560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40194560</v>
      </c>
      <c r="O19" s="47">
        <f t="shared" si="1"/>
        <v>732.06134120132594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7537772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7537772</v>
      </c>
      <c r="O20" s="47">
        <f t="shared" si="1"/>
        <v>137.2850326011729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2350929</v>
      </c>
      <c r="F21" s="46">
        <v>0</v>
      </c>
      <c r="G21" s="46">
        <v>1250752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3601681</v>
      </c>
      <c r="O21" s="47">
        <f t="shared" si="1"/>
        <v>65.59722070447674</v>
      </c>
      <c r="P21" s="9"/>
    </row>
    <row r="22" spans="1:16">
      <c r="A22" s="12"/>
      <c r="B22" s="44">
        <v>539</v>
      </c>
      <c r="C22" s="20" t="s">
        <v>35</v>
      </c>
      <c r="D22" s="46">
        <v>218582</v>
      </c>
      <c r="E22" s="46">
        <v>586041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804623</v>
      </c>
      <c r="O22" s="47">
        <f t="shared" si="1"/>
        <v>14.654555057735038</v>
      </c>
      <c r="P22" s="9"/>
    </row>
    <row r="23" spans="1:16" ht="15.75">
      <c r="A23" s="28" t="s">
        <v>36</v>
      </c>
      <c r="B23" s="29"/>
      <c r="C23" s="30"/>
      <c r="D23" s="31">
        <f>SUM(D24:D28)</f>
        <v>2474759</v>
      </c>
      <c r="E23" s="31">
        <f t="shared" ref="E23:M23" si="6">SUM(E24:E28)</f>
        <v>1560216</v>
      </c>
      <c r="F23" s="31">
        <f t="shared" si="6"/>
        <v>0</v>
      </c>
      <c r="G23" s="31">
        <f t="shared" si="6"/>
        <v>955490</v>
      </c>
      <c r="H23" s="31">
        <f t="shared" si="6"/>
        <v>0</v>
      </c>
      <c r="I23" s="31">
        <f t="shared" si="6"/>
        <v>26262627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450309</v>
      </c>
      <c r="N23" s="31">
        <f t="shared" ref="N23:N32" si="7">SUM(D23:M23)</f>
        <v>31703401</v>
      </c>
      <c r="O23" s="43">
        <f t="shared" si="1"/>
        <v>577.41232287910248</v>
      </c>
      <c r="P23" s="10"/>
    </row>
    <row r="24" spans="1:16">
      <c r="A24" s="12"/>
      <c r="B24" s="44">
        <v>541</v>
      </c>
      <c r="C24" s="20" t="s">
        <v>37</v>
      </c>
      <c r="D24" s="46">
        <v>2474759</v>
      </c>
      <c r="E24" s="46">
        <v>1510607</v>
      </c>
      <c r="F24" s="46">
        <v>0</v>
      </c>
      <c r="G24" s="46">
        <v>955490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4940856</v>
      </c>
      <c r="O24" s="47">
        <f t="shared" si="1"/>
        <v>89.987542345098902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23402822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23402822</v>
      </c>
      <c r="O25" s="47">
        <f t="shared" si="1"/>
        <v>426.23432776017194</v>
      </c>
      <c r="P25" s="9"/>
    </row>
    <row r="26" spans="1:16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2859805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2859805</v>
      </c>
      <c r="O26" s="47">
        <f t="shared" si="1"/>
        <v>52.085473354460348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450309</v>
      </c>
      <c r="N27" s="46">
        <f t="shared" si="7"/>
        <v>450309</v>
      </c>
      <c r="O27" s="47">
        <f t="shared" si="1"/>
        <v>8.2014533930717946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49609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49609</v>
      </c>
      <c r="O28" s="47">
        <f t="shared" si="1"/>
        <v>0.90352602629949363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205000</v>
      </c>
      <c r="E29" s="31">
        <f t="shared" si="8"/>
        <v>19336644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19541644</v>
      </c>
      <c r="O29" s="43">
        <f t="shared" si="1"/>
        <v>355.91090226933306</v>
      </c>
      <c r="P29" s="10"/>
    </row>
    <row r="30" spans="1:16">
      <c r="A30" s="13"/>
      <c r="B30" s="45">
        <v>554</v>
      </c>
      <c r="C30" s="21" t="s">
        <v>43</v>
      </c>
      <c r="D30" s="46">
        <v>0</v>
      </c>
      <c r="E30" s="46">
        <v>15157417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15157417</v>
      </c>
      <c r="O30" s="47">
        <f t="shared" si="1"/>
        <v>276.06121371070554</v>
      </c>
      <c r="P30" s="9"/>
    </row>
    <row r="31" spans="1:16">
      <c r="A31" s="13"/>
      <c r="B31" s="45">
        <v>559</v>
      </c>
      <c r="C31" s="21" t="s">
        <v>44</v>
      </c>
      <c r="D31" s="46">
        <v>205000</v>
      </c>
      <c r="E31" s="46">
        <v>4179227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4384227</v>
      </c>
      <c r="O31" s="47">
        <f t="shared" si="1"/>
        <v>79.849688558627477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94200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94200</v>
      </c>
      <c r="O32" s="43">
        <f t="shared" si="1"/>
        <v>1.7156594907660365</v>
      </c>
      <c r="P32" s="10"/>
    </row>
    <row r="33" spans="1:119">
      <c r="A33" s="12"/>
      <c r="B33" s="44">
        <v>569</v>
      </c>
      <c r="C33" s="20" t="s">
        <v>46</v>
      </c>
      <c r="D33" s="46">
        <v>94200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94200</v>
      </c>
      <c r="O33" s="47">
        <f t="shared" si="1"/>
        <v>1.7156594907660365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SUM(D35:D38)</f>
        <v>5526248</v>
      </c>
      <c r="E34" s="31">
        <f t="shared" si="11"/>
        <v>11387837</v>
      </c>
      <c r="F34" s="31">
        <f t="shared" si="11"/>
        <v>0</v>
      </c>
      <c r="G34" s="31">
        <f t="shared" si="11"/>
        <v>12776618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29690703</v>
      </c>
      <c r="O34" s="43">
        <f t="shared" si="1"/>
        <v>540.75516337012346</v>
      </c>
      <c r="P34" s="9"/>
    </row>
    <row r="35" spans="1:119">
      <c r="A35" s="12"/>
      <c r="B35" s="44">
        <v>571</v>
      </c>
      <c r="C35" s="20" t="s">
        <v>48</v>
      </c>
      <c r="D35" s="46">
        <v>0</v>
      </c>
      <c r="E35" s="46">
        <v>5184157</v>
      </c>
      <c r="F35" s="46">
        <v>0</v>
      </c>
      <c r="G35" s="46">
        <v>1734645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6918802</v>
      </c>
      <c r="O35" s="47">
        <f t="shared" si="1"/>
        <v>126.01176556296215</v>
      </c>
      <c r="P35" s="9"/>
    </row>
    <row r="36" spans="1:119">
      <c r="A36" s="12"/>
      <c r="B36" s="44">
        <v>572</v>
      </c>
      <c r="C36" s="20" t="s">
        <v>49</v>
      </c>
      <c r="D36" s="46">
        <v>4653760</v>
      </c>
      <c r="E36" s="46">
        <v>5649991</v>
      </c>
      <c r="F36" s="46">
        <v>0</v>
      </c>
      <c r="G36" s="46">
        <v>10339217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20642968</v>
      </c>
      <c r="O36" s="47">
        <f t="shared" si="1"/>
        <v>375.96925654755398</v>
      </c>
      <c r="P36" s="9"/>
    </row>
    <row r="37" spans="1:119">
      <c r="A37" s="12"/>
      <c r="B37" s="44">
        <v>575</v>
      </c>
      <c r="C37" s="20" t="s">
        <v>50</v>
      </c>
      <c r="D37" s="46">
        <v>21890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21890</v>
      </c>
      <c r="O37" s="47">
        <f t="shared" si="1"/>
        <v>0.39868138272684223</v>
      </c>
      <c r="P37" s="9"/>
    </row>
    <row r="38" spans="1:119">
      <c r="A38" s="12"/>
      <c r="B38" s="44">
        <v>579</v>
      </c>
      <c r="C38" s="20" t="s">
        <v>51</v>
      </c>
      <c r="D38" s="46">
        <v>850598</v>
      </c>
      <c r="E38" s="46">
        <v>553689</v>
      </c>
      <c r="F38" s="46">
        <v>0</v>
      </c>
      <c r="G38" s="46">
        <v>702756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2107043</v>
      </c>
      <c r="O38" s="47">
        <f t="shared" si="1"/>
        <v>38.375459876880484</v>
      </c>
      <c r="P38" s="9"/>
    </row>
    <row r="39" spans="1:119" ht="15.75">
      <c r="A39" s="28" t="s">
        <v>53</v>
      </c>
      <c r="B39" s="29"/>
      <c r="C39" s="30"/>
      <c r="D39" s="31">
        <f t="shared" ref="D39:M39" si="12">SUM(D40:D40)</f>
        <v>8374859</v>
      </c>
      <c r="E39" s="31">
        <f t="shared" si="12"/>
        <v>3000895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8000000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19375754</v>
      </c>
      <c r="O39" s="43">
        <f t="shared" si="1"/>
        <v>352.88955669690017</v>
      </c>
      <c r="P39" s="9"/>
    </row>
    <row r="40" spans="1:119" ht="15.75" thickBot="1">
      <c r="A40" s="12"/>
      <c r="B40" s="44">
        <v>581</v>
      </c>
      <c r="C40" s="20" t="s">
        <v>52</v>
      </c>
      <c r="D40" s="46">
        <v>8374859</v>
      </c>
      <c r="E40" s="46">
        <v>3000895</v>
      </c>
      <c r="F40" s="46">
        <v>0</v>
      </c>
      <c r="G40" s="46">
        <v>0</v>
      </c>
      <c r="H40" s="46">
        <v>0</v>
      </c>
      <c r="I40" s="46">
        <v>8000000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19375754</v>
      </c>
      <c r="O40" s="47">
        <f t="shared" si="1"/>
        <v>352.88955669690017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SUM(D5,D14,D18,D23,D29,D32,D34,D39)</f>
        <v>48442851</v>
      </c>
      <c r="E41" s="15">
        <f t="shared" si="13"/>
        <v>39765733</v>
      </c>
      <c r="F41" s="15">
        <f t="shared" si="13"/>
        <v>3408811</v>
      </c>
      <c r="G41" s="15">
        <f t="shared" si="13"/>
        <v>16526065</v>
      </c>
      <c r="H41" s="15">
        <f t="shared" si="13"/>
        <v>0</v>
      </c>
      <c r="I41" s="15">
        <f t="shared" si="13"/>
        <v>81994959</v>
      </c>
      <c r="J41" s="15">
        <f t="shared" si="13"/>
        <v>18093890</v>
      </c>
      <c r="K41" s="15">
        <f t="shared" si="13"/>
        <v>19415263</v>
      </c>
      <c r="L41" s="15">
        <f t="shared" si="13"/>
        <v>0</v>
      </c>
      <c r="M41" s="15">
        <f t="shared" si="13"/>
        <v>1152813</v>
      </c>
      <c r="N41" s="15">
        <f>SUM(D41:M41)</f>
        <v>228800385</v>
      </c>
      <c r="O41" s="37">
        <f t="shared" si="1"/>
        <v>4167.1290022948315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54</v>
      </c>
      <c r="M43" s="94"/>
      <c r="N43" s="94"/>
      <c r="O43" s="41">
        <v>54906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thickBot="1">
      <c r="A45" s="98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A45:O45"/>
    <mergeCell ref="A44:O44"/>
    <mergeCell ref="L43:N4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5140270</v>
      </c>
      <c r="E5" s="26">
        <f t="shared" si="0"/>
        <v>1107467</v>
      </c>
      <c r="F5" s="26">
        <f t="shared" si="0"/>
        <v>4079633</v>
      </c>
      <c r="G5" s="26">
        <f t="shared" si="0"/>
        <v>638855</v>
      </c>
      <c r="H5" s="26">
        <f t="shared" si="0"/>
        <v>0</v>
      </c>
      <c r="I5" s="26">
        <f t="shared" si="0"/>
        <v>0</v>
      </c>
      <c r="J5" s="26">
        <f t="shared" si="0"/>
        <v>16990154</v>
      </c>
      <c r="K5" s="26">
        <f t="shared" si="0"/>
        <v>20306584</v>
      </c>
      <c r="L5" s="26">
        <f t="shared" si="0"/>
        <v>0</v>
      </c>
      <c r="M5" s="26">
        <f t="shared" si="0"/>
        <v>737820</v>
      </c>
      <c r="N5" s="27">
        <f>SUM(D5:M5)</f>
        <v>49000783</v>
      </c>
      <c r="O5" s="32">
        <f t="shared" ref="O5:O41" si="1">(N5/O$43)</f>
        <v>892.13988165680473</v>
      </c>
      <c r="P5" s="6"/>
    </row>
    <row r="6" spans="1:133">
      <c r="A6" s="12"/>
      <c r="B6" s="44">
        <v>511</v>
      </c>
      <c r="C6" s="20" t="s">
        <v>19</v>
      </c>
      <c r="D6" s="46">
        <v>52509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52509</v>
      </c>
      <c r="O6" s="47">
        <f t="shared" si="1"/>
        <v>0.95601274465179786</v>
      </c>
      <c r="P6" s="9"/>
    </row>
    <row r="7" spans="1:133">
      <c r="A7" s="12"/>
      <c r="B7" s="44">
        <v>512</v>
      </c>
      <c r="C7" s="20" t="s">
        <v>20</v>
      </c>
      <c r="D7" s="46">
        <v>558541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558541</v>
      </c>
      <c r="O7" s="47">
        <f t="shared" si="1"/>
        <v>10.169157942649067</v>
      </c>
      <c r="P7" s="9"/>
    </row>
    <row r="8" spans="1:133">
      <c r="A8" s="12"/>
      <c r="B8" s="44">
        <v>513</v>
      </c>
      <c r="C8" s="20" t="s">
        <v>21</v>
      </c>
      <c r="D8" s="46">
        <v>1127023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1127023</v>
      </c>
      <c r="O8" s="47">
        <f t="shared" si="1"/>
        <v>20.519308147473829</v>
      </c>
      <c r="P8" s="9"/>
    </row>
    <row r="9" spans="1:133">
      <c r="A9" s="12"/>
      <c r="B9" s="44">
        <v>514</v>
      </c>
      <c r="C9" s="20" t="s">
        <v>22</v>
      </c>
      <c r="D9" s="46">
        <v>420825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420825</v>
      </c>
      <c r="O9" s="47">
        <f t="shared" si="1"/>
        <v>7.661811561219845</v>
      </c>
      <c r="P9" s="9"/>
    </row>
    <row r="10" spans="1:133">
      <c r="A10" s="12"/>
      <c r="B10" s="44">
        <v>515</v>
      </c>
      <c r="C10" s="20" t="s">
        <v>23</v>
      </c>
      <c r="D10" s="46">
        <v>799893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799893</v>
      </c>
      <c r="O10" s="47">
        <f t="shared" si="1"/>
        <v>14.563368229403732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4079633</v>
      </c>
      <c r="G11" s="46">
        <v>622157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4701790</v>
      </c>
      <c r="O11" s="47">
        <f t="shared" si="1"/>
        <v>85.603823395539365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20306584</v>
      </c>
      <c r="L12" s="46">
        <v>0</v>
      </c>
      <c r="M12" s="46">
        <v>0</v>
      </c>
      <c r="N12" s="46">
        <f t="shared" si="2"/>
        <v>20306584</v>
      </c>
      <c r="O12" s="47">
        <f t="shared" si="1"/>
        <v>369.71477469276283</v>
      </c>
      <c r="P12" s="9"/>
    </row>
    <row r="13" spans="1:133">
      <c r="A13" s="12"/>
      <c r="B13" s="44">
        <v>519</v>
      </c>
      <c r="C13" s="20" t="s">
        <v>26</v>
      </c>
      <c r="D13" s="46">
        <v>2181479</v>
      </c>
      <c r="E13" s="46">
        <v>1107467</v>
      </c>
      <c r="F13" s="46">
        <v>0</v>
      </c>
      <c r="G13" s="46">
        <v>16698</v>
      </c>
      <c r="H13" s="46">
        <v>0</v>
      </c>
      <c r="I13" s="46">
        <v>0</v>
      </c>
      <c r="J13" s="46">
        <v>16990154</v>
      </c>
      <c r="K13" s="46">
        <v>0</v>
      </c>
      <c r="L13" s="46">
        <v>0</v>
      </c>
      <c r="M13" s="46">
        <v>737820</v>
      </c>
      <c r="N13" s="46">
        <f t="shared" si="2"/>
        <v>21033618</v>
      </c>
      <c r="O13" s="47">
        <f t="shared" si="1"/>
        <v>382.95162494310421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28521437</v>
      </c>
      <c r="E14" s="31">
        <f t="shared" si="3"/>
        <v>1452964</v>
      </c>
      <c r="F14" s="31">
        <f t="shared" si="3"/>
        <v>0</v>
      </c>
      <c r="G14" s="31">
        <f t="shared" si="3"/>
        <v>1191192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31165593</v>
      </c>
      <c r="O14" s="43">
        <f t="shared" si="1"/>
        <v>567.42090122894854</v>
      </c>
      <c r="P14" s="10"/>
    </row>
    <row r="15" spans="1:133">
      <c r="A15" s="12"/>
      <c r="B15" s="44">
        <v>521</v>
      </c>
      <c r="C15" s="20" t="s">
        <v>28</v>
      </c>
      <c r="D15" s="46">
        <v>17546437</v>
      </c>
      <c r="E15" s="46">
        <v>1279445</v>
      </c>
      <c r="F15" s="46">
        <v>0</v>
      </c>
      <c r="G15" s="46">
        <v>911627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19737509</v>
      </c>
      <c r="O15" s="47">
        <f t="shared" si="1"/>
        <v>359.35382794720073</v>
      </c>
      <c r="P15" s="9"/>
    </row>
    <row r="16" spans="1:133">
      <c r="A16" s="12"/>
      <c r="B16" s="44">
        <v>522</v>
      </c>
      <c r="C16" s="20" t="s">
        <v>29</v>
      </c>
      <c r="D16" s="46">
        <v>10958104</v>
      </c>
      <c r="E16" s="46">
        <v>0</v>
      </c>
      <c r="F16" s="46">
        <v>0</v>
      </c>
      <c r="G16" s="46">
        <v>279565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11237669</v>
      </c>
      <c r="O16" s="47">
        <f t="shared" si="1"/>
        <v>204.60025489303595</v>
      </c>
      <c r="P16" s="9"/>
    </row>
    <row r="17" spans="1:16">
      <c r="A17" s="12"/>
      <c r="B17" s="44">
        <v>529</v>
      </c>
      <c r="C17" s="20" t="s">
        <v>30</v>
      </c>
      <c r="D17" s="46">
        <v>16896</v>
      </c>
      <c r="E17" s="46">
        <v>173519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190415</v>
      </c>
      <c r="O17" s="47">
        <f t="shared" si="1"/>
        <v>3.46681838871188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283767</v>
      </c>
      <c r="E18" s="31">
        <f t="shared" si="5"/>
        <v>2715536</v>
      </c>
      <c r="F18" s="31">
        <f t="shared" si="5"/>
        <v>0</v>
      </c>
      <c r="G18" s="31">
        <f t="shared" si="5"/>
        <v>1044583</v>
      </c>
      <c r="H18" s="31">
        <f t="shared" si="5"/>
        <v>0</v>
      </c>
      <c r="I18" s="31">
        <f t="shared" si="5"/>
        <v>55607668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59651554</v>
      </c>
      <c r="O18" s="43">
        <f t="shared" si="1"/>
        <v>1086.0546927628584</v>
      </c>
      <c r="P18" s="10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48457963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48457963</v>
      </c>
      <c r="O19" s="47">
        <f t="shared" si="1"/>
        <v>882.25695038689116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7149705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7149705</v>
      </c>
      <c r="O20" s="47">
        <f t="shared" si="1"/>
        <v>130.17214383249888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2259842</v>
      </c>
      <c r="F21" s="46">
        <v>0</v>
      </c>
      <c r="G21" s="46">
        <v>1044583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3304425</v>
      </c>
      <c r="O21" s="47">
        <f t="shared" si="1"/>
        <v>60.162494310423305</v>
      </c>
      <c r="P21" s="9"/>
    </row>
    <row r="22" spans="1:16">
      <c r="A22" s="12"/>
      <c r="B22" s="44">
        <v>539</v>
      </c>
      <c r="C22" s="20" t="s">
        <v>35</v>
      </c>
      <c r="D22" s="46">
        <v>283767</v>
      </c>
      <c r="E22" s="46">
        <v>455694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739461</v>
      </c>
      <c r="O22" s="47">
        <f t="shared" si="1"/>
        <v>13.463104233045062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SUM(D24:D28)</f>
        <v>2447180</v>
      </c>
      <c r="E23" s="31">
        <f t="shared" si="6"/>
        <v>1732441</v>
      </c>
      <c r="F23" s="31">
        <f t="shared" si="6"/>
        <v>0</v>
      </c>
      <c r="G23" s="31">
        <f t="shared" si="6"/>
        <v>811540</v>
      </c>
      <c r="H23" s="31">
        <f t="shared" si="6"/>
        <v>0</v>
      </c>
      <c r="I23" s="31">
        <f t="shared" si="6"/>
        <v>22403766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313051</v>
      </c>
      <c r="N23" s="31">
        <f t="shared" ref="N23:N32" si="7">SUM(D23:M23)</f>
        <v>27707978</v>
      </c>
      <c r="O23" s="43">
        <f t="shared" si="1"/>
        <v>504.46933090578062</v>
      </c>
      <c r="P23" s="10"/>
    </row>
    <row r="24" spans="1:16">
      <c r="A24" s="12"/>
      <c r="B24" s="44">
        <v>541</v>
      </c>
      <c r="C24" s="20" t="s">
        <v>37</v>
      </c>
      <c r="D24" s="46">
        <v>2447180</v>
      </c>
      <c r="E24" s="46">
        <v>1576487</v>
      </c>
      <c r="F24" s="46">
        <v>0</v>
      </c>
      <c r="G24" s="46">
        <v>811540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4835207</v>
      </c>
      <c r="O24" s="47">
        <f t="shared" si="1"/>
        <v>88.032899408284024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19471499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19471499</v>
      </c>
      <c r="O25" s="47">
        <f t="shared" si="1"/>
        <v>354.51067819754212</v>
      </c>
      <c r="P25" s="9"/>
    </row>
    <row r="26" spans="1:16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2932267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2932267</v>
      </c>
      <c r="O26" s="47">
        <f t="shared" si="1"/>
        <v>53.38674556213018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313051</v>
      </c>
      <c r="N27" s="46">
        <f t="shared" si="7"/>
        <v>313051</v>
      </c>
      <c r="O27" s="47">
        <f t="shared" si="1"/>
        <v>5.6996085571233497</v>
      </c>
      <c r="P27" s="9"/>
    </row>
    <row r="28" spans="1:16">
      <c r="A28" s="12"/>
      <c r="B28" s="44">
        <v>549</v>
      </c>
      <c r="C28" s="20" t="s">
        <v>41</v>
      </c>
      <c r="D28" s="46">
        <v>0</v>
      </c>
      <c r="E28" s="46">
        <v>155954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155954</v>
      </c>
      <c r="O28" s="47">
        <f t="shared" si="1"/>
        <v>2.8393991807009558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263323</v>
      </c>
      <c r="E29" s="31">
        <f t="shared" si="8"/>
        <v>22936241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23199564</v>
      </c>
      <c r="O29" s="43">
        <f t="shared" si="1"/>
        <v>422.38623577605824</v>
      </c>
      <c r="P29" s="10"/>
    </row>
    <row r="30" spans="1:16">
      <c r="A30" s="13"/>
      <c r="B30" s="45">
        <v>554</v>
      </c>
      <c r="C30" s="21" t="s">
        <v>43</v>
      </c>
      <c r="D30" s="46">
        <v>0</v>
      </c>
      <c r="E30" s="46">
        <v>13818526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13818526</v>
      </c>
      <c r="O30" s="47">
        <f t="shared" si="1"/>
        <v>251.58900318616296</v>
      </c>
      <c r="P30" s="9"/>
    </row>
    <row r="31" spans="1:16">
      <c r="A31" s="13"/>
      <c r="B31" s="45">
        <v>559</v>
      </c>
      <c r="C31" s="21" t="s">
        <v>44</v>
      </c>
      <c r="D31" s="46">
        <v>263323</v>
      </c>
      <c r="E31" s="46">
        <v>9117715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9381038</v>
      </c>
      <c r="O31" s="47">
        <f t="shared" si="1"/>
        <v>170.79723258989532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115000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115000</v>
      </c>
      <c r="O32" s="43">
        <f t="shared" si="1"/>
        <v>2.0937642239417387</v>
      </c>
      <c r="P32" s="10"/>
    </row>
    <row r="33" spans="1:119">
      <c r="A33" s="12"/>
      <c r="B33" s="44">
        <v>569</v>
      </c>
      <c r="C33" s="20" t="s">
        <v>46</v>
      </c>
      <c r="D33" s="46">
        <v>115000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115000</v>
      </c>
      <c r="O33" s="47">
        <f t="shared" si="1"/>
        <v>2.0937642239417387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SUM(D35:D38)</f>
        <v>5489954</v>
      </c>
      <c r="E34" s="31">
        <f t="shared" si="11"/>
        <v>8019426</v>
      </c>
      <c r="F34" s="31">
        <f t="shared" si="11"/>
        <v>0</v>
      </c>
      <c r="G34" s="31">
        <f t="shared" si="11"/>
        <v>8723618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22232998</v>
      </c>
      <c r="O34" s="43">
        <f t="shared" si="1"/>
        <v>404.78831133363678</v>
      </c>
      <c r="P34" s="9"/>
    </row>
    <row r="35" spans="1:119">
      <c r="A35" s="12"/>
      <c r="B35" s="44">
        <v>571</v>
      </c>
      <c r="C35" s="20" t="s">
        <v>48</v>
      </c>
      <c r="D35" s="46">
        <v>0</v>
      </c>
      <c r="E35" s="46">
        <v>4815526</v>
      </c>
      <c r="F35" s="46">
        <v>0</v>
      </c>
      <c r="G35" s="46">
        <v>848660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5664186</v>
      </c>
      <c r="O35" s="47">
        <f t="shared" si="1"/>
        <v>103.12582612653618</v>
      </c>
      <c r="P35" s="9"/>
    </row>
    <row r="36" spans="1:119">
      <c r="A36" s="12"/>
      <c r="B36" s="44">
        <v>572</v>
      </c>
      <c r="C36" s="20" t="s">
        <v>49</v>
      </c>
      <c r="D36" s="46">
        <v>4622825</v>
      </c>
      <c r="E36" s="46">
        <v>3149742</v>
      </c>
      <c r="F36" s="46">
        <v>0</v>
      </c>
      <c r="G36" s="46">
        <v>6718491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14491058</v>
      </c>
      <c r="O36" s="47">
        <f t="shared" si="1"/>
        <v>263.83355484751934</v>
      </c>
      <c r="P36" s="9"/>
    </row>
    <row r="37" spans="1:119">
      <c r="A37" s="12"/>
      <c r="B37" s="44">
        <v>575</v>
      </c>
      <c r="C37" s="20" t="s">
        <v>50</v>
      </c>
      <c r="D37" s="46">
        <v>73082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73082</v>
      </c>
      <c r="O37" s="47">
        <f t="shared" si="1"/>
        <v>1.3305780609922622</v>
      </c>
      <c r="P37" s="9"/>
    </row>
    <row r="38" spans="1:119">
      <c r="A38" s="12"/>
      <c r="B38" s="44">
        <v>579</v>
      </c>
      <c r="C38" s="20" t="s">
        <v>51</v>
      </c>
      <c r="D38" s="46">
        <v>794047</v>
      </c>
      <c r="E38" s="46">
        <v>54158</v>
      </c>
      <c r="F38" s="46">
        <v>0</v>
      </c>
      <c r="G38" s="46">
        <v>1156467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2004672</v>
      </c>
      <c r="O38" s="47">
        <f t="shared" si="1"/>
        <v>36.498352298588983</v>
      </c>
      <c r="P38" s="9"/>
    </row>
    <row r="39" spans="1:119" ht="15.75">
      <c r="A39" s="28" t="s">
        <v>53</v>
      </c>
      <c r="B39" s="29"/>
      <c r="C39" s="30"/>
      <c r="D39" s="31">
        <f t="shared" ref="D39:M39" si="12">SUM(D40:D40)</f>
        <v>8474771</v>
      </c>
      <c r="E39" s="31">
        <f t="shared" si="12"/>
        <v>4964467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11564855</v>
      </c>
      <c r="J39" s="31">
        <f t="shared" si="12"/>
        <v>1591389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26595482</v>
      </c>
      <c r="O39" s="43">
        <f t="shared" si="1"/>
        <v>484.2145106964042</v>
      </c>
      <c r="P39" s="9"/>
    </row>
    <row r="40" spans="1:119" ht="15.75" thickBot="1">
      <c r="A40" s="12"/>
      <c r="B40" s="44">
        <v>581</v>
      </c>
      <c r="C40" s="20" t="s">
        <v>52</v>
      </c>
      <c r="D40" s="46">
        <v>8474771</v>
      </c>
      <c r="E40" s="46">
        <v>4964467</v>
      </c>
      <c r="F40" s="46">
        <v>0</v>
      </c>
      <c r="G40" s="46">
        <v>0</v>
      </c>
      <c r="H40" s="46">
        <v>0</v>
      </c>
      <c r="I40" s="46">
        <v>11564855</v>
      </c>
      <c r="J40" s="46">
        <v>1591389</v>
      </c>
      <c r="K40" s="46">
        <v>0</v>
      </c>
      <c r="L40" s="46">
        <v>0</v>
      </c>
      <c r="M40" s="46">
        <v>0</v>
      </c>
      <c r="N40" s="46">
        <f>SUM(D40:M40)</f>
        <v>26595482</v>
      </c>
      <c r="O40" s="47">
        <f t="shared" si="1"/>
        <v>484.2145106964042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SUM(D5,D14,D18,D23,D29,D32,D34,D39)</f>
        <v>50735702</v>
      </c>
      <c r="E41" s="15">
        <f t="shared" si="13"/>
        <v>42928542</v>
      </c>
      <c r="F41" s="15">
        <f t="shared" si="13"/>
        <v>4079633</v>
      </c>
      <c r="G41" s="15">
        <f t="shared" si="13"/>
        <v>12409788</v>
      </c>
      <c r="H41" s="15">
        <f t="shared" si="13"/>
        <v>0</v>
      </c>
      <c r="I41" s="15">
        <f t="shared" si="13"/>
        <v>89576289</v>
      </c>
      <c r="J41" s="15">
        <f t="shared" si="13"/>
        <v>18581543</v>
      </c>
      <c r="K41" s="15">
        <f t="shared" si="13"/>
        <v>20306584</v>
      </c>
      <c r="L41" s="15">
        <f t="shared" si="13"/>
        <v>0</v>
      </c>
      <c r="M41" s="15">
        <f t="shared" si="13"/>
        <v>1050871</v>
      </c>
      <c r="N41" s="15">
        <f>SUM(D41:M41)</f>
        <v>239668952</v>
      </c>
      <c r="O41" s="37">
        <f t="shared" si="1"/>
        <v>4363.5676285844329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67</v>
      </c>
      <c r="M43" s="94"/>
      <c r="N43" s="94"/>
      <c r="O43" s="41">
        <v>54925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9643439</v>
      </c>
      <c r="E5" s="26">
        <f t="shared" si="0"/>
        <v>7561</v>
      </c>
      <c r="F5" s="26">
        <f t="shared" si="0"/>
        <v>4124413</v>
      </c>
      <c r="G5" s="26">
        <f t="shared" si="0"/>
        <v>2336713</v>
      </c>
      <c r="H5" s="26">
        <f t="shared" si="0"/>
        <v>0</v>
      </c>
      <c r="I5" s="26">
        <f t="shared" si="0"/>
        <v>0</v>
      </c>
      <c r="J5" s="26">
        <f t="shared" si="0"/>
        <v>18194064</v>
      </c>
      <c r="K5" s="26">
        <f t="shared" si="0"/>
        <v>22428685</v>
      </c>
      <c r="L5" s="26">
        <f t="shared" si="0"/>
        <v>0</v>
      </c>
      <c r="M5" s="26">
        <f t="shared" si="0"/>
        <v>779625</v>
      </c>
      <c r="N5" s="27">
        <f>SUM(D5:M5)</f>
        <v>57514500</v>
      </c>
      <c r="O5" s="32">
        <f t="shared" ref="O5:O41" si="1">(N5/O$43)</f>
        <v>1045.2620674614714</v>
      </c>
      <c r="P5" s="6"/>
    </row>
    <row r="6" spans="1:133">
      <c r="A6" s="12"/>
      <c r="B6" s="44">
        <v>511</v>
      </c>
      <c r="C6" s="20" t="s">
        <v>19</v>
      </c>
      <c r="D6" s="46">
        <v>264742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264742</v>
      </c>
      <c r="O6" s="47">
        <f t="shared" si="1"/>
        <v>4.8113913928467582</v>
      </c>
      <c r="P6" s="9"/>
    </row>
    <row r="7" spans="1:133">
      <c r="A7" s="12"/>
      <c r="B7" s="44">
        <v>512</v>
      </c>
      <c r="C7" s="20" t="s">
        <v>20</v>
      </c>
      <c r="D7" s="46">
        <v>1280600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1280600</v>
      </c>
      <c r="O7" s="47">
        <f t="shared" si="1"/>
        <v>23.273480662983424</v>
      </c>
      <c r="P7" s="9"/>
    </row>
    <row r="8" spans="1:133">
      <c r="A8" s="12"/>
      <c r="B8" s="44">
        <v>513</v>
      </c>
      <c r="C8" s="20" t="s">
        <v>21</v>
      </c>
      <c r="D8" s="46">
        <v>4618397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4618397</v>
      </c>
      <c r="O8" s="47">
        <f t="shared" si="1"/>
        <v>83.934228700203548</v>
      </c>
      <c r="P8" s="9"/>
    </row>
    <row r="9" spans="1:133">
      <c r="A9" s="12"/>
      <c r="B9" s="44">
        <v>514</v>
      </c>
      <c r="C9" s="20" t="s">
        <v>22</v>
      </c>
      <c r="D9" s="46">
        <v>829056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829056</v>
      </c>
      <c r="O9" s="47">
        <f t="shared" si="1"/>
        <v>15.067170689153825</v>
      </c>
      <c r="P9" s="9"/>
    </row>
    <row r="10" spans="1:133">
      <c r="A10" s="12"/>
      <c r="B10" s="44">
        <v>515</v>
      </c>
      <c r="C10" s="20" t="s">
        <v>23</v>
      </c>
      <c r="D10" s="46">
        <v>1159620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1159620</v>
      </c>
      <c r="O10" s="47">
        <f t="shared" si="1"/>
        <v>21.074803722012213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4124413</v>
      </c>
      <c r="G11" s="46">
        <v>2263134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6387547</v>
      </c>
      <c r="O11" s="47">
        <f t="shared" si="1"/>
        <v>116.08656222739168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22428685</v>
      </c>
      <c r="L12" s="46">
        <v>0</v>
      </c>
      <c r="M12" s="46">
        <v>0</v>
      </c>
      <c r="N12" s="46">
        <f t="shared" si="2"/>
        <v>22428685</v>
      </c>
      <c r="O12" s="47">
        <f t="shared" si="1"/>
        <v>407.61640375109044</v>
      </c>
      <c r="P12" s="9"/>
    </row>
    <row r="13" spans="1:133">
      <c r="A13" s="12"/>
      <c r="B13" s="44">
        <v>519</v>
      </c>
      <c r="C13" s="20" t="s">
        <v>26</v>
      </c>
      <c r="D13" s="46">
        <v>1491024</v>
      </c>
      <c r="E13" s="46">
        <v>7561</v>
      </c>
      <c r="F13" s="46">
        <v>0</v>
      </c>
      <c r="G13" s="46">
        <v>73579</v>
      </c>
      <c r="H13" s="46">
        <v>0</v>
      </c>
      <c r="I13" s="46">
        <v>0</v>
      </c>
      <c r="J13" s="46">
        <v>18194064</v>
      </c>
      <c r="K13" s="46">
        <v>0</v>
      </c>
      <c r="L13" s="46">
        <v>0</v>
      </c>
      <c r="M13" s="46">
        <v>779625</v>
      </c>
      <c r="N13" s="46">
        <f t="shared" si="2"/>
        <v>20545853</v>
      </c>
      <c r="O13" s="47">
        <f t="shared" si="1"/>
        <v>373.39802631578948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SUM(D15:D19)</f>
        <v>29508988</v>
      </c>
      <c r="E14" s="31">
        <f t="shared" si="3"/>
        <v>6441561</v>
      </c>
      <c r="F14" s="31">
        <f t="shared" si="3"/>
        <v>0</v>
      </c>
      <c r="G14" s="31">
        <f t="shared" si="3"/>
        <v>1601089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37551638</v>
      </c>
      <c r="O14" s="43">
        <f t="shared" si="1"/>
        <v>682.45925414364638</v>
      </c>
      <c r="P14" s="10"/>
    </row>
    <row r="15" spans="1:133">
      <c r="A15" s="12"/>
      <c r="B15" s="44">
        <v>521</v>
      </c>
      <c r="C15" s="20" t="s">
        <v>28</v>
      </c>
      <c r="D15" s="46">
        <v>17026654</v>
      </c>
      <c r="E15" s="46">
        <v>248630</v>
      </c>
      <c r="F15" s="46">
        <v>0</v>
      </c>
      <c r="G15" s="46">
        <v>195834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17471118</v>
      </c>
      <c r="O15" s="47">
        <f t="shared" si="1"/>
        <v>317.51813753998255</v>
      </c>
      <c r="P15" s="9"/>
    </row>
    <row r="16" spans="1:133">
      <c r="A16" s="12"/>
      <c r="B16" s="44">
        <v>522</v>
      </c>
      <c r="C16" s="20" t="s">
        <v>29</v>
      </c>
      <c r="D16" s="46">
        <v>11254782</v>
      </c>
      <c r="E16" s="46">
        <v>0</v>
      </c>
      <c r="F16" s="46">
        <v>0</v>
      </c>
      <c r="G16" s="46">
        <v>1405255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12660037</v>
      </c>
      <c r="O16" s="47">
        <f t="shared" si="1"/>
        <v>230.08209145100321</v>
      </c>
      <c r="P16" s="9"/>
    </row>
    <row r="17" spans="1:16">
      <c r="A17" s="12"/>
      <c r="B17" s="44">
        <v>524</v>
      </c>
      <c r="C17" s="20" t="s">
        <v>85</v>
      </c>
      <c r="D17" s="46">
        <v>1206865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1206865</v>
      </c>
      <c r="O17" s="47">
        <f t="shared" si="1"/>
        <v>21.933429049142191</v>
      </c>
      <c r="P17" s="9"/>
    </row>
    <row r="18" spans="1:16">
      <c r="A18" s="12"/>
      <c r="B18" s="44">
        <v>525</v>
      </c>
      <c r="C18" s="20" t="s">
        <v>86</v>
      </c>
      <c r="D18" s="46">
        <v>0</v>
      </c>
      <c r="E18" s="46">
        <v>5799783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5799783</v>
      </c>
      <c r="O18" s="47">
        <f t="shared" si="1"/>
        <v>105.40460526315789</v>
      </c>
      <c r="P18" s="9"/>
    </row>
    <row r="19" spans="1:16">
      <c r="A19" s="12"/>
      <c r="B19" s="44">
        <v>529</v>
      </c>
      <c r="C19" s="20" t="s">
        <v>30</v>
      </c>
      <c r="D19" s="46">
        <v>20687</v>
      </c>
      <c r="E19" s="46">
        <v>393148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413835</v>
      </c>
      <c r="O19" s="47">
        <f t="shared" si="1"/>
        <v>7.5209908403605699</v>
      </c>
      <c r="P19" s="9"/>
    </row>
    <row r="20" spans="1:16" ht="15.75">
      <c r="A20" s="28" t="s">
        <v>31</v>
      </c>
      <c r="B20" s="29"/>
      <c r="C20" s="30"/>
      <c r="D20" s="31">
        <f t="shared" ref="D20:M20" si="5">SUM(D21:D24)</f>
        <v>302743</v>
      </c>
      <c r="E20" s="31">
        <f t="shared" si="5"/>
        <v>2257768</v>
      </c>
      <c r="F20" s="31">
        <f t="shared" si="5"/>
        <v>0</v>
      </c>
      <c r="G20" s="31">
        <f t="shared" si="5"/>
        <v>2437517</v>
      </c>
      <c r="H20" s="31">
        <f t="shared" si="5"/>
        <v>0</v>
      </c>
      <c r="I20" s="31">
        <f t="shared" si="5"/>
        <v>48098011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53096039</v>
      </c>
      <c r="O20" s="43">
        <f t="shared" si="1"/>
        <v>964.96145318406514</v>
      </c>
      <c r="P20" s="10"/>
    </row>
    <row r="21" spans="1:16">
      <c r="A21" s="12"/>
      <c r="B21" s="44">
        <v>532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41518587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41518587</v>
      </c>
      <c r="O21" s="47">
        <f t="shared" si="1"/>
        <v>754.55414001163126</v>
      </c>
      <c r="P21" s="9"/>
    </row>
    <row r="22" spans="1:16">
      <c r="A22" s="12"/>
      <c r="B22" s="44">
        <v>534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6579424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6579424</v>
      </c>
      <c r="O22" s="47">
        <f t="shared" si="1"/>
        <v>119.57371328874673</v>
      </c>
      <c r="P22" s="9"/>
    </row>
    <row r="23" spans="1:16">
      <c r="A23" s="12"/>
      <c r="B23" s="44">
        <v>538</v>
      </c>
      <c r="C23" s="20" t="s">
        <v>34</v>
      </c>
      <c r="D23" s="46">
        <v>0</v>
      </c>
      <c r="E23" s="46">
        <v>1854132</v>
      </c>
      <c r="F23" s="46">
        <v>0</v>
      </c>
      <c r="G23" s="46">
        <v>2437517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4291649</v>
      </c>
      <c r="O23" s="47">
        <f t="shared" si="1"/>
        <v>77.995947223029944</v>
      </c>
      <c r="P23" s="9"/>
    </row>
    <row r="24" spans="1:16">
      <c r="A24" s="12"/>
      <c r="B24" s="44">
        <v>539</v>
      </c>
      <c r="C24" s="20" t="s">
        <v>35</v>
      </c>
      <c r="D24" s="46">
        <v>302743</v>
      </c>
      <c r="E24" s="46">
        <v>403636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706379</v>
      </c>
      <c r="O24" s="47">
        <f t="shared" si="1"/>
        <v>12.837652660657168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SUM(D26:D29)</f>
        <v>2673442</v>
      </c>
      <c r="E25" s="31">
        <f t="shared" si="6"/>
        <v>1583553</v>
      </c>
      <c r="F25" s="31">
        <f t="shared" si="6"/>
        <v>0</v>
      </c>
      <c r="G25" s="31">
        <f t="shared" si="6"/>
        <v>616004</v>
      </c>
      <c r="H25" s="31">
        <f t="shared" si="6"/>
        <v>0</v>
      </c>
      <c r="I25" s="31">
        <f t="shared" si="6"/>
        <v>20304924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25177923</v>
      </c>
      <c r="O25" s="43">
        <f t="shared" si="1"/>
        <v>457.58074658330912</v>
      </c>
      <c r="P25" s="10"/>
    </row>
    <row r="26" spans="1:16">
      <c r="A26" s="12"/>
      <c r="B26" s="44">
        <v>541</v>
      </c>
      <c r="C26" s="20" t="s">
        <v>37</v>
      </c>
      <c r="D26" s="46">
        <v>2673442</v>
      </c>
      <c r="E26" s="46">
        <v>1241252</v>
      </c>
      <c r="F26" s="46">
        <v>0</v>
      </c>
      <c r="G26" s="46">
        <v>616004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4530698</v>
      </c>
      <c r="O26" s="47">
        <f t="shared" si="1"/>
        <v>82.340396917708631</v>
      </c>
      <c r="P26" s="9"/>
    </row>
    <row r="27" spans="1:16">
      <c r="A27" s="12"/>
      <c r="B27" s="44">
        <v>542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17176970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17176970</v>
      </c>
      <c r="O27" s="47">
        <f t="shared" si="1"/>
        <v>312.17232480372201</v>
      </c>
      <c r="P27" s="9"/>
    </row>
    <row r="28" spans="1:16">
      <c r="A28" s="12"/>
      <c r="B28" s="44">
        <v>543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3127954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3127954</v>
      </c>
      <c r="O28" s="47">
        <f t="shared" si="1"/>
        <v>56.847084908403609</v>
      </c>
      <c r="P28" s="9"/>
    </row>
    <row r="29" spans="1:16">
      <c r="A29" s="12"/>
      <c r="B29" s="44">
        <v>549</v>
      </c>
      <c r="C29" s="20" t="s">
        <v>41</v>
      </c>
      <c r="D29" s="46">
        <v>0</v>
      </c>
      <c r="E29" s="46">
        <v>342301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342301</v>
      </c>
      <c r="O29" s="47">
        <f t="shared" si="1"/>
        <v>6.2209399534748471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304000</v>
      </c>
      <c r="E30" s="31">
        <f t="shared" si="8"/>
        <v>17933861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18237861</v>
      </c>
      <c r="O30" s="43">
        <f t="shared" si="1"/>
        <v>331.4528387612678</v>
      </c>
      <c r="P30" s="10"/>
    </row>
    <row r="31" spans="1:16">
      <c r="A31" s="13"/>
      <c r="B31" s="45">
        <v>554</v>
      </c>
      <c r="C31" s="21" t="s">
        <v>43</v>
      </c>
      <c r="D31" s="46">
        <v>0</v>
      </c>
      <c r="E31" s="46">
        <v>10135791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10135791</v>
      </c>
      <c r="O31" s="47">
        <f t="shared" si="1"/>
        <v>184.20672797324804</v>
      </c>
      <c r="P31" s="9"/>
    </row>
    <row r="32" spans="1:16">
      <c r="A32" s="13"/>
      <c r="B32" s="45">
        <v>559</v>
      </c>
      <c r="C32" s="21" t="s">
        <v>44</v>
      </c>
      <c r="D32" s="46">
        <v>304000</v>
      </c>
      <c r="E32" s="46">
        <v>7798070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8102070</v>
      </c>
      <c r="O32" s="47">
        <f t="shared" si="1"/>
        <v>147.24611078801976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SUM(D34:D34)</f>
        <v>109670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109670</v>
      </c>
      <c r="O33" s="43">
        <f t="shared" si="1"/>
        <v>1.9931302704274498</v>
      </c>
      <c r="P33" s="10"/>
    </row>
    <row r="34" spans="1:119">
      <c r="A34" s="12"/>
      <c r="B34" s="44">
        <v>569</v>
      </c>
      <c r="C34" s="20" t="s">
        <v>46</v>
      </c>
      <c r="D34" s="46">
        <v>109670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109670</v>
      </c>
      <c r="O34" s="47">
        <f t="shared" si="1"/>
        <v>1.9931302704274498</v>
      </c>
      <c r="P34" s="9"/>
    </row>
    <row r="35" spans="1:119" ht="15.75">
      <c r="A35" s="28" t="s">
        <v>47</v>
      </c>
      <c r="B35" s="29"/>
      <c r="C35" s="30"/>
      <c r="D35" s="31">
        <f t="shared" ref="D35:M35" si="11">SUM(D36:D38)</f>
        <v>6551451</v>
      </c>
      <c r="E35" s="31">
        <f t="shared" si="11"/>
        <v>6561540</v>
      </c>
      <c r="F35" s="31">
        <f t="shared" si="11"/>
        <v>0</v>
      </c>
      <c r="G35" s="31">
        <f t="shared" si="11"/>
        <v>5890252</v>
      </c>
      <c r="H35" s="31">
        <f t="shared" si="11"/>
        <v>0</v>
      </c>
      <c r="I35" s="31">
        <f t="shared" si="11"/>
        <v>2036557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21039800</v>
      </c>
      <c r="O35" s="43">
        <f t="shared" si="1"/>
        <v>382.37496365222449</v>
      </c>
      <c r="P35" s="9"/>
    </row>
    <row r="36" spans="1:119">
      <c r="A36" s="12"/>
      <c r="B36" s="44">
        <v>571</v>
      </c>
      <c r="C36" s="20" t="s">
        <v>48</v>
      </c>
      <c r="D36" s="46">
        <v>0</v>
      </c>
      <c r="E36" s="46">
        <v>5026661</v>
      </c>
      <c r="F36" s="46">
        <v>0</v>
      </c>
      <c r="G36" s="46">
        <v>2150750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7177411</v>
      </c>
      <c r="O36" s="47">
        <f t="shared" si="1"/>
        <v>130.44146190753125</v>
      </c>
      <c r="P36" s="9"/>
    </row>
    <row r="37" spans="1:119">
      <c r="A37" s="12"/>
      <c r="B37" s="44">
        <v>572</v>
      </c>
      <c r="C37" s="20" t="s">
        <v>49</v>
      </c>
      <c r="D37" s="46">
        <v>5542949</v>
      </c>
      <c r="E37" s="46">
        <v>1169396</v>
      </c>
      <c r="F37" s="46">
        <v>0</v>
      </c>
      <c r="G37" s="46">
        <v>3208362</v>
      </c>
      <c r="H37" s="46">
        <v>0</v>
      </c>
      <c r="I37" s="46">
        <v>2036557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11957264</v>
      </c>
      <c r="O37" s="47">
        <f t="shared" si="1"/>
        <v>217.30997382960163</v>
      </c>
      <c r="P37" s="9"/>
    </row>
    <row r="38" spans="1:119">
      <c r="A38" s="12"/>
      <c r="B38" s="44">
        <v>579</v>
      </c>
      <c r="C38" s="20" t="s">
        <v>51</v>
      </c>
      <c r="D38" s="46">
        <v>1008502</v>
      </c>
      <c r="E38" s="46">
        <v>365483</v>
      </c>
      <c r="F38" s="46">
        <v>0</v>
      </c>
      <c r="G38" s="46">
        <v>531140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1905125</v>
      </c>
      <c r="O38" s="47">
        <f t="shared" si="1"/>
        <v>34.623527915091593</v>
      </c>
      <c r="P38" s="9"/>
    </row>
    <row r="39" spans="1:119" ht="15.75">
      <c r="A39" s="28" t="s">
        <v>53</v>
      </c>
      <c r="B39" s="29"/>
      <c r="C39" s="30"/>
      <c r="D39" s="31">
        <f t="shared" ref="D39:M39" si="12">SUM(D40:D40)</f>
        <v>5354462</v>
      </c>
      <c r="E39" s="31">
        <f t="shared" si="12"/>
        <v>6708384</v>
      </c>
      <c r="F39" s="31">
        <f t="shared" si="12"/>
        <v>19181637</v>
      </c>
      <c r="G39" s="31">
        <f t="shared" si="12"/>
        <v>6674334</v>
      </c>
      <c r="H39" s="31">
        <f t="shared" si="12"/>
        <v>0</v>
      </c>
      <c r="I39" s="31">
        <f t="shared" si="12"/>
        <v>7471840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0"/>
        <v>45390657</v>
      </c>
      <c r="O39" s="43">
        <f t="shared" si="1"/>
        <v>824.92470558301829</v>
      </c>
      <c r="P39" s="9"/>
    </row>
    <row r="40" spans="1:119" ht="15.75" thickBot="1">
      <c r="A40" s="12"/>
      <c r="B40" s="44">
        <v>581</v>
      </c>
      <c r="C40" s="20" t="s">
        <v>52</v>
      </c>
      <c r="D40" s="46">
        <v>5354462</v>
      </c>
      <c r="E40" s="46">
        <v>6708384</v>
      </c>
      <c r="F40" s="46">
        <v>19181637</v>
      </c>
      <c r="G40" s="46">
        <v>6674334</v>
      </c>
      <c r="H40" s="46">
        <v>0</v>
      </c>
      <c r="I40" s="46">
        <v>7471840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45390657</v>
      </c>
      <c r="O40" s="47">
        <f t="shared" si="1"/>
        <v>824.92470558301829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SUM(D5,D14,D20,D25,D30,D33,D35,D39)</f>
        <v>54448195</v>
      </c>
      <c r="E41" s="15">
        <f t="shared" si="13"/>
        <v>41494228</v>
      </c>
      <c r="F41" s="15">
        <f t="shared" si="13"/>
        <v>23306050</v>
      </c>
      <c r="G41" s="15">
        <f t="shared" si="13"/>
        <v>19555909</v>
      </c>
      <c r="H41" s="15">
        <f t="shared" si="13"/>
        <v>0</v>
      </c>
      <c r="I41" s="15">
        <f t="shared" si="13"/>
        <v>77911332</v>
      </c>
      <c r="J41" s="15">
        <f t="shared" si="13"/>
        <v>18194064</v>
      </c>
      <c r="K41" s="15">
        <f t="shared" si="13"/>
        <v>22428685</v>
      </c>
      <c r="L41" s="15">
        <f t="shared" si="13"/>
        <v>0</v>
      </c>
      <c r="M41" s="15">
        <f t="shared" si="13"/>
        <v>779625</v>
      </c>
      <c r="N41" s="15">
        <f t="shared" si="10"/>
        <v>258118088</v>
      </c>
      <c r="O41" s="37">
        <f t="shared" si="1"/>
        <v>4691.0091596394304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87</v>
      </c>
      <c r="M43" s="94"/>
      <c r="N43" s="94"/>
      <c r="O43" s="41">
        <v>55024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99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6889983</v>
      </c>
      <c r="E5" s="26">
        <f t="shared" si="0"/>
        <v>5592568</v>
      </c>
      <c r="F5" s="26">
        <f t="shared" si="0"/>
        <v>5666566</v>
      </c>
      <c r="G5" s="26">
        <f t="shared" si="0"/>
        <v>2805201</v>
      </c>
      <c r="H5" s="26">
        <f t="shared" si="0"/>
        <v>0</v>
      </c>
      <c r="I5" s="26">
        <f t="shared" si="0"/>
        <v>0</v>
      </c>
      <c r="J5" s="26">
        <f t="shared" si="0"/>
        <v>23928416</v>
      </c>
      <c r="K5" s="26">
        <f t="shared" si="0"/>
        <v>33714998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78597732</v>
      </c>
      <c r="P5" s="32">
        <f t="shared" ref="P5:P40" si="1">(O5/P$42)</f>
        <v>1434.9983933396627</v>
      </c>
      <c r="Q5" s="6"/>
    </row>
    <row r="6" spans="1:134">
      <c r="A6" s="12"/>
      <c r="B6" s="44">
        <v>511</v>
      </c>
      <c r="C6" s="20" t="s">
        <v>19</v>
      </c>
      <c r="D6" s="46">
        <v>959936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959936</v>
      </c>
      <c r="P6" s="47">
        <f t="shared" si="1"/>
        <v>17.52603520046739</v>
      </c>
      <c r="Q6" s="9"/>
    </row>
    <row r="7" spans="1:134">
      <c r="A7" s="12"/>
      <c r="B7" s="44">
        <v>512</v>
      </c>
      <c r="C7" s="20" t="s">
        <v>20</v>
      </c>
      <c r="D7" s="46">
        <v>1219137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1219137</v>
      </c>
      <c r="P7" s="47">
        <f t="shared" si="1"/>
        <v>22.258398451763675</v>
      </c>
      <c r="Q7" s="9"/>
    </row>
    <row r="8" spans="1:134">
      <c r="A8" s="12"/>
      <c r="B8" s="44">
        <v>513</v>
      </c>
      <c r="C8" s="20" t="s">
        <v>21</v>
      </c>
      <c r="D8" s="46">
        <v>1493400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1493400</v>
      </c>
      <c r="P8" s="47">
        <f t="shared" si="1"/>
        <v>27.265756225808808</v>
      </c>
      <c r="Q8" s="9"/>
    </row>
    <row r="9" spans="1:134">
      <c r="A9" s="12"/>
      <c r="B9" s="44">
        <v>514</v>
      </c>
      <c r="C9" s="20" t="s">
        <v>22</v>
      </c>
      <c r="D9" s="46">
        <v>592249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592249</v>
      </c>
      <c r="P9" s="47">
        <f t="shared" si="1"/>
        <v>10.812988388227561</v>
      </c>
      <c r="Q9" s="9"/>
    </row>
    <row r="10" spans="1:134">
      <c r="A10" s="12"/>
      <c r="B10" s="44">
        <v>515</v>
      </c>
      <c r="C10" s="20" t="s">
        <v>23</v>
      </c>
      <c r="D10" s="46">
        <v>939165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939165</v>
      </c>
      <c r="P10" s="47">
        <f t="shared" si="1"/>
        <v>17.146808588329804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5666566</v>
      </c>
      <c r="G11" s="46">
        <v>2562206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8228772</v>
      </c>
      <c r="P11" s="47">
        <f t="shared" si="1"/>
        <v>150.23683633973562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33714998</v>
      </c>
      <c r="L12" s="46">
        <v>0</v>
      </c>
      <c r="M12" s="46">
        <v>0</v>
      </c>
      <c r="N12" s="46">
        <v>0</v>
      </c>
      <c r="O12" s="46">
        <f t="shared" si="2"/>
        <v>33714998</v>
      </c>
      <c r="P12" s="47">
        <f t="shared" si="1"/>
        <v>615.55170525085805</v>
      </c>
      <c r="Q12" s="9"/>
    </row>
    <row r="13" spans="1:134">
      <c r="A13" s="12"/>
      <c r="B13" s="44">
        <v>519</v>
      </c>
      <c r="C13" s="20" t="s">
        <v>26</v>
      </c>
      <c r="D13" s="46">
        <v>1686096</v>
      </c>
      <c r="E13" s="46">
        <v>5592568</v>
      </c>
      <c r="F13" s="46">
        <v>0</v>
      </c>
      <c r="G13" s="46">
        <v>242995</v>
      </c>
      <c r="H13" s="46">
        <v>0</v>
      </c>
      <c r="I13" s="46">
        <v>0</v>
      </c>
      <c r="J13" s="46">
        <v>23928416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31450075</v>
      </c>
      <c r="P13" s="47">
        <f t="shared" si="1"/>
        <v>574.1998648944716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36187899</v>
      </c>
      <c r="E14" s="31">
        <f t="shared" si="3"/>
        <v>2288747</v>
      </c>
      <c r="F14" s="31">
        <f t="shared" si="3"/>
        <v>0</v>
      </c>
      <c r="G14" s="31">
        <f t="shared" si="3"/>
        <v>2440543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40917189</v>
      </c>
      <c r="P14" s="43">
        <f t="shared" si="1"/>
        <v>747.04573504710436</v>
      </c>
      <c r="Q14" s="10"/>
    </row>
    <row r="15" spans="1:134">
      <c r="A15" s="12"/>
      <c r="B15" s="44">
        <v>521</v>
      </c>
      <c r="C15" s="20" t="s">
        <v>28</v>
      </c>
      <c r="D15" s="46">
        <v>24949911</v>
      </c>
      <c r="E15" s="46">
        <v>265791</v>
      </c>
      <c r="F15" s="46">
        <v>0</v>
      </c>
      <c r="G15" s="46">
        <v>1018286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26233988</v>
      </c>
      <c r="P15" s="47">
        <f t="shared" si="1"/>
        <v>478.96713649309868</v>
      </c>
      <c r="Q15" s="9"/>
    </row>
    <row r="16" spans="1:134">
      <c r="A16" s="12"/>
      <c r="B16" s="44">
        <v>522</v>
      </c>
      <c r="C16" s="20" t="s">
        <v>29</v>
      </c>
      <c r="D16" s="46">
        <v>11237988</v>
      </c>
      <c r="E16" s="46">
        <v>179121</v>
      </c>
      <c r="F16" s="46">
        <v>0</v>
      </c>
      <c r="G16" s="46">
        <v>1422257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12839366</v>
      </c>
      <c r="P16" s="47">
        <f t="shared" si="1"/>
        <v>234.41477397210252</v>
      </c>
      <c r="Q16" s="9"/>
    </row>
    <row r="17" spans="1:17">
      <c r="A17" s="12"/>
      <c r="B17" s="44">
        <v>524</v>
      </c>
      <c r="C17" s="20" t="s">
        <v>85</v>
      </c>
      <c r="D17" s="46">
        <v>0</v>
      </c>
      <c r="E17" s="46">
        <v>1843835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1843835</v>
      </c>
      <c r="P17" s="47">
        <f t="shared" si="1"/>
        <v>33.663824581903164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SUM(D19:D22)</f>
        <v>23335</v>
      </c>
      <c r="E18" s="31">
        <f t="shared" si="5"/>
        <v>3075998</v>
      </c>
      <c r="F18" s="31">
        <f t="shared" si="5"/>
        <v>0</v>
      </c>
      <c r="G18" s="31">
        <f t="shared" si="5"/>
        <v>2079331</v>
      </c>
      <c r="H18" s="31">
        <f t="shared" si="5"/>
        <v>0</v>
      </c>
      <c r="I18" s="31">
        <f t="shared" si="5"/>
        <v>65820316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70998980</v>
      </c>
      <c r="P18" s="43">
        <f t="shared" si="1"/>
        <v>1296.2641495654714</v>
      </c>
      <c r="Q18" s="10"/>
    </row>
    <row r="19" spans="1:17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57072587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57072587</v>
      </c>
      <c r="P19" s="47">
        <f t="shared" si="1"/>
        <v>1042.0029759731249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8747729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7" si="6">SUM(D20:N20)</f>
        <v>8747729</v>
      </c>
      <c r="P20" s="47">
        <f t="shared" si="1"/>
        <v>159.71169575695612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2929184</v>
      </c>
      <c r="F21" s="46">
        <v>0</v>
      </c>
      <c r="G21" s="46">
        <v>2079331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5008515</v>
      </c>
      <c r="P21" s="47">
        <f t="shared" si="1"/>
        <v>91.442981815526181</v>
      </c>
      <c r="Q21" s="9"/>
    </row>
    <row r="22" spans="1:17">
      <c r="A22" s="12"/>
      <c r="B22" s="44">
        <v>539</v>
      </c>
      <c r="C22" s="20" t="s">
        <v>35</v>
      </c>
      <c r="D22" s="46">
        <v>23335</v>
      </c>
      <c r="E22" s="46">
        <v>146814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170149</v>
      </c>
      <c r="P22" s="47">
        <f t="shared" si="1"/>
        <v>3.106496019864164</v>
      </c>
      <c r="Q22" s="9"/>
    </row>
    <row r="23" spans="1:17" ht="15.75">
      <c r="A23" s="28" t="s">
        <v>36</v>
      </c>
      <c r="B23" s="29"/>
      <c r="C23" s="30"/>
      <c r="D23" s="31">
        <f t="shared" ref="D23:N23" si="7">SUM(D24:D28)</f>
        <v>2821435</v>
      </c>
      <c r="E23" s="31">
        <f t="shared" si="7"/>
        <v>4674081</v>
      </c>
      <c r="F23" s="31">
        <f t="shared" si="7"/>
        <v>0</v>
      </c>
      <c r="G23" s="31">
        <f t="shared" si="7"/>
        <v>2112699</v>
      </c>
      <c r="H23" s="31">
        <f t="shared" si="7"/>
        <v>0</v>
      </c>
      <c r="I23" s="31">
        <f t="shared" si="7"/>
        <v>33696073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43304288</v>
      </c>
      <c r="P23" s="43">
        <f t="shared" si="1"/>
        <v>790.62820419192292</v>
      </c>
      <c r="Q23" s="10"/>
    </row>
    <row r="24" spans="1:17">
      <c r="A24" s="12"/>
      <c r="B24" s="44">
        <v>541</v>
      </c>
      <c r="C24" s="20" t="s">
        <v>37</v>
      </c>
      <c r="D24" s="46">
        <v>2821435</v>
      </c>
      <c r="E24" s="46">
        <v>3879188</v>
      </c>
      <c r="F24" s="46">
        <v>0</v>
      </c>
      <c r="G24" s="46">
        <v>2112699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8813322</v>
      </c>
      <c r="P24" s="47">
        <f t="shared" si="1"/>
        <v>160.90926020594463</v>
      </c>
      <c r="Q24" s="9"/>
    </row>
    <row r="25" spans="1:17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29694525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29694525</v>
      </c>
      <c r="P25" s="47">
        <f t="shared" si="1"/>
        <v>542.14790403855989</v>
      </c>
      <c r="Q25" s="9"/>
    </row>
    <row r="26" spans="1:17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4001548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4001548</v>
      </c>
      <c r="P26" s="47">
        <f t="shared" si="1"/>
        <v>73.05827795223837</v>
      </c>
      <c r="Q26" s="9"/>
    </row>
    <row r="27" spans="1:17">
      <c r="A27" s="12"/>
      <c r="B27" s="44">
        <v>545</v>
      </c>
      <c r="C27" s="20" t="s">
        <v>40</v>
      </c>
      <c r="D27" s="46">
        <v>0</v>
      </c>
      <c r="E27" s="46">
        <v>790232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790232</v>
      </c>
      <c r="P27" s="47">
        <f t="shared" si="1"/>
        <v>14.427663769809392</v>
      </c>
      <c r="Q27" s="9"/>
    </row>
    <row r="28" spans="1:17">
      <c r="A28" s="12"/>
      <c r="B28" s="44">
        <v>549</v>
      </c>
      <c r="C28" s="20" t="s">
        <v>41</v>
      </c>
      <c r="D28" s="46">
        <v>0</v>
      </c>
      <c r="E28" s="46">
        <v>4661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4661</v>
      </c>
      <c r="P28" s="47">
        <f t="shared" si="1"/>
        <v>8.5098225370627334E-2</v>
      </c>
      <c r="Q28" s="9"/>
    </row>
    <row r="29" spans="1:17" ht="15.75">
      <c r="A29" s="28" t="s">
        <v>42</v>
      </c>
      <c r="B29" s="29"/>
      <c r="C29" s="30"/>
      <c r="D29" s="31">
        <f t="shared" ref="D29:N29" si="8">SUM(D30:D31)</f>
        <v>416437</v>
      </c>
      <c r="E29" s="31">
        <f t="shared" si="8"/>
        <v>22736396</v>
      </c>
      <c r="F29" s="31">
        <f t="shared" si="8"/>
        <v>0</v>
      </c>
      <c r="G29" s="31">
        <f t="shared" si="8"/>
        <v>3698878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26851711</v>
      </c>
      <c r="P29" s="43">
        <f t="shared" si="1"/>
        <v>490.24521653399546</v>
      </c>
      <c r="Q29" s="10"/>
    </row>
    <row r="30" spans="1:17">
      <c r="A30" s="13"/>
      <c r="B30" s="45">
        <v>554</v>
      </c>
      <c r="C30" s="21" t="s">
        <v>43</v>
      </c>
      <c r="D30" s="46">
        <v>0</v>
      </c>
      <c r="E30" s="46">
        <v>18379384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18379384</v>
      </c>
      <c r="P30" s="47">
        <f t="shared" si="1"/>
        <v>335.56167384795151</v>
      </c>
      <c r="Q30" s="9"/>
    </row>
    <row r="31" spans="1:17">
      <c r="A31" s="13"/>
      <c r="B31" s="45">
        <v>559</v>
      </c>
      <c r="C31" s="21" t="s">
        <v>44</v>
      </c>
      <c r="D31" s="46">
        <v>416437</v>
      </c>
      <c r="E31" s="46">
        <v>4357012</v>
      </c>
      <c r="F31" s="46">
        <v>0</v>
      </c>
      <c r="G31" s="46">
        <v>3698878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8472327</v>
      </c>
      <c r="P31" s="47">
        <f t="shared" si="1"/>
        <v>154.68354268604398</v>
      </c>
      <c r="Q31" s="9"/>
    </row>
    <row r="32" spans="1:17" ht="15.75">
      <c r="A32" s="28" t="s">
        <v>45</v>
      </c>
      <c r="B32" s="29"/>
      <c r="C32" s="30"/>
      <c r="D32" s="31">
        <f t="shared" ref="D32:N32" si="9">SUM(D33:D33)</f>
        <v>21666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21666</v>
      </c>
      <c r="P32" s="43">
        <f t="shared" si="1"/>
        <v>0.39556707806908642</v>
      </c>
      <c r="Q32" s="10"/>
    </row>
    <row r="33" spans="1:120">
      <c r="A33" s="12"/>
      <c r="B33" s="44">
        <v>569</v>
      </c>
      <c r="C33" s="20" t="s">
        <v>46</v>
      </c>
      <c r="D33" s="46">
        <v>21666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21666</v>
      </c>
      <c r="P33" s="47">
        <f t="shared" si="1"/>
        <v>0.39556707806908642</v>
      </c>
      <c r="Q33" s="9"/>
    </row>
    <row r="34" spans="1:120" ht="15.75">
      <c r="A34" s="28" t="s">
        <v>47</v>
      </c>
      <c r="B34" s="29"/>
      <c r="C34" s="30"/>
      <c r="D34" s="31">
        <f t="shared" ref="D34:N34" si="10">SUM(D35:D37)</f>
        <v>7532403</v>
      </c>
      <c r="E34" s="31">
        <f t="shared" si="10"/>
        <v>7901797</v>
      </c>
      <c r="F34" s="31">
        <f t="shared" si="10"/>
        <v>0</v>
      </c>
      <c r="G34" s="31">
        <f t="shared" si="10"/>
        <v>2149335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17583535</v>
      </c>
      <c r="P34" s="43">
        <f t="shared" si="1"/>
        <v>321.0314576791061</v>
      </c>
      <c r="Q34" s="9"/>
    </row>
    <row r="35" spans="1:120">
      <c r="A35" s="12"/>
      <c r="B35" s="44">
        <v>572</v>
      </c>
      <c r="C35" s="20" t="s">
        <v>49</v>
      </c>
      <c r="D35" s="46">
        <v>6050915</v>
      </c>
      <c r="E35" s="46">
        <v>5596254</v>
      </c>
      <c r="F35" s="46">
        <v>0</v>
      </c>
      <c r="G35" s="46">
        <v>2149335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13796504</v>
      </c>
      <c r="P35" s="47">
        <f t="shared" si="1"/>
        <v>251.88972467684218</v>
      </c>
      <c r="Q35" s="9"/>
    </row>
    <row r="36" spans="1:120">
      <c r="A36" s="12"/>
      <c r="B36" s="44">
        <v>575</v>
      </c>
      <c r="C36" s="20" t="s">
        <v>50</v>
      </c>
      <c r="D36" s="46">
        <v>77672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77672</v>
      </c>
      <c r="P36" s="47">
        <f t="shared" si="1"/>
        <v>1.418096837800336</v>
      </c>
      <c r="Q36" s="9"/>
    </row>
    <row r="37" spans="1:120">
      <c r="A37" s="12"/>
      <c r="B37" s="44">
        <v>579</v>
      </c>
      <c r="C37" s="20" t="s">
        <v>51</v>
      </c>
      <c r="D37" s="46">
        <v>1403816</v>
      </c>
      <c r="E37" s="46">
        <v>2305543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3709359</v>
      </c>
      <c r="P37" s="47">
        <f t="shared" si="1"/>
        <v>67.723636164463599</v>
      </c>
      <c r="Q37" s="9"/>
    </row>
    <row r="38" spans="1:120" ht="15.75">
      <c r="A38" s="28" t="s">
        <v>53</v>
      </c>
      <c r="B38" s="29"/>
      <c r="C38" s="30"/>
      <c r="D38" s="31">
        <f t="shared" ref="D38:N38" si="11">SUM(D39:D39)</f>
        <v>6573175</v>
      </c>
      <c r="E38" s="31">
        <f t="shared" si="11"/>
        <v>9987968</v>
      </c>
      <c r="F38" s="31">
        <f t="shared" si="11"/>
        <v>0</v>
      </c>
      <c r="G38" s="31">
        <f t="shared" si="11"/>
        <v>773596</v>
      </c>
      <c r="H38" s="31">
        <f t="shared" si="11"/>
        <v>0</v>
      </c>
      <c r="I38" s="31">
        <f t="shared" si="11"/>
        <v>8000000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25334739</v>
      </c>
      <c r="P38" s="43">
        <f t="shared" si="1"/>
        <v>462.54909442780985</v>
      </c>
      <c r="Q38" s="9"/>
    </row>
    <row r="39" spans="1:120" ht="15.75" thickBot="1">
      <c r="A39" s="12"/>
      <c r="B39" s="44">
        <v>581</v>
      </c>
      <c r="C39" s="20" t="s">
        <v>102</v>
      </c>
      <c r="D39" s="46">
        <v>6573175</v>
      </c>
      <c r="E39" s="46">
        <v>9987968</v>
      </c>
      <c r="F39" s="46">
        <v>0</v>
      </c>
      <c r="G39" s="46">
        <v>773596</v>
      </c>
      <c r="H39" s="46">
        <v>0</v>
      </c>
      <c r="I39" s="46">
        <v>8000000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25334739</v>
      </c>
      <c r="P39" s="47">
        <f t="shared" si="1"/>
        <v>462.54909442780985</v>
      </c>
      <c r="Q39" s="9"/>
    </row>
    <row r="40" spans="1:120" ht="16.5" thickBot="1">
      <c r="A40" s="14" t="s">
        <v>10</v>
      </c>
      <c r="B40" s="23"/>
      <c r="C40" s="22"/>
      <c r="D40" s="15">
        <f>SUM(D5,D14,D18,D23,D29,D32,D34,D38)</f>
        <v>60466333</v>
      </c>
      <c r="E40" s="15">
        <f t="shared" ref="E40:N40" si="12">SUM(E5,E14,E18,E23,E29,E32,E34,E38)</f>
        <v>56257555</v>
      </c>
      <c r="F40" s="15">
        <f t="shared" si="12"/>
        <v>5666566</v>
      </c>
      <c r="G40" s="15">
        <f t="shared" si="12"/>
        <v>16059583</v>
      </c>
      <c r="H40" s="15">
        <f t="shared" si="12"/>
        <v>0</v>
      </c>
      <c r="I40" s="15">
        <f t="shared" si="12"/>
        <v>107516389</v>
      </c>
      <c r="J40" s="15">
        <f t="shared" si="12"/>
        <v>23928416</v>
      </c>
      <c r="K40" s="15">
        <f t="shared" si="12"/>
        <v>33714998</v>
      </c>
      <c r="L40" s="15">
        <f t="shared" si="12"/>
        <v>0</v>
      </c>
      <c r="M40" s="15">
        <f t="shared" si="12"/>
        <v>0</v>
      </c>
      <c r="N40" s="15">
        <f t="shared" si="12"/>
        <v>0</v>
      </c>
      <c r="O40" s="15">
        <f>SUM(D40:N40)</f>
        <v>303609840</v>
      </c>
      <c r="P40" s="37">
        <f t="shared" si="1"/>
        <v>5543.1578178631416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4" t="s">
        <v>105</v>
      </c>
      <c r="N42" s="94"/>
      <c r="O42" s="94"/>
      <c r="P42" s="41">
        <v>54772</v>
      </c>
    </row>
    <row r="43" spans="1:120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98" t="s">
        <v>59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99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100</v>
      </c>
      <c r="N4" s="34" t="s">
        <v>5</v>
      </c>
      <c r="O4" s="34" t="s">
        <v>101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6892528</v>
      </c>
      <c r="E5" s="26">
        <f t="shared" si="0"/>
        <v>1233832</v>
      </c>
      <c r="F5" s="26">
        <f t="shared" si="0"/>
        <v>5676855</v>
      </c>
      <c r="G5" s="26">
        <f t="shared" si="0"/>
        <v>4310645</v>
      </c>
      <c r="H5" s="26">
        <f t="shared" si="0"/>
        <v>0</v>
      </c>
      <c r="I5" s="26">
        <f t="shared" si="0"/>
        <v>0</v>
      </c>
      <c r="J5" s="26">
        <f t="shared" si="0"/>
        <v>22425464</v>
      </c>
      <c r="K5" s="26">
        <f t="shared" si="0"/>
        <v>32325866</v>
      </c>
      <c r="L5" s="26">
        <f t="shared" si="0"/>
        <v>0</v>
      </c>
      <c r="M5" s="26">
        <f t="shared" si="0"/>
        <v>0</v>
      </c>
      <c r="N5" s="26">
        <f t="shared" si="0"/>
        <v>1062681</v>
      </c>
      <c r="O5" s="27">
        <f>SUM(D5:N5)</f>
        <v>73927871</v>
      </c>
      <c r="P5" s="32">
        <f t="shared" ref="P5:P39" si="1">(O5/P$41)</f>
        <v>1356.723637364654</v>
      </c>
      <c r="Q5" s="6"/>
    </row>
    <row r="6" spans="1:134">
      <c r="A6" s="12"/>
      <c r="B6" s="44">
        <v>511</v>
      </c>
      <c r="C6" s="20" t="s">
        <v>19</v>
      </c>
      <c r="D6" s="46">
        <v>602882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602882</v>
      </c>
      <c r="P6" s="47">
        <f t="shared" si="1"/>
        <v>11.064085153239127</v>
      </c>
      <c r="Q6" s="9"/>
    </row>
    <row r="7" spans="1:134">
      <c r="A7" s="12"/>
      <c r="B7" s="44">
        <v>512</v>
      </c>
      <c r="C7" s="20" t="s">
        <v>20</v>
      </c>
      <c r="D7" s="46">
        <v>1354243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1354243</v>
      </c>
      <c r="P7" s="47">
        <f t="shared" si="1"/>
        <v>24.85305560653331</v>
      </c>
      <c r="Q7" s="9"/>
    </row>
    <row r="8" spans="1:134">
      <c r="A8" s="12"/>
      <c r="B8" s="44">
        <v>513</v>
      </c>
      <c r="C8" s="20" t="s">
        <v>21</v>
      </c>
      <c r="D8" s="46">
        <v>1778805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1778805</v>
      </c>
      <c r="P8" s="47">
        <f t="shared" si="1"/>
        <v>32.64461369058543</v>
      </c>
      <c r="Q8" s="9"/>
    </row>
    <row r="9" spans="1:134">
      <c r="A9" s="12"/>
      <c r="B9" s="44">
        <v>514</v>
      </c>
      <c r="C9" s="20" t="s">
        <v>22</v>
      </c>
      <c r="D9" s="46">
        <v>704519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704519</v>
      </c>
      <c r="P9" s="47">
        <f t="shared" si="1"/>
        <v>12.929326481923288</v>
      </c>
      <c r="Q9" s="9"/>
    </row>
    <row r="10" spans="1:134">
      <c r="A10" s="12"/>
      <c r="B10" s="44">
        <v>515</v>
      </c>
      <c r="C10" s="20" t="s">
        <v>23</v>
      </c>
      <c r="D10" s="46">
        <v>923487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923487</v>
      </c>
      <c r="P10" s="47">
        <f t="shared" si="1"/>
        <v>16.947825289043863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5676855</v>
      </c>
      <c r="G11" s="46">
        <v>4298045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9974900</v>
      </c>
      <c r="P11" s="47">
        <f t="shared" si="1"/>
        <v>183.05927693154706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32325866</v>
      </c>
      <c r="L12" s="46">
        <v>0</v>
      </c>
      <c r="M12" s="46">
        <v>0</v>
      </c>
      <c r="N12" s="46">
        <v>0</v>
      </c>
      <c r="O12" s="46">
        <f t="shared" si="2"/>
        <v>32325866</v>
      </c>
      <c r="P12" s="47">
        <f t="shared" si="1"/>
        <v>593.24400807487609</v>
      </c>
      <c r="Q12" s="9"/>
    </row>
    <row r="13" spans="1:134">
      <c r="A13" s="12"/>
      <c r="B13" s="44">
        <v>519</v>
      </c>
      <c r="C13" s="20" t="s">
        <v>26</v>
      </c>
      <c r="D13" s="46">
        <v>1528592</v>
      </c>
      <c r="E13" s="46">
        <v>1233832</v>
      </c>
      <c r="F13" s="46">
        <v>0</v>
      </c>
      <c r="G13" s="46">
        <v>12600</v>
      </c>
      <c r="H13" s="46">
        <v>0</v>
      </c>
      <c r="I13" s="46">
        <v>0</v>
      </c>
      <c r="J13" s="46">
        <v>22425464</v>
      </c>
      <c r="K13" s="46">
        <v>0</v>
      </c>
      <c r="L13" s="46">
        <v>0</v>
      </c>
      <c r="M13" s="46">
        <v>0</v>
      </c>
      <c r="N13" s="46">
        <v>1062681</v>
      </c>
      <c r="O13" s="46">
        <f t="shared" si="2"/>
        <v>26263169</v>
      </c>
      <c r="P13" s="47">
        <f t="shared" si="1"/>
        <v>481.98144613690584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34558103</v>
      </c>
      <c r="E14" s="31">
        <f t="shared" si="3"/>
        <v>2839199</v>
      </c>
      <c r="F14" s="31">
        <f t="shared" si="3"/>
        <v>0</v>
      </c>
      <c r="G14" s="31">
        <f t="shared" si="3"/>
        <v>1968159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2" si="4">SUM(D14:N14)</f>
        <v>39365461</v>
      </c>
      <c r="P14" s="43">
        <f t="shared" si="1"/>
        <v>722.43459350339515</v>
      </c>
      <c r="Q14" s="10"/>
    </row>
    <row r="15" spans="1:134">
      <c r="A15" s="12"/>
      <c r="B15" s="44">
        <v>521</v>
      </c>
      <c r="C15" s="20" t="s">
        <v>28</v>
      </c>
      <c r="D15" s="46">
        <v>23803032</v>
      </c>
      <c r="E15" s="46">
        <v>201904</v>
      </c>
      <c r="F15" s="46">
        <v>0</v>
      </c>
      <c r="G15" s="46">
        <v>743519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24748455</v>
      </c>
      <c r="P15" s="47">
        <f t="shared" si="1"/>
        <v>454.1834281519545</v>
      </c>
      <c r="Q15" s="9"/>
    </row>
    <row r="16" spans="1:134">
      <c r="A16" s="12"/>
      <c r="B16" s="44">
        <v>522</v>
      </c>
      <c r="C16" s="20" t="s">
        <v>29</v>
      </c>
      <c r="D16" s="46">
        <v>10755071</v>
      </c>
      <c r="E16" s="46">
        <v>784107</v>
      </c>
      <c r="F16" s="46">
        <v>0</v>
      </c>
      <c r="G16" s="46">
        <v>1224640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12763818</v>
      </c>
      <c r="P16" s="47">
        <f t="shared" si="1"/>
        <v>234.24147550009175</v>
      </c>
      <c r="Q16" s="9"/>
    </row>
    <row r="17" spans="1:17">
      <c r="A17" s="12"/>
      <c r="B17" s="44">
        <v>524</v>
      </c>
      <c r="C17" s="20" t="s">
        <v>85</v>
      </c>
      <c r="D17" s="46">
        <v>0</v>
      </c>
      <c r="E17" s="46">
        <v>1853188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1853188</v>
      </c>
      <c r="P17" s="47">
        <f t="shared" si="1"/>
        <v>34.009689851348874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SUM(D19:D22)</f>
        <v>13904</v>
      </c>
      <c r="E18" s="31">
        <f t="shared" si="5"/>
        <v>11039203</v>
      </c>
      <c r="F18" s="31">
        <f t="shared" si="5"/>
        <v>0</v>
      </c>
      <c r="G18" s="31">
        <f t="shared" si="5"/>
        <v>3537974</v>
      </c>
      <c r="H18" s="31">
        <f t="shared" si="5"/>
        <v>0</v>
      </c>
      <c r="I18" s="31">
        <f t="shared" si="5"/>
        <v>42975290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57566371</v>
      </c>
      <c r="P18" s="43">
        <f t="shared" si="1"/>
        <v>1056.4575334923838</v>
      </c>
      <c r="Q18" s="10"/>
    </row>
    <row r="19" spans="1:17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34386643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34386643</v>
      </c>
      <c r="P19" s="47">
        <f t="shared" si="1"/>
        <v>631.06336942558266</v>
      </c>
      <c r="Q19" s="9"/>
    </row>
    <row r="20" spans="1:17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8588647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8588647</v>
      </c>
      <c r="P20" s="47">
        <f t="shared" si="1"/>
        <v>157.61877408698845</v>
      </c>
      <c r="Q20" s="9"/>
    </row>
    <row r="21" spans="1:17">
      <c r="A21" s="12"/>
      <c r="B21" s="44">
        <v>538</v>
      </c>
      <c r="C21" s="20" t="s">
        <v>34</v>
      </c>
      <c r="D21" s="46">
        <v>0</v>
      </c>
      <c r="E21" s="46">
        <v>3044089</v>
      </c>
      <c r="F21" s="46">
        <v>0</v>
      </c>
      <c r="G21" s="46">
        <v>3537974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6582063</v>
      </c>
      <c r="P21" s="47">
        <f t="shared" si="1"/>
        <v>120.79396219489814</v>
      </c>
      <c r="Q21" s="9"/>
    </row>
    <row r="22" spans="1:17">
      <c r="A22" s="12"/>
      <c r="B22" s="44">
        <v>539</v>
      </c>
      <c r="C22" s="20" t="s">
        <v>35</v>
      </c>
      <c r="D22" s="46">
        <v>13904</v>
      </c>
      <c r="E22" s="46">
        <v>7995114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8009018</v>
      </c>
      <c r="P22" s="47">
        <f t="shared" si="1"/>
        <v>146.98142778491467</v>
      </c>
      <c r="Q22" s="9"/>
    </row>
    <row r="23" spans="1:17" ht="15.75">
      <c r="A23" s="28" t="s">
        <v>36</v>
      </c>
      <c r="B23" s="29"/>
      <c r="C23" s="30"/>
      <c r="D23" s="31">
        <f t="shared" ref="D23:N23" si="6">SUM(D24:D27)</f>
        <v>3265142</v>
      </c>
      <c r="E23" s="31">
        <f t="shared" si="6"/>
        <v>2153319</v>
      </c>
      <c r="F23" s="31">
        <f t="shared" si="6"/>
        <v>0</v>
      </c>
      <c r="G23" s="31">
        <f t="shared" si="6"/>
        <v>1287097</v>
      </c>
      <c r="H23" s="31">
        <f t="shared" si="6"/>
        <v>0</v>
      </c>
      <c r="I23" s="31">
        <f t="shared" si="6"/>
        <v>30124833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ref="O23:O31" si="7">SUM(D23:N23)</f>
        <v>36830391</v>
      </c>
      <c r="P23" s="43">
        <f t="shared" si="1"/>
        <v>675.91101119471466</v>
      </c>
      <c r="Q23" s="10"/>
    </row>
    <row r="24" spans="1:17">
      <c r="A24" s="12"/>
      <c r="B24" s="44">
        <v>541</v>
      </c>
      <c r="C24" s="20" t="s">
        <v>37</v>
      </c>
      <c r="D24" s="46">
        <v>3265142</v>
      </c>
      <c r="E24" s="46">
        <v>1425052</v>
      </c>
      <c r="F24" s="46">
        <v>0</v>
      </c>
      <c r="G24" s="46">
        <v>1287097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5977291</v>
      </c>
      <c r="P24" s="47">
        <f t="shared" si="1"/>
        <v>109.69519177830794</v>
      </c>
      <c r="Q24" s="9"/>
    </row>
    <row r="25" spans="1:17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26892623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26892623</v>
      </c>
      <c r="P25" s="47">
        <f t="shared" si="1"/>
        <v>493.53318040007343</v>
      </c>
      <c r="Q25" s="9"/>
    </row>
    <row r="26" spans="1:17">
      <c r="A26" s="12"/>
      <c r="B26" s="44">
        <v>543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3232210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3232210</v>
      </c>
      <c r="P26" s="47">
        <f t="shared" si="1"/>
        <v>59.317489447605062</v>
      </c>
      <c r="Q26" s="9"/>
    </row>
    <row r="27" spans="1:17">
      <c r="A27" s="12"/>
      <c r="B27" s="44">
        <v>545</v>
      </c>
      <c r="C27" s="20" t="s">
        <v>40</v>
      </c>
      <c r="D27" s="46">
        <v>0</v>
      </c>
      <c r="E27" s="46">
        <v>728267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728267</v>
      </c>
      <c r="P27" s="47">
        <f t="shared" si="1"/>
        <v>13.365149568728206</v>
      </c>
      <c r="Q27" s="9"/>
    </row>
    <row r="28" spans="1:17" ht="15.75">
      <c r="A28" s="28" t="s">
        <v>42</v>
      </c>
      <c r="B28" s="29"/>
      <c r="C28" s="30"/>
      <c r="D28" s="31">
        <f t="shared" ref="D28:N28" si="8">SUM(D29:D30)</f>
        <v>455566</v>
      </c>
      <c r="E28" s="31">
        <f t="shared" si="8"/>
        <v>21645100</v>
      </c>
      <c r="F28" s="31">
        <f t="shared" si="8"/>
        <v>0</v>
      </c>
      <c r="G28" s="31">
        <f t="shared" si="8"/>
        <v>4977045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27077711</v>
      </c>
      <c r="P28" s="43">
        <f t="shared" si="1"/>
        <v>496.92991374564139</v>
      </c>
      <c r="Q28" s="10"/>
    </row>
    <row r="29" spans="1:17">
      <c r="A29" s="13"/>
      <c r="B29" s="45">
        <v>554</v>
      </c>
      <c r="C29" s="21" t="s">
        <v>43</v>
      </c>
      <c r="D29" s="46">
        <v>0</v>
      </c>
      <c r="E29" s="46">
        <v>18397571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18397571</v>
      </c>
      <c r="P29" s="47">
        <f t="shared" si="1"/>
        <v>337.63206092861077</v>
      </c>
      <c r="Q29" s="9"/>
    </row>
    <row r="30" spans="1:17">
      <c r="A30" s="13"/>
      <c r="B30" s="45">
        <v>559</v>
      </c>
      <c r="C30" s="21" t="s">
        <v>44</v>
      </c>
      <c r="D30" s="46">
        <v>455566</v>
      </c>
      <c r="E30" s="46">
        <v>3247529</v>
      </c>
      <c r="F30" s="46">
        <v>0</v>
      </c>
      <c r="G30" s="46">
        <v>4977045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8680140</v>
      </c>
      <c r="P30" s="47">
        <f t="shared" si="1"/>
        <v>159.29785281703064</v>
      </c>
      <c r="Q30" s="9"/>
    </row>
    <row r="31" spans="1:17" ht="15.75">
      <c r="A31" s="28" t="s">
        <v>45</v>
      </c>
      <c r="B31" s="29"/>
      <c r="C31" s="30"/>
      <c r="D31" s="31">
        <f t="shared" ref="D31:N31" si="9">SUM(D32:D32)</f>
        <v>30000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30000</v>
      </c>
      <c r="P31" s="43">
        <f t="shared" si="1"/>
        <v>0.55055973573132688</v>
      </c>
      <c r="Q31" s="10"/>
    </row>
    <row r="32" spans="1:17">
      <c r="A32" s="12"/>
      <c r="B32" s="44">
        <v>569</v>
      </c>
      <c r="C32" s="20" t="s">
        <v>46</v>
      </c>
      <c r="D32" s="46">
        <v>30000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9" si="10">SUM(D32:N32)</f>
        <v>30000</v>
      </c>
      <c r="P32" s="47">
        <f t="shared" si="1"/>
        <v>0.55055973573132688</v>
      </c>
      <c r="Q32" s="9"/>
    </row>
    <row r="33" spans="1:120" ht="15.75">
      <c r="A33" s="28" t="s">
        <v>47</v>
      </c>
      <c r="B33" s="29"/>
      <c r="C33" s="30"/>
      <c r="D33" s="31">
        <f t="shared" ref="D33:N33" si="11">SUM(D34:D36)</f>
        <v>7183737</v>
      </c>
      <c r="E33" s="31">
        <f t="shared" si="11"/>
        <v>5605592</v>
      </c>
      <c r="F33" s="31">
        <f t="shared" si="11"/>
        <v>0</v>
      </c>
      <c r="G33" s="31">
        <f t="shared" si="11"/>
        <v>5016333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 t="shared" si="10"/>
        <v>17805662</v>
      </c>
      <c r="P33" s="43">
        <f t="shared" si="1"/>
        <v>326.76935217471095</v>
      </c>
      <c r="Q33" s="9"/>
    </row>
    <row r="34" spans="1:120">
      <c r="A34" s="12"/>
      <c r="B34" s="44">
        <v>572</v>
      </c>
      <c r="C34" s="20" t="s">
        <v>49</v>
      </c>
      <c r="D34" s="46">
        <v>5769175</v>
      </c>
      <c r="E34" s="46">
        <v>3972905</v>
      </c>
      <c r="F34" s="46">
        <v>0</v>
      </c>
      <c r="G34" s="46">
        <v>5016333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14758413</v>
      </c>
      <c r="P34" s="47">
        <f t="shared" si="1"/>
        <v>270.8462653697926</v>
      </c>
      <c r="Q34" s="9"/>
    </row>
    <row r="35" spans="1:120">
      <c r="A35" s="12"/>
      <c r="B35" s="44">
        <v>575</v>
      </c>
      <c r="C35" s="20" t="s">
        <v>50</v>
      </c>
      <c r="D35" s="46">
        <v>132101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132101</v>
      </c>
      <c r="P35" s="47">
        <f t="shared" si="1"/>
        <v>2.4243163883281338</v>
      </c>
      <c r="Q35" s="9"/>
    </row>
    <row r="36" spans="1:120">
      <c r="A36" s="12"/>
      <c r="B36" s="44">
        <v>579</v>
      </c>
      <c r="C36" s="20" t="s">
        <v>51</v>
      </c>
      <c r="D36" s="46">
        <v>1282461</v>
      </c>
      <c r="E36" s="46">
        <v>1632687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2915148</v>
      </c>
      <c r="P36" s="47">
        <f t="shared" si="1"/>
        <v>53.498770416590197</v>
      </c>
      <c r="Q36" s="9"/>
    </row>
    <row r="37" spans="1:120" ht="15.75">
      <c r="A37" s="28" t="s">
        <v>53</v>
      </c>
      <c r="B37" s="29"/>
      <c r="C37" s="30"/>
      <c r="D37" s="31">
        <f t="shared" ref="D37:N37" si="12">SUM(D38:D38)</f>
        <v>6182804</v>
      </c>
      <c r="E37" s="31">
        <f t="shared" si="12"/>
        <v>11033892</v>
      </c>
      <c r="F37" s="31">
        <f t="shared" si="12"/>
        <v>0</v>
      </c>
      <c r="G37" s="31">
        <f t="shared" si="12"/>
        <v>1033510</v>
      </c>
      <c r="H37" s="31">
        <f t="shared" si="12"/>
        <v>0</v>
      </c>
      <c r="I37" s="31">
        <f t="shared" si="12"/>
        <v>8000000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0"/>
        <v>26250206</v>
      </c>
      <c r="P37" s="43">
        <f t="shared" si="1"/>
        <v>481.74354927509637</v>
      </c>
      <c r="Q37" s="9"/>
    </row>
    <row r="38" spans="1:120" ht="15.75" thickBot="1">
      <c r="A38" s="12"/>
      <c r="B38" s="44">
        <v>581</v>
      </c>
      <c r="C38" s="20" t="s">
        <v>102</v>
      </c>
      <c r="D38" s="46">
        <v>6182804</v>
      </c>
      <c r="E38" s="46">
        <v>11033892</v>
      </c>
      <c r="F38" s="46">
        <v>0</v>
      </c>
      <c r="G38" s="46">
        <v>1033510</v>
      </c>
      <c r="H38" s="46">
        <v>0</v>
      </c>
      <c r="I38" s="46">
        <v>8000000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26250206</v>
      </c>
      <c r="P38" s="47">
        <f t="shared" si="1"/>
        <v>481.74354927509637</v>
      </c>
      <c r="Q38" s="9"/>
    </row>
    <row r="39" spans="1:120" ht="16.5" thickBot="1">
      <c r="A39" s="14" t="s">
        <v>10</v>
      </c>
      <c r="B39" s="23"/>
      <c r="C39" s="22"/>
      <c r="D39" s="15">
        <f>SUM(D5,D14,D18,D23,D28,D31,D33,D37)</f>
        <v>58581784</v>
      </c>
      <c r="E39" s="15">
        <f t="shared" ref="E39:N39" si="13">SUM(E5,E14,E18,E23,E28,E31,E33,E37)</f>
        <v>55550137</v>
      </c>
      <c r="F39" s="15">
        <f t="shared" si="13"/>
        <v>5676855</v>
      </c>
      <c r="G39" s="15">
        <f t="shared" si="13"/>
        <v>22130763</v>
      </c>
      <c r="H39" s="15">
        <f t="shared" si="13"/>
        <v>0</v>
      </c>
      <c r="I39" s="15">
        <f t="shared" si="13"/>
        <v>81100123</v>
      </c>
      <c r="J39" s="15">
        <f t="shared" si="13"/>
        <v>22425464</v>
      </c>
      <c r="K39" s="15">
        <f t="shared" si="13"/>
        <v>32325866</v>
      </c>
      <c r="L39" s="15">
        <f t="shared" si="13"/>
        <v>0</v>
      </c>
      <c r="M39" s="15">
        <f t="shared" si="13"/>
        <v>0</v>
      </c>
      <c r="N39" s="15">
        <f t="shared" si="13"/>
        <v>1062681</v>
      </c>
      <c r="O39" s="15">
        <f t="shared" si="10"/>
        <v>278853673</v>
      </c>
      <c r="P39" s="37">
        <f t="shared" si="1"/>
        <v>5117.520150486328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94" t="s">
        <v>103</v>
      </c>
      <c r="N41" s="94"/>
      <c r="O41" s="94"/>
      <c r="P41" s="41">
        <v>54490</v>
      </c>
    </row>
    <row r="42" spans="1:120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98" t="s">
        <v>59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6551799</v>
      </c>
      <c r="E5" s="26">
        <f t="shared" si="0"/>
        <v>273499</v>
      </c>
      <c r="F5" s="26">
        <f t="shared" si="0"/>
        <v>4886040</v>
      </c>
      <c r="G5" s="26">
        <f t="shared" si="0"/>
        <v>4298486</v>
      </c>
      <c r="H5" s="26">
        <f t="shared" si="0"/>
        <v>0</v>
      </c>
      <c r="I5" s="26">
        <f t="shared" si="0"/>
        <v>0</v>
      </c>
      <c r="J5" s="26">
        <f t="shared" si="0"/>
        <v>22439536</v>
      </c>
      <c r="K5" s="26">
        <f t="shared" si="0"/>
        <v>32488034</v>
      </c>
      <c r="L5" s="26">
        <f t="shared" si="0"/>
        <v>0</v>
      </c>
      <c r="M5" s="26">
        <f t="shared" si="0"/>
        <v>1383613</v>
      </c>
      <c r="N5" s="27">
        <f>SUM(D5:M5)</f>
        <v>72321007</v>
      </c>
      <c r="O5" s="32">
        <f t="shared" ref="O5:O40" si="1">(N5/O$42)</f>
        <v>1303.1281667807848</v>
      </c>
      <c r="P5" s="6"/>
    </row>
    <row r="6" spans="1:133">
      <c r="A6" s="12"/>
      <c r="B6" s="44">
        <v>511</v>
      </c>
      <c r="C6" s="20" t="s">
        <v>19</v>
      </c>
      <c r="D6" s="46">
        <v>585239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585239</v>
      </c>
      <c r="O6" s="47">
        <f t="shared" si="1"/>
        <v>10.545226855021802</v>
      </c>
      <c r="P6" s="9"/>
    </row>
    <row r="7" spans="1:133">
      <c r="A7" s="12"/>
      <c r="B7" s="44">
        <v>512</v>
      </c>
      <c r="C7" s="20" t="s">
        <v>20</v>
      </c>
      <c r="D7" s="46">
        <v>1300073</v>
      </c>
      <c r="E7" s="46">
        <v>9706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1309779</v>
      </c>
      <c r="O7" s="47">
        <f t="shared" si="1"/>
        <v>23.600472089084292</v>
      </c>
      <c r="P7" s="9"/>
    </row>
    <row r="8" spans="1:133">
      <c r="A8" s="12"/>
      <c r="B8" s="44">
        <v>513</v>
      </c>
      <c r="C8" s="20" t="s">
        <v>21</v>
      </c>
      <c r="D8" s="46">
        <v>1535799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1535799</v>
      </c>
      <c r="O8" s="47">
        <f t="shared" si="1"/>
        <v>27.673051281127247</v>
      </c>
      <c r="P8" s="9"/>
    </row>
    <row r="9" spans="1:133">
      <c r="A9" s="12"/>
      <c r="B9" s="44">
        <v>514</v>
      </c>
      <c r="C9" s="20" t="s">
        <v>22</v>
      </c>
      <c r="D9" s="46">
        <v>712063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712063</v>
      </c>
      <c r="O9" s="47">
        <f t="shared" si="1"/>
        <v>12.830426321669249</v>
      </c>
      <c r="P9" s="9"/>
    </row>
    <row r="10" spans="1:133">
      <c r="A10" s="12"/>
      <c r="B10" s="44">
        <v>515</v>
      </c>
      <c r="C10" s="20" t="s">
        <v>23</v>
      </c>
      <c r="D10" s="46">
        <v>945697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945697</v>
      </c>
      <c r="O10" s="47">
        <f t="shared" si="1"/>
        <v>17.040199646834122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4886040</v>
      </c>
      <c r="G11" s="46">
        <v>4298486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3846</v>
      </c>
      <c r="N11" s="46">
        <f t="shared" si="2"/>
        <v>9188372</v>
      </c>
      <c r="O11" s="47">
        <f t="shared" si="1"/>
        <v>165.56221845832283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32488034</v>
      </c>
      <c r="L12" s="46">
        <v>0</v>
      </c>
      <c r="M12" s="46">
        <v>0</v>
      </c>
      <c r="N12" s="46">
        <f t="shared" si="2"/>
        <v>32488034</v>
      </c>
      <c r="O12" s="47">
        <f t="shared" si="1"/>
        <v>585.39107715593354</v>
      </c>
      <c r="P12" s="9"/>
    </row>
    <row r="13" spans="1:133">
      <c r="A13" s="12"/>
      <c r="B13" s="44">
        <v>519</v>
      </c>
      <c r="C13" s="20" t="s">
        <v>69</v>
      </c>
      <c r="D13" s="46">
        <v>1472928</v>
      </c>
      <c r="E13" s="46">
        <v>263793</v>
      </c>
      <c r="F13" s="46">
        <v>0</v>
      </c>
      <c r="G13" s="46">
        <v>0</v>
      </c>
      <c r="H13" s="46">
        <v>0</v>
      </c>
      <c r="I13" s="46">
        <v>0</v>
      </c>
      <c r="J13" s="46">
        <v>22439536</v>
      </c>
      <c r="K13" s="46">
        <v>0</v>
      </c>
      <c r="L13" s="46">
        <v>0</v>
      </c>
      <c r="M13" s="46">
        <v>1379767</v>
      </c>
      <c r="N13" s="46">
        <f t="shared" si="2"/>
        <v>25556024</v>
      </c>
      <c r="O13" s="47">
        <f t="shared" si="1"/>
        <v>460.4854949727918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32863873</v>
      </c>
      <c r="E14" s="31">
        <f t="shared" si="3"/>
        <v>2153838</v>
      </c>
      <c r="F14" s="31">
        <f t="shared" si="3"/>
        <v>0</v>
      </c>
      <c r="G14" s="31">
        <f t="shared" si="3"/>
        <v>1428475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36446186</v>
      </c>
      <c r="O14" s="43">
        <f t="shared" si="1"/>
        <v>656.71170132257021</v>
      </c>
      <c r="P14" s="10"/>
    </row>
    <row r="15" spans="1:133">
      <c r="A15" s="12"/>
      <c r="B15" s="44">
        <v>521</v>
      </c>
      <c r="C15" s="20" t="s">
        <v>28</v>
      </c>
      <c r="D15" s="46">
        <v>22849135</v>
      </c>
      <c r="E15" s="46">
        <v>183544</v>
      </c>
      <c r="F15" s="46">
        <v>0</v>
      </c>
      <c r="G15" s="46">
        <v>1292864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24325543</v>
      </c>
      <c r="O15" s="47">
        <f t="shared" si="1"/>
        <v>438.3138671663844</v>
      </c>
      <c r="P15" s="9"/>
    </row>
    <row r="16" spans="1:133">
      <c r="A16" s="12"/>
      <c r="B16" s="44">
        <v>522</v>
      </c>
      <c r="C16" s="20" t="s">
        <v>29</v>
      </c>
      <c r="D16" s="46">
        <v>10014738</v>
      </c>
      <c r="E16" s="46">
        <v>365637</v>
      </c>
      <c r="F16" s="46">
        <v>0</v>
      </c>
      <c r="G16" s="46">
        <v>135611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10515986</v>
      </c>
      <c r="O16" s="47">
        <f t="shared" si="1"/>
        <v>189.48405347940465</v>
      </c>
      <c r="P16" s="9"/>
    </row>
    <row r="17" spans="1:16">
      <c r="A17" s="12"/>
      <c r="B17" s="44">
        <v>524</v>
      </c>
      <c r="C17" s="20" t="s">
        <v>85</v>
      </c>
      <c r="D17" s="46">
        <v>0</v>
      </c>
      <c r="E17" s="46">
        <v>1512015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1512015</v>
      </c>
      <c r="O17" s="47">
        <f t="shared" si="1"/>
        <v>27.244495297127823</v>
      </c>
      <c r="P17" s="9"/>
    </row>
    <row r="18" spans="1:16">
      <c r="A18" s="12"/>
      <c r="B18" s="44">
        <v>529</v>
      </c>
      <c r="C18" s="20" t="s">
        <v>30</v>
      </c>
      <c r="D18" s="46">
        <v>0</v>
      </c>
      <c r="E18" s="46">
        <v>92642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92642</v>
      </c>
      <c r="O18" s="47">
        <f t="shared" si="1"/>
        <v>1.6692853796533209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936</v>
      </c>
      <c r="E19" s="31">
        <f t="shared" si="5"/>
        <v>6323843</v>
      </c>
      <c r="F19" s="31">
        <f t="shared" si="5"/>
        <v>0</v>
      </c>
      <c r="G19" s="31">
        <f t="shared" si="5"/>
        <v>3374674</v>
      </c>
      <c r="H19" s="31">
        <f t="shared" si="5"/>
        <v>0</v>
      </c>
      <c r="I19" s="31">
        <f t="shared" si="5"/>
        <v>41789180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51488633</v>
      </c>
      <c r="O19" s="43">
        <f t="shared" si="1"/>
        <v>927.75654978557782</v>
      </c>
      <c r="P19" s="10"/>
    </row>
    <row r="20" spans="1:16">
      <c r="A20" s="12"/>
      <c r="B20" s="44">
        <v>532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33297362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33297362</v>
      </c>
      <c r="O20" s="47">
        <f t="shared" si="1"/>
        <v>599.97408915636595</v>
      </c>
      <c r="P20" s="9"/>
    </row>
    <row r="21" spans="1:16">
      <c r="A21" s="12"/>
      <c r="B21" s="44">
        <v>534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8491818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8491818</v>
      </c>
      <c r="O21" s="47">
        <f t="shared" si="1"/>
        <v>153.01124364841976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3183247</v>
      </c>
      <c r="F22" s="46">
        <v>0</v>
      </c>
      <c r="G22" s="46">
        <v>3374674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6557921</v>
      </c>
      <c r="O22" s="47">
        <f t="shared" si="1"/>
        <v>118.16499693682655</v>
      </c>
      <c r="P22" s="9"/>
    </row>
    <row r="23" spans="1:16">
      <c r="A23" s="12"/>
      <c r="B23" s="44">
        <v>539</v>
      </c>
      <c r="C23" s="20" t="s">
        <v>35</v>
      </c>
      <c r="D23" s="46">
        <v>936</v>
      </c>
      <c r="E23" s="46">
        <v>3140596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3141532</v>
      </c>
      <c r="O23" s="47">
        <f t="shared" si="1"/>
        <v>56.60622004396555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SUM(D25:D28)</f>
        <v>2864866</v>
      </c>
      <c r="E24" s="31">
        <f t="shared" si="6"/>
        <v>117989</v>
      </c>
      <c r="F24" s="31">
        <f t="shared" si="6"/>
        <v>0</v>
      </c>
      <c r="G24" s="31">
        <f t="shared" si="6"/>
        <v>3691987</v>
      </c>
      <c r="H24" s="31">
        <f t="shared" si="6"/>
        <v>0</v>
      </c>
      <c r="I24" s="31">
        <f t="shared" si="6"/>
        <v>32709422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401710</v>
      </c>
      <c r="N24" s="31">
        <f t="shared" ref="N24:N32" si="7">SUM(D24:M24)</f>
        <v>39785974</v>
      </c>
      <c r="O24" s="43">
        <f t="shared" si="1"/>
        <v>716.89023027856865</v>
      </c>
      <c r="P24" s="10"/>
    </row>
    <row r="25" spans="1:16">
      <c r="A25" s="12"/>
      <c r="B25" s="44">
        <v>541</v>
      </c>
      <c r="C25" s="20" t="s">
        <v>72</v>
      </c>
      <c r="D25" s="46">
        <v>2864866</v>
      </c>
      <c r="E25" s="46">
        <v>117989</v>
      </c>
      <c r="F25" s="46">
        <v>0</v>
      </c>
      <c r="G25" s="46">
        <v>3691987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6674842</v>
      </c>
      <c r="O25" s="47">
        <f t="shared" si="1"/>
        <v>120.27175754081229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29075981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29075981</v>
      </c>
      <c r="O26" s="47">
        <f t="shared" si="1"/>
        <v>523.910429204656</v>
      </c>
      <c r="P26" s="9"/>
    </row>
    <row r="27" spans="1:16">
      <c r="A27" s="12"/>
      <c r="B27" s="44">
        <v>543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3633441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3633441</v>
      </c>
      <c r="O27" s="47">
        <f t="shared" si="1"/>
        <v>65.469764676204548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401710</v>
      </c>
      <c r="N28" s="46">
        <f t="shared" si="7"/>
        <v>401710</v>
      </c>
      <c r="O28" s="47">
        <f t="shared" si="1"/>
        <v>7.2382788568957439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396042</v>
      </c>
      <c r="E29" s="31">
        <f t="shared" si="8"/>
        <v>21282263</v>
      </c>
      <c r="F29" s="31">
        <f t="shared" si="8"/>
        <v>0</v>
      </c>
      <c r="G29" s="31">
        <f t="shared" si="8"/>
        <v>1317172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22995477</v>
      </c>
      <c r="O29" s="43">
        <f t="shared" si="1"/>
        <v>414.34785037298639</v>
      </c>
      <c r="P29" s="10"/>
    </row>
    <row r="30" spans="1:16">
      <c r="A30" s="13"/>
      <c r="B30" s="45">
        <v>554</v>
      </c>
      <c r="C30" s="21" t="s">
        <v>43</v>
      </c>
      <c r="D30" s="46">
        <v>0</v>
      </c>
      <c r="E30" s="46">
        <v>18116890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18116890</v>
      </c>
      <c r="O30" s="47">
        <f t="shared" si="1"/>
        <v>326.44221413384264</v>
      </c>
      <c r="P30" s="9"/>
    </row>
    <row r="31" spans="1:16">
      <c r="A31" s="13"/>
      <c r="B31" s="45">
        <v>559</v>
      </c>
      <c r="C31" s="21" t="s">
        <v>44</v>
      </c>
      <c r="D31" s="46">
        <v>396042</v>
      </c>
      <c r="E31" s="46">
        <v>3165373</v>
      </c>
      <c r="F31" s="46">
        <v>0</v>
      </c>
      <c r="G31" s="46">
        <v>1317172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4878587</v>
      </c>
      <c r="O31" s="47">
        <f t="shared" si="1"/>
        <v>87.905636239143746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30000</v>
      </c>
      <c r="E32" s="31">
        <f t="shared" si="9"/>
        <v>9423927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9453927</v>
      </c>
      <c r="O32" s="43">
        <f t="shared" si="1"/>
        <v>170.34716566362752</v>
      </c>
      <c r="P32" s="10"/>
    </row>
    <row r="33" spans="1:119">
      <c r="A33" s="12"/>
      <c r="B33" s="44">
        <v>569</v>
      </c>
      <c r="C33" s="20" t="s">
        <v>46</v>
      </c>
      <c r="D33" s="46">
        <v>30000</v>
      </c>
      <c r="E33" s="46">
        <v>9423927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10">SUM(D33:M33)</f>
        <v>9453927</v>
      </c>
      <c r="O33" s="47">
        <f t="shared" si="1"/>
        <v>170.34716566362752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SUM(D35:D37)</f>
        <v>6554284</v>
      </c>
      <c r="E34" s="31">
        <f t="shared" si="11"/>
        <v>2896974</v>
      </c>
      <c r="F34" s="31">
        <f t="shared" si="11"/>
        <v>0</v>
      </c>
      <c r="G34" s="31">
        <f t="shared" si="11"/>
        <v>5518844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14970102</v>
      </c>
      <c r="O34" s="43">
        <f t="shared" si="1"/>
        <v>269.74128797434139</v>
      </c>
      <c r="P34" s="9"/>
    </row>
    <row r="35" spans="1:119">
      <c r="A35" s="12"/>
      <c r="B35" s="44">
        <v>572</v>
      </c>
      <c r="C35" s="20" t="s">
        <v>74</v>
      </c>
      <c r="D35" s="46">
        <v>5276835</v>
      </c>
      <c r="E35" s="46">
        <v>1903703</v>
      </c>
      <c r="F35" s="46">
        <v>0</v>
      </c>
      <c r="G35" s="46">
        <v>5518844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12699382</v>
      </c>
      <c r="O35" s="47">
        <f t="shared" si="1"/>
        <v>228.82593967350175</v>
      </c>
      <c r="P35" s="9"/>
    </row>
    <row r="36" spans="1:119">
      <c r="A36" s="12"/>
      <c r="B36" s="44">
        <v>575</v>
      </c>
      <c r="C36" s="20" t="s">
        <v>75</v>
      </c>
      <c r="D36" s="46">
        <v>3000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3000</v>
      </c>
      <c r="O36" s="47">
        <f t="shared" si="1"/>
        <v>5.4056002018090743E-2</v>
      </c>
      <c r="P36" s="9"/>
    </row>
    <row r="37" spans="1:119">
      <c r="A37" s="12"/>
      <c r="B37" s="44">
        <v>579</v>
      </c>
      <c r="C37" s="20" t="s">
        <v>51</v>
      </c>
      <c r="D37" s="46">
        <v>1274449</v>
      </c>
      <c r="E37" s="46">
        <v>993271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2267720</v>
      </c>
      <c r="O37" s="47">
        <f t="shared" si="1"/>
        <v>40.861292298821581</v>
      </c>
      <c r="P37" s="9"/>
    </row>
    <row r="38" spans="1:119" ht="15.75">
      <c r="A38" s="28" t="s">
        <v>76</v>
      </c>
      <c r="B38" s="29"/>
      <c r="C38" s="30"/>
      <c r="D38" s="31">
        <f t="shared" ref="D38:M38" si="12">SUM(D39:D39)</f>
        <v>5853831</v>
      </c>
      <c r="E38" s="31">
        <f t="shared" si="12"/>
        <v>8702789</v>
      </c>
      <c r="F38" s="31">
        <f t="shared" si="12"/>
        <v>0</v>
      </c>
      <c r="G38" s="31">
        <f t="shared" si="12"/>
        <v>2247146</v>
      </c>
      <c r="H38" s="31">
        <f t="shared" si="12"/>
        <v>0</v>
      </c>
      <c r="I38" s="31">
        <f t="shared" si="12"/>
        <v>8000000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357185</v>
      </c>
      <c r="N38" s="31">
        <f t="shared" si="10"/>
        <v>25160951</v>
      </c>
      <c r="O38" s="43">
        <f t="shared" si="1"/>
        <v>453.36680601102745</v>
      </c>
      <c r="P38" s="9"/>
    </row>
    <row r="39" spans="1:119" ht="15.75" thickBot="1">
      <c r="A39" s="12"/>
      <c r="B39" s="44">
        <v>581</v>
      </c>
      <c r="C39" s="20" t="s">
        <v>77</v>
      </c>
      <c r="D39" s="46">
        <v>5853831</v>
      </c>
      <c r="E39" s="46">
        <v>8702789</v>
      </c>
      <c r="F39" s="46">
        <v>0</v>
      </c>
      <c r="G39" s="46">
        <v>2247146</v>
      </c>
      <c r="H39" s="46">
        <v>0</v>
      </c>
      <c r="I39" s="46">
        <v>8000000</v>
      </c>
      <c r="J39" s="46">
        <v>0</v>
      </c>
      <c r="K39" s="46">
        <v>0</v>
      </c>
      <c r="L39" s="46">
        <v>0</v>
      </c>
      <c r="M39" s="46">
        <v>357185</v>
      </c>
      <c r="N39" s="46">
        <f t="shared" si="10"/>
        <v>25160951</v>
      </c>
      <c r="O39" s="47">
        <f t="shared" si="1"/>
        <v>453.36680601102745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SUM(D5,D14,D19,D24,D29,D32,D34,D38)</f>
        <v>55115631</v>
      </c>
      <c r="E40" s="15">
        <f t="shared" si="13"/>
        <v>51175122</v>
      </c>
      <c r="F40" s="15">
        <f t="shared" si="13"/>
        <v>4886040</v>
      </c>
      <c r="G40" s="15">
        <f t="shared" si="13"/>
        <v>21876784</v>
      </c>
      <c r="H40" s="15">
        <f t="shared" si="13"/>
        <v>0</v>
      </c>
      <c r="I40" s="15">
        <f t="shared" si="13"/>
        <v>82498602</v>
      </c>
      <c r="J40" s="15">
        <f t="shared" si="13"/>
        <v>22439536</v>
      </c>
      <c r="K40" s="15">
        <f t="shared" si="13"/>
        <v>32488034</v>
      </c>
      <c r="L40" s="15">
        <f t="shared" si="13"/>
        <v>0</v>
      </c>
      <c r="M40" s="15">
        <f t="shared" si="13"/>
        <v>2142508</v>
      </c>
      <c r="N40" s="15">
        <f t="shared" si="10"/>
        <v>272622257</v>
      </c>
      <c r="O40" s="37">
        <f t="shared" si="1"/>
        <v>4912.289758189484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4" t="s">
        <v>97</v>
      </c>
      <c r="M42" s="94"/>
      <c r="N42" s="94"/>
      <c r="O42" s="41">
        <v>55498</v>
      </c>
    </row>
    <row r="43" spans="1:119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98" t="s">
        <v>59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5525170</v>
      </c>
      <c r="E5" s="26">
        <f t="shared" si="0"/>
        <v>32700</v>
      </c>
      <c r="F5" s="26">
        <f t="shared" si="0"/>
        <v>7266476</v>
      </c>
      <c r="G5" s="26">
        <f t="shared" si="0"/>
        <v>44620149</v>
      </c>
      <c r="H5" s="26">
        <f t="shared" si="0"/>
        <v>0</v>
      </c>
      <c r="I5" s="26">
        <f t="shared" si="0"/>
        <v>0</v>
      </c>
      <c r="J5" s="26">
        <f t="shared" si="0"/>
        <v>19846405</v>
      </c>
      <c r="K5" s="26">
        <f t="shared" si="0"/>
        <v>31862836</v>
      </c>
      <c r="L5" s="26">
        <f t="shared" si="0"/>
        <v>0</v>
      </c>
      <c r="M5" s="26">
        <f t="shared" si="0"/>
        <v>1098450</v>
      </c>
      <c r="N5" s="27">
        <f>SUM(D5:M5)</f>
        <v>110252186</v>
      </c>
      <c r="O5" s="32">
        <f t="shared" ref="O5:O40" si="1">(N5/O$42)</f>
        <v>1996.3818853438597</v>
      </c>
      <c r="P5" s="6"/>
    </row>
    <row r="6" spans="1:133">
      <c r="A6" s="12"/>
      <c r="B6" s="44">
        <v>511</v>
      </c>
      <c r="C6" s="20" t="s">
        <v>19</v>
      </c>
      <c r="D6" s="46">
        <v>428148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428148</v>
      </c>
      <c r="O6" s="47">
        <f t="shared" si="1"/>
        <v>7.7526527360301305</v>
      </c>
      <c r="P6" s="9"/>
    </row>
    <row r="7" spans="1:133">
      <c r="A7" s="12"/>
      <c r="B7" s="44">
        <v>512</v>
      </c>
      <c r="C7" s="20" t="s">
        <v>20</v>
      </c>
      <c r="D7" s="46">
        <v>991307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991307</v>
      </c>
      <c r="O7" s="47">
        <f t="shared" si="1"/>
        <v>17.950005432223954</v>
      </c>
      <c r="P7" s="9"/>
    </row>
    <row r="8" spans="1:133">
      <c r="A8" s="12"/>
      <c r="B8" s="44">
        <v>513</v>
      </c>
      <c r="C8" s="20" t="s">
        <v>21</v>
      </c>
      <c r="D8" s="46">
        <v>1293965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1293965</v>
      </c>
      <c r="O8" s="47">
        <f t="shared" si="1"/>
        <v>23.430358888929128</v>
      </c>
      <c r="P8" s="9"/>
    </row>
    <row r="9" spans="1:133">
      <c r="A9" s="12"/>
      <c r="B9" s="44">
        <v>514</v>
      </c>
      <c r="C9" s="20" t="s">
        <v>22</v>
      </c>
      <c r="D9" s="46">
        <v>483907</v>
      </c>
      <c r="E9" s="46">
        <v>0</v>
      </c>
      <c r="F9" s="46">
        <v>0</v>
      </c>
      <c r="G9" s="46">
        <v>6957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490864</v>
      </c>
      <c r="O9" s="47">
        <f t="shared" si="1"/>
        <v>8.8882772607105345</v>
      </c>
      <c r="P9" s="9"/>
    </row>
    <row r="10" spans="1:133">
      <c r="A10" s="12"/>
      <c r="B10" s="44">
        <v>515</v>
      </c>
      <c r="C10" s="20" t="s">
        <v>23</v>
      </c>
      <c r="D10" s="46">
        <v>772210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772210</v>
      </c>
      <c r="O10" s="47">
        <f t="shared" si="1"/>
        <v>13.982725527831095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7266476</v>
      </c>
      <c r="G11" s="46">
        <v>44613192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3317</v>
      </c>
      <c r="N11" s="46">
        <f t="shared" si="2"/>
        <v>51882985</v>
      </c>
      <c r="O11" s="47">
        <f t="shared" si="1"/>
        <v>939.4666461449317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31862836</v>
      </c>
      <c r="L12" s="46">
        <v>0</v>
      </c>
      <c r="M12" s="46">
        <v>0</v>
      </c>
      <c r="N12" s="46">
        <f t="shared" si="2"/>
        <v>31862836</v>
      </c>
      <c r="O12" s="47">
        <f t="shared" si="1"/>
        <v>576.95353637779306</v>
      </c>
      <c r="P12" s="9"/>
    </row>
    <row r="13" spans="1:133">
      <c r="A13" s="12"/>
      <c r="B13" s="44">
        <v>519</v>
      </c>
      <c r="C13" s="20" t="s">
        <v>69</v>
      </c>
      <c r="D13" s="46">
        <v>1555633</v>
      </c>
      <c r="E13" s="46">
        <v>32700</v>
      </c>
      <c r="F13" s="46">
        <v>0</v>
      </c>
      <c r="G13" s="46">
        <v>0</v>
      </c>
      <c r="H13" s="46">
        <v>0</v>
      </c>
      <c r="I13" s="46">
        <v>0</v>
      </c>
      <c r="J13" s="46">
        <v>19846405</v>
      </c>
      <c r="K13" s="46">
        <v>0</v>
      </c>
      <c r="L13" s="46">
        <v>0</v>
      </c>
      <c r="M13" s="46">
        <v>1095133</v>
      </c>
      <c r="N13" s="46">
        <f t="shared" si="2"/>
        <v>22529871</v>
      </c>
      <c r="O13" s="47">
        <f t="shared" si="1"/>
        <v>407.95768297541014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31979188</v>
      </c>
      <c r="E14" s="31">
        <f t="shared" si="3"/>
        <v>1698036</v>
      </c>
      <c r="F14" s="31">
        <f t="shared" si="3"/>
        <v>0</v>
      </c>
      <c r="G14" s="31">
        <f t="shared" si="3"/>
        <v>2807789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36485013</v>
      </c>
      <c r="O14" s="43">
        <f t="shared" si="1"/>
        <v>660.64920508456157</v>
      </c>
      <c r="P14" s="10"/>
    </row>
    <row r="15" spans="1:133">
      <c r="A15" s="12"/>
      <c r="B15" s="44">
        <v>521</v>
      </c>
      <c r="C15" s="20" t="s">
        <v>28</v>
      </c>
      <c r="D15" s="46">
        <v>22497292</v>
      </c>
      <c r="E15" s="46">
        <v>77135</v>
      </c>
      <c r="F15" s="46">
        <v>0</v>
      </c>
      <c r="G15" s="46">
        <v>946280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23520707</v>
      </c>
      <c r="O15" s="47">
        <f t="shared" si="1"/>
        <v>425.89915981602866</v>
      </c>
      <c r="P15" s="9"/>
    </row>
    <row r="16" spans="1:133">
      <c r="A16" s="12"/>
      <c r="B16" s="44">
        <v>522</v>
      </c>
      <c r="C16" s="20" t="s">
        <v>29</v>
      </c>
      <c r="D16" s="46">
        <v>9481896</v>
      </c>
      <c r="E16" s="46">
        <v>0</v>
      </c>
      <c r="F16" s="46">
        <v>0</v>
      </c>
      <c r="G16" s="46">
        <v>1861509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11343405</v>
      </c>
      <c r="O16" s="47">
        <f t="shared" si="1"/>
        <v>205.39972114583711</v>
      </c>
      <c r="P16" s="9"/>
    </row>
    <row r="17" spans="1:16">
      <c r="A17" s="12"/>
      <c r="B17" s="44">
        <v>524</v>
      </c>
      <c r="C17" s="20" t="s">
        <v>85</v>
      </c>
      <c r="D17" s="46">
        <v>0</v>
      </c>
      <c r="E17" s="46">
        <v>1365401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1365401</v>
      </c>
      <c r="O17" s="47">
        <f t="shared" si="1"/>
        <v>24.72388005649513</v>
      </c>
      <c r="P17" s="9"/>
    </row>
    <row r="18" spans="1:16">
      <c r="A18" s="12"/>
      <c r="B18" s="44">
        <v>529</v>
      </c>
      <c r="C18" s="20" t="s">
        <v>30</v>
      </c>
      <c r="D18" s="46">
        <v>0</v>
      </c>
      <c r="E18" s="46">
        <v>255500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255500</v>
      </c>
      <c r="O18" s="47">
        <f t="shared" si="1"/>
        <v>4.6264440662007029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1706</v>
      </c>
      <c r="E19" s="31">
        <f t="shared" si="5"/>
        <v>4467215</v>
      </c>
      <c r="F19" s="31">
        <f t="shared" si="5"/>
        <v>0</v>
      </c>
      <c r="G19" s="31">
        <f t="shared" si="5"/>
        <v>2787242</v>
      </c>
      <c r="H19" s="31">
        <f t="shared" si="5"/>
        <v>0</v>
      </c>
      <c r="I19" s="31">
        <f t="shared" si="5"/>
        <v>43447641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50703804</v>
      </c>
      <c r="O19" s="43">
        <f t="shared" si="1"/>
        <v>918.11472856987655</v>
      </c>
      <c r="P19" s="10"/>
    </row>
    <row r="20" spans="1:16">
      <c r="A20" s="12"/>
      <c r="B20" s="44">
        <v>532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35435186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35435186</v>
      </c>
      <c r="O20" s="47">
        <f t="shared" si="1"/>
        <v>641.63955383333939</v>
      </c>
      <c r="P20" s="9"/>
    </row>
    <row r="21" spans="1:16">
      <c r="A21" s="12"/>
      <c r="B21" s="44">
        <v>534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8012455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8012455</v>
      </c>
      <c r="O21" s="47">
        <f t="shared" si="1"/>
        <v>145.08483323072466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3125846</v>
      </c>
      <c r="F22" s="46">
        <v>0</v>
      </c>
      <c r="G22" s="46">
        <v>2787242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5913088</v>
      </c>
      <c r="O22" s="47">
        <f t="shared" si="1"/>
        <v>107.07072755586137</v>
      </c>
      <c r="P22" s="9"/>
    </row>
    <row r="23" spans="1:16">
      <c r="A23" s="12"/>
      <c r="B23" s="44">
        <v>539</v>
      </c>
      <c r="C23" s="20" t="s">
        <v>35</v>
      </c>
      <c r="D23" s="46">
        <v>1706</v>
      </c>
      <c r="E23" s="46">
        <v>1341369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1343075</v>
      </c>
      <c r="O23" s="47">
        <f t="shared" si="1"/>
        <v>24.319613949951108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SUM(D25:D29)</f>
        <v>2989101</v>
      </c>
      <c r="E24" s="31">
        <f t="shared" si="6"/>
        <v>40988</v>
      </c>
      <c r="F24" s="31">
        <f t="shared" si="6"/>
        <v>0</v>
      </c>
      <c r="G24" s="31">
        <f t="shared" si="6"/>
        <v>858582</v>
      </c>
      <c r="H24" s="31">
        <f t="shared" si="6"/>
        <v>0</v>
      </c>
      <c r="I24" s="31">
        <f t="shared" si="6"/>
        <v>32110064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396601</v>
      </c>
      <c r="N24" s="31">
        <f t="shared" ref="N24:N33" si="7">SUM(D24:M24)</f>
        <v>36395336</v>
      </c>
      <c r="O24" s="43">
        <f t="shared" si="1"/>
        <v>659.02538659327126</v>
      </c>
      <c r="P24" s="10"/>
    </row>
    <row r="25" spans="1:16">
      <c r="A25" s="12"/>
      <c r="B25" s="44">
        <v>541</v>
      </c>
      <c r="C25" s="20" t="s">
        <v>72</v>
      </c>
      <c r="D25" s="46">
        <v>2989101</v>
      </c>
      <c r="E25" s="46">
        <v>31900</v>
      </c>
      <c r="F25" s="46">
        <v>0</v>
      </c>
      <c r="G25" s="46">
        <v>858582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3879583</v>
      </c>
      <c r="O25" s="47">
        <f t="shared" si="1"/>
        <v>70.249212327526891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29279933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29279933</v>
      </c>
      <c r="O26" s="47">
        <f t="shared" si="1"/>
        <v>530.18384456596527</v>
      </c>
      <c r="P26" s="9"/>
    </row>
    <row r="27" spans="1:16">
      <c r="A27" s="12"/>
      <c r="B27" s="44">
        <v>543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2830131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2830131</v>
      </c>
      <c r="O27" s="47">
        <f t="shared" si="1"/>
        <v>51.246351356245249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396601</v>
      </c>
      <c r="N28" s="46">
        <f t="shared" si="7"/>
        <v>396601</v>
      </c>
      <c r="O28" s="47">
        <f t="shared" si="1"/>
        <v>7.1814181725998623</v>
      </c>
      <c r="P28" s="9"/>
    </row>
    <row r="29" spans="1:16">
      <c r="A29" s="12"/>
      <c r="B29" s="44">
        <v>549</v>
      </c>
      <c r="C29" s="20" t="s">
        <v>81</v>
      </c>
      <c r="D29" s="46">
        <v>0</v>
      </c>
      <c r="E29" s="46">
        <v>9088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9088</v>
      </c>
      <c r="O29" s="47">
        <f t="shared" si="1"/>
        <v>0.16456017093398037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559427</v>
      </c>
      <c r="E30" s="31">
        <f t="shared" si="8"/>
        <v>20057607</v>
      </c>
      <c r="F30" s="31">
        <f t="shared" si="8"/>
        <v>0</v>
      </c>
      <c r="G30" s="31">
        <f t="shared" si="8"/>
        <v>987015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21604049</v>
      </c>
      <c r="O30" s="43">
        <f t="shared" si="1"/>
        <v>391.19344149494805</v>
      </c>
      <c r="P30" s="10"/>
    </row>
    <row r="31" spans="1:16">
      <c r="A31" s="13"/>
      <c r="B31" s="45">
        <v>554</v>
      </c>
      <c r="C31" s="21" t="s">
        <v>43</v>
      </c>
      <c r="D31" s="46">
        <v>0</v>
      </c>
      <c r="E31" s="46">
        <v>16883979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16883979</v>
      </c>
      <c r="O31" s="47">
        <f t="shared" si="1"/>
        <v>305.7251837902437</v>
      </c>
      <c r="P31" s="9"/>
    </row>
    <row r="32" spans="1:16">
      <c r="A32" s="13"/>
      <c r="B32" s="45">
        <v>559</v>
      </c>
      <c r="C32" s="21" t="s">
        <v>44</v>
      </c>
      <c r="D32" s="46">
        <v>559427</v>
      </c>
      <c r="E32" s="46">
        <v>3173628</v>
      </c>
      <c r="F32" s="46">
        <v>0</v>
      </c>
      <c r="G32" s="46">
        <v>987015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4720070</v>
      </c>
      <c r="O32" s="47">
        <f t="shared" si="1"/>
        <v>85.4682577047043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SUM(D34:D34)</f>
        <v>30000</v>
      </c>
      <c r="E33" s="31">
        <f t="shared" si="9"/>
        <v>14462331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14492331</v>
      </c>
      <c r="O33" s="43">
        <f t="shared" si="1"/>
        <v>262.41862528519175</v>
      </c>
      <c r="P33" s="10"/>
    </row>
    <row r="34" spans="1:119">
      <c r="A34" s="12"/>
      <c r="B34" s="44">
        <v>569</v>
      </c>
      <c r="C34" s="20" t="s">
        <v>46</v>
      </c>
      <c r="D34" s="46">
        <v>30000</v>
      </c>
      <c r="E34" s="46">
        <v>14462331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14492331</v>
      </c>
      <c r="O34" s="47">
        <f t="shared" si="1"/>
        <v>262.41862528519175</v>
      </c>
      <c r="P34" s="9"/>
    </row>
    <row r="35" spans="1:119" ht="15.75">
      <c r="A35" s="28" t="s">
        <v>47</v>
      </c>
      <c r="B35" s="29"/>
      <c r="C35" s="30"/>
      <c r="D35" s="31">
        <f t="shared" ref="D35:M35" si="11">SUM(D36:D37)</f>
        <v>6671288</v>
      </c>
      <c r="E35" s="31">
        <f t="shared" si="11"/>
        <v>2612987</v>
      </c>
      <c r="F35" s="31">
        <f t="shared" si="11"/>
        <v>0</v>
      </c>
      <c r="G35" s="31">
        <f t="shared" si="11"/>
        <v>6578307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15862582</v>
      </c>
      <c r="O35" s="43">
        <f t="shared" si="1"/>
        <v>287.23032629558543</v>
      </c>
      <c r="P35" s="9"/>
    </row>
    <row r="36" spans="1:119">
      <c r="A36" s="12"/>
      <c r="B36" s="44">
        <v>572</v>
      </c>
      <c r="C36" s="20" t="s">
        <v>74</v>
      </c>
      <c r="D36" s="46">
        <v>5486493</v>
      </c>
      <c r="E36" s="46">
        <v>1620530</v>
      </c>
      <c r="F36" s="46">
        <v>0</v>
      </c>
      <c r="G36" s="46">
        <v>6578307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13685330</v>
      </c>
      <c r="O36" s="47">
        <f t="shared" si="1"/>
        <v>247.80592474559086</v>
      </c>
      <c r="P36" s="9"/>
    </row>
    <row r="37" spans="1:119">
      <c r="A37" s="12"/>
      <c r="B37" s="44">
        <v>579</v>
      </c>
      <c r="C37" s="20" t="s">
        <v>51</v>
      </c>
      <c r="D37" s="46">
        <v>1184795</v>
      </c>
      <c r="E37" s="46">
        <v>992457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2177252</v>
      </c>
      <c r="O37" s="47">
        <f t="shared" si="1"/>
        <v>39.42440154999457</v>
      </c>
      <c r="P37" s="9"/>
    </row>
    <row r="38" spans="1:119" ht="15.75">
      <c r="A38" s="28" t="s">
        <v>76</v>
      </c>
      <c r="B38" s="29"/>
      <c r="C38" s="30"/>
      <c r="D38" s="31">
        <f t="shared" ref="D38:M38" si="12">SUM(D39:D39)</f>
        <v>5958327</v>
      </c>
      <c r="E38" s="31">
        <f t="shared" si="12"/>
        <v>9855373</v>
      </c>
      <c r="F38" s="31">
        <f t="shared" si="12"/>
        <v>0</v>
      </c>
      <c r="G38" s="31">
        <f t="shared" si="12"/>
        <v>717624</v>
      </c>
      <c r="H38" s="31">
        <f t="shared" si="12"/>
        <v>0</v>
      </c>
      <c r="I38" s="31">
        <f t="shared" si="12"/>
        <v>8000000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350883</v>
      </c>
      <c r="N38" s="31">
        <f t="shared" si="10"/>
        <v>24882207</v>
      </c>
      <c r="O38" s="43">
        <f t="shared" si="1"/>
        <v>450.55240285372832</v>
      </c>
      <c r="P38" s="9"/>
    </row>
    <row r="39" spans="1:119" ht="15.75" thickBot="1">
      <c r="A39" s="12"/>
      <c r="B39" s="44">
        <v>581</v>
      </c>
      <c r="C39" s="20" t="s">
        <v>77</v>
      </c>
      <c r="D39" s="46">
        <v>5958327</v>
      </c>
      <c r="E39" s="46">
        <v>9855373</v>
      </c>
      <c r="F39" s="46">
        <v>0</v>
      </c>
      <c r="G39" s="46">
        <v>717624</v>
      </c>
      <c r="H39" s="46">
        <v>0</v>
      </c>
      <c r="I39" s="46">
        <v>8000000</v>
      </c>
      <c r="J39" s="46">
        <v>0</v>
      </c>
      <c r="K39" s="46">
        <v>0</v>
      </c>
      <c r="L39" s="46">
        <v>0</v>
      </c>
      <c r="M39" s="46">
        <v>350883</v>
      </c>
      <c r="N39" s="46">
        <f t="shared" si="10"/>
        <v>24882207</v>
      </c>
      <c r="O39" s="47">
        <f t="shared" si="1"/>
        <v>450.55240285372832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SUM(D5,D14,D19,D24,D30,D33,D35,D38)</f>
        <v>53714207</v>
      </c>
      <c r="E40" s="15">
        <f t="shared" si="13"/>
        <v>53227237</v>
      </c>
      <c r="F40" s="15">
        <f t="shared" si="13"/>
        <v>7266476</v>
      </c>
      <c r="G40" s="15">
        <f t="shared" si="13"/>
        <v>59356708</v>
      </c>
      <c r="H40" s="15">
        <f t="shared" si="13"/>
        <v>0</v>
      </c>
      <c r="I40" s="15">
        <f t="shared" si="13"/>
        <v>83557705</v>
      </c>
      <c r="J40" s="15">
        <f t="shared" si="13"/>
        <v>19846405</v>
      </c>
      <c r="K40" s="15">
        <f t="shared" si="13"/>
        <v>31862836</v>
      </c>
      <c r="L40" s="15">
        <f t="shared" si="13"/>
        <v>0</v>
      </c>
      <c r="M40" s="15">
        <f t="shared" si="13"/>
        <v>1845934</v>
      </c>
      <c r="N40" s="15">
        <f t="shared" si="10"/>
        <v>310677508</v>
      </c>
      <c r="O40" s="37">
        <f t="shared" si="1"/>
        <v>5625.5660015210224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93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4" t="s">
        <v>95</v>
      </c>
      <c r="M42" s="94"/>
      <c r="N42" s="94"/>
      <c r="O42" s="41">
        <v>55226</v>
      </c>
    </row>
    <row r="43" spans="1:119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98" t="s">
        <v>59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5437292</v>
      </c>
      <c r="E5" s="26">
        <f t="shared" si="0"/>
        <v>2891199</v>
      </c>
      <c r="F5" s="26">
        <f t="shared" si="0"/>
        <v>6159119</v>
      </c>
      <c r="G5" s="26">
        <f t="shared" si="0"/>
        <v>5661808</v>
      </c>
      <c r="H5" s="26">
        <f t="shared" si="0"/>
        <v>0</v>
      </c>
      <c r="I5" s="26">
        <f t="shared" si="0"/>
        <v>0</v>
      </c>
      <c r="J5" s="26">
        <f t="shared" si="0"/>
        <v>20085902</v>
      </c>
      <c r="K5" s="26">
        <f t="shared" si="0"/>
        <v>30146725</v>
      </c>
      <c r="L5" s="26">
        <f t="shared" si="0"/>
        <v>0</v>
      </c>
      <c r="M5" s="26">
        <f t="shared" si="0"/>
        <v>867855</v>
      </c>
      <c r="N5" s="27">
        <f>SUM(D5:M5)</f>
        <v>71249900</v>
      </c>
      <c r="O5" s="32">
        <f t="shared" ref="O5:O38" si="1">(N5/O$40)</f>
        <v>1300.1569314428568</v>
      </c>
      <c r="P5" s="6"/>
    </row>
    <row r="6" spans="1:133">
      <c r="A6" s="12"/>
      <c r="B6" s="44">
        <v>511</v>
      </c>
      <c r="C6" s="20" t="s">
        <v>19</v>
      </c>
      <c r="D6" s="46">
        <v>538935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538935</v>
      </c>
      <c r="O6" s="47">
        <f t="shared" si="1"/>
        <v>9.8344008321016041</v>
      </c>
      <c r="P6" s="9"/>
    </row>
    <row r="7" spans="1:133">
      <c r="A7" s="12"/>
      <c r="B7" s="44">
        <v>512</v>
      </c>
      <c r="C7" s="20" t="s">
        <v>20</v>
      </c>
      <c r="D7" s="46">
        <v>816561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816561</v>
      </c>
      <c r="O7" s="47">
        <f t="shared" si="1"/>
        <v>14.900476268681228</v>
      </c>
      <c r="P7" s="9"/>
    </row>
    <row r="8" spans="1:133">
      <c r="A8" s="12"/>
      <c r="B8" s="44">
        <v>513</v>
      </c>
      <c r="C8" s="20" t="s">
        <v>21</v>
      </c>
      <c r="D8" s="46">
        <v>1280681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1280681</v>
      </c>
      <c r="O8" s="47">
        <f t="shared" si="1"/>
        <v>23.36966478713892</v>
      </c>
      <c r="P8" s="9"/>
    </row>
    <row r="9" spans="1:133">
      <c r="A9" s="12"/>
      <c r="B9" s="44">
        <v>514</v>
      </c>
      <c r="C9" s="20" t="s">
        <v>22</v>
      </c>
      <c r="D9" s="46">
        <v>464607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464607</v>
      </c>
      <c r="O9" s="47">
        <f t="shared" si="1"/>
        <v>8.4780752176055181</v>
      </c>
      <c r="P9" s="9"/>
    </row>
    <row r="10" spans="1:133">
      <c r="A10" s="12"/>
      <c r="B10" s="44">
        <v>515</v>
      </c>
      <c r="C10" s="20" t="s">
        <v>23</v>
      </c>
      <c r="D10" s="46">
        <v>763584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763584</v>
      </c>
      <c r="O10" s="47">
        <f t="shared" si="1"/>
        <v>13.933760332840642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6159119</v>
      </c>
      <c r="G11" s="46">
        <v>5628209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11787328</v>
      </c>
      <c r="O11" s="47">
        <f t="shared" si="1"/>
        <v>215.09330121713108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30146725</v>
      </c>
      <c r="L12" s="46">
        <v>0</v>
      </c>
      <c r="M12" s="46">
        <v>0</v>
      </c>
      <c r="N12" s="46">
        <f t="shared" si="2"/>
        <v>30146725</v>
      </c>
      <c r="O12" s="47">
        <f t="shared" si="1"/>
        <v>550.11268042553968</v>
      </c>
      <c r="P12" s="9"/>
    </row>
    <row r="13" spans="1:133">
      <c r="A13" s="12"/>
      <c r="B13" s="44">
        <v>519</v>
      </c>
      <c r="C13" s="20" t="s">
        <v>69</v>
      </c>
      <c r="D13" s="46">
        <v>1572924</v>
      </c>
      <c r="E13" s="46">
        <v>2891199</v>
      </c>
      <c r="F13" s="46">
        <v>0</v>
      </c>
      <c r="G13" s="46">
        <v>33599</v>
      </c>
      <c r="H13" s="46">
        <v>0</v>
      </c>
      <c r="I13" s="46">
        <v>0</v>
      </c>
      <c r="J13" s="46">
        <v>20085902</v>
      </c>
      <c r="K13" s="46">
        <v>0</v>
      </c>
      <c r="L13" s="46">
        <v>0</v>
      </c>
      <c r="M13" s="46">
        <v>867855</v>
      </c>
      <c r="N13" s="46">
        <f t="shared" si="2"/>
        <v>25451479</v>
      </c>
      <c r="O13" s="47">
        <f t="shared" si="1"/>
        <v>464.4345723618182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31070819</v>
      </c>
      <c r="E14" s="31">
        <f t="shared" si="3"/>
        <v>1559434</v>
      </c>
      <c r="F14" s="31">
        <f t="shared" si="3"/>
        <v>0</v>
      </c>
      <c r="G14" s="31">
        <f t="shared" si="3"/>
        <v>3846059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36476312</v>
      </c>
      <c r="O14" s="43">
        <f t="shared" si="1"/>
        <v>665.61398514625648</v>
      </c>
      <c r="P14" s="10"/>
    </row>
    <row r="15" spans="1:133">
      <c r="A15" s="12"/>
      <c r="B15" s="44">
        <v>521</v>
      </c>
      <c r="C15" s="20" t="s">
        <v>28</v>
      </c>
      <c r="D15" s="46">
        <v>21274711</v>
      </c>
      <c r="E15" s="46">
        <v>135714</v>
      </c>
      <c r="F15" s="46">
        <v>0</v>
      </c>
      <c r="G15" s="46">
        <v>1209616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22620041</v>
      </c>
      <c r="O15" s="47">
        <f t="shared" si="1"/>
        <v>412.76693855951532</v>
      </c>
      <c r="P15" s="9"/>
    </row>
    <row r="16" spans="1:133">
      <c r="A16" s="12"/>
      <c r="B16" s="44">
        <v>522</v>
      </c>
      <c r="C16" s="20" t="s">
        <v>29</v>
      </c>
      <c r="D16" s="46">
        <v>9796108</v>
      </c>
      <c r="E16" s="46">
        <v>27896</v>
      </c>
      <c r="F16" s="46">
        <v>0</v>
      </c>
      <c r="G16" s="46">
        <v>2636443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12460447</v>
      </c>
      <c r="O16" s="47">
        <f t="shared" si="1"/>
        <v>227.37627050601267</v>
      </c>
      <c r="P16" s="9"/>
    </row>
    <row r="17" spans="1:16">
      <c r="A17" s="12"/>
      <c r="B17" s="44">
        <v>524</v>
      </c>
      <c r="C17" s="20" t="s">
        <v>85</v>
      </c>
      <c r="D17" s="46">
        <v>0</v>
      </c>
      <c r="E17" s="46">
        <v>1395824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1395824</v>
      </c>
      <c r="O17" s="47">
        <f t="shared" si="1"/>
        <v>25.470776080728452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942</v>
      </c>
      <c r="E18" s="31">
        <f t="shared" si="5"/>
        <v>4901290</v>
      </c>
      <c r="F18" s="31">
        <f t="shared" si="5"/>
        <v>0</v>
      </c>
      <c r="G18" s="31">
        <f t="shared" si="5"/>
        <v>4278911</v>
      </c>
      <c r="H18" s="31">
        <f t="shared" si="5"/>
        <v>0</v>
      </c>
      <c r="I18" s="31">
        <f t="shared" si="5"/>
        <v>43609586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52790729</v>
      </c>
      <c r="O18" s="43">
        <f t="shared" si="1"/>
        <v>963.31689202751772</v>
      </c>
      <c r="P18" s="10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36208669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36208669</v>
      </c>
      <c r="O19" s="47">
        <f t="shared" si="1"/>
        <v>660.73007791828616</v>
      </c>
      <c r="P19" s="9"/>
    </row>
    <row r="20" spans="1:16">
      <c r="A20" s="12"/>
      <c r="B20" s="44">
        <v>534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7400917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7400917</v>
      </c>
      <c r="O20" s="47">
        <f t="shared" si="1"/>
        <v>135.05076549697998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4095357</v>
      </c>
      <c r="F21" s="46">
        <v>0</v>
      </c>
      <c r="G21" s="46">
        <v>3921473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8016830</v>
      </c>
      <c r="O21" s="47">
        <f t="shared" si="1"/>
        <v>146.28984872538823</v>
      </c>
      <c r="P21" s="9"/>
    </row>
    <row r="22" spans="1:16">
      <c r="A22" s="12"/>
      <c r="B22" s="44">
        <v>539</v>
      </c>
      <c r="C22" s="20" t="s">
        <v>35</v>
      </c>
      <c r="D22" s="46">
        <v>942</v>
      </c>
      <c r="E22" s="46">
        <v>805933</v>
      </c>
      <c r="F22" s="46">
        <v>0</v>
      </c>
      <c r="G22" s="46">
        <v>357438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1164313</v>
      </c>
      <c r="O22" s="47">
        <f t="shared" si="1"/>
        <v>21.24619988686338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SUM(D24:D27)</f>
        <v>2359078</v>
      </c>
      <c r="E23" s="31">
        <f t="shared" si="6"/>
        <v>43700</v>
      </c>
      <c r="F23" s="31">
        <f t="shared" si="6"/>
        <v>0</v>
      </c>
      <c r="G23" s="31">
        <f t="shared" si="6"/>
        <v>10817488</v>
      </c>
      <c r="H23" s="31">
        <f t="shared" si="6"/>
        <v>0</v>
      </c>
      <c r="I23" s="31">
        <f t="shared" si="6"/>
        <v>29856884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614535</v>
      </c>
      <c r="N23" s="31">
        <f t="shared" ref="N23:N31" si="7">SUM(D23:M23)</f>
        <v>43691685</v>
      </c>
      <c r="O23" s="43">
        <f t="shared" si="1"/>
        <v>797.27897301144139</v>
      </c>
      <c r="P23" s="10"/>
    </row>
    <row r="24" spans="1:16">
      <c r="A24" s="12"/>
      <c r="B24" s="44">
        <v>541</v>
      </c>
      <c r="C24" s="20" t="s">
        <v>72</v>
      </c>
      <c r="D24" s="46">
        <v>2359078</v>
      </c>
      <c r="E24" s="46">
        <v>43700</v>
      </c>
      <c r="F24" s="46">
        <v>0</v>
      </c>
      <c r="G24" s="46">
        <v>10817488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13220266</v>
      </c>
      <c r="O24" s="47">
        <f t="shared" si="1"/>
        <v>241.24132771299793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27104322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27104322</v>
      </c>
      <c r="O25" s="47">
        <f t="shared" si="1"/>
        <v>494.59539059506216</v>
      </c>
      <c r="P25" s="9"/>
    </row>
    <row r="26" spans="1:16">
      <c r="A26" s="12"/>
      <c r="B26" s="44">
        <v>543</v>
      </c>
      <c r="C26" s="20" t="s">
        <v>73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2752562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2752562</v>
      </c>
      <c r="O26" s="47">
        <f t="shared" si="1"/>
        <v>50.228317001514569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614535</v>
      </c>
      <c r="N27" s="46">
        <f t="shared" si="7"/>
        <v>614535</v>
      </c>
      <c r="O27" s="47">
        <f t="shared" si="1"/>
        <v>11.213937701866755</v>
      </c>
      <c r="P27" s="9"/>
    </row>
    <row r="28" spans="1:16" ht="15.75">
      <c r="A28" s="28" t="s">
        <v>42</v>
      </c>
      <c r="B28" s="29"/>
      <c r="C28" s="30"/>
      <c r="D28" s="31">
        <f t="shared" ref="D28:M28" si="8">SUM(D29:D30)</f>
        <v>461358</v>
      </c>
      <c r="E28" s="31">
        <f t="shared" si="8"/>
        <v>18198850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18660208</v>
      </c>
      <c r="O28" s="43">
        <f t="shared" si="1"/>
        <v>340.50853086622504</v>
      </c>
      <c r="P28" s="10"/>
    </row>
    <row r="29" spans="1:16">
      <c r="A29" s="13"/>
      <c r="B29" s="45">
        <v>554</v>
      </c>
      <c r="C29" s="21" t="s">
        <v>43</v>
      </c>
      <c r="D29" s="46">
        <v>0</v>
      </c>
      <c r="E29" s="46">
        <v>17890384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17890384</v>
      </c>
      <c r="O29" s="47">
        <f t="shared" si="1"/>
        <v>326.4609039981022</v>
      </c>
      <c r="P29" s="9"/>
    </row>
    <row r="30" spans="1:16">
      <c r="A30" s="13"/>
      <c r="B30" s="45">
        <v>559</v>
      </c>
      <c r="C30" s="21" t="s">
        <v>44</v>
      </c>
      <c r="D30" s="46">
        <v>461358</v>
      </c>
      <c r="E30" s="46">
        <v>308466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769824</v>
      </c>
      <c r="O30" s="47">
        <f t="shared" si="1"/>
        <v>14.047626868122844</v>
      </c>
      <c r="P30" s="9"/>
    </row>
    <row r="31" spans="1:16" ht="15.75">
      <c r="A31" s="28" t="s">
        <v>45</v>
      </c>
      <c r="B31" s="29"/>
      <c r="C31" s="30"/>
      <c r="D31" s="31">
        <f t="shared" ref="D31:M31" si="9">SUM(D32:D32)</f>
        <v>30000</v>
      </c>
      <c r="E31" s="31">
        <f t="shared" si="9"/>
        <v>7395</v>
      </c>
      <c r="F31" s="31">
        <f t="shared" si="9"/>
        <v>0</v>
      </c>
      <c r="G31" s="31">
        <f t="shared" si="9"/>
        <v>883269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920664</v>
      </c>
      <c r="O31" s="43">
        <f t="shared" si="1"/>
        <v>16.800131384463786</v>
      </c>
      <c r="P31" s="10"/>
    </row>
    <row r="32" spans="1:16">
      <c r="A32" s="12"/>
      <c r="B32" s="44">
        <v>569</v>
      </c>
      <c r="C32" s="20" t="s">
        <v>46</v>
      </c>
      <c r="D32" s="46">
        <v>30000</v>
      </c>
      <c r="E32" s="46">
        <v>7395</v>
      </c>
      <c r="F32" s="46">
        <v>0</v>
      </c>
      <c r="G32" s="46">
        <v>883269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920664</v>
      </c>
      <c r="O32" s="47">
        <f t="shared" si="1"/>
        <v>16.800131384463786</v>
      </c>
      <c r="P32" s="9"/>
    </row>
    <row r="33" spans="1:119" ht="15.75">
      <c r="A33" s="28" t="s">
        <v>47</v>
      </c>
      <c r="B33" s="29"/>
      <c r="C33" s="30"/>
      <c r="D33" s="31">
        <f t="shared" ref="D33:M33" si="11">SUM(D34:D35)</f>
        <v>6354816</v>
      </c>
      <c r="E33" s="31">
        <f t="shared" si="11"/>
        <v>2989712</v>
      </c>
      <c r="F33" s="31">
        <f t="shared" si="11"/>
        <v>0</v>
      </c>
      <c r="G33" s="31">
        <f t="shared" si="11"/>
        <v>2105590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11450118</v>
      </c>
      <c r="O33" s="43">
        <f t="shared" si="1"/>
        <v>208.93994635134396</v>
      </c>
      <c r="P33" s="9"/>
    </row>
    <row r="34" spans="1:119">
      <c r="A34" s="12"/>
      <c r="B34" s="44">
        <v>572</v>
      </c>
      <c r="C34" s="20" t="s">
        <v>74</v>
      </c>
      <c r="D34" s="46">
        <v>5186402</v>
      </c>
      <c r="E34" s="46">
        <v>1717507</v>
      </c>
      <c r="F34" s="46">
        <v>0</v>
      </c>
      <c r="G34" s="46">
        <v>2105590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9009499</v>
      </c>
      <c r="O34" s="47">
        <f t="shared" si="1"/>
        <v>164.40391598693455</v>
      </c>
      <c r="P34" s="9"/>
    </row>
    <row r="35" spans="1:119">
      <c r="A35" s="12"/>
      <c r="B35" s="44">
        <v>579</v>
      </c>
      <c r="C35" s="20" t="s">
        <v>51</v>
      </c>
      <c r="D35" s="46">
        <v>1168414</v>
      </c>
      <c r="E35" s="46">
        <v>1272205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2440619</v>
      </c>
      <c r="O35" s="47">
        <f t="shared" si="1"/>
        <v>44.536030364409406</v>
      </c>
      <c r="P35" s="9"/>
    </row>
    <row r="36" spans="1:119" ht="15.75">
      <c r="A36" s="28" t="s">
        <v>76</v>
      </c>
      <c r="B36" s="29"/>
      <c r="C36" s="30"/>
      <c r="D36" s="31">
        <f t="shared" ref="D36:M36" si="12">SUM(D37:D37)</f>
        <v>5105441</v>
      </c>
      <c r="E36" s="31">
        <f t="shared" si="12"/>
        <v>5540081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8000000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173022</v>
      </c>
      <c r="N36" s="31">
        <f t="shared" si="10"/>
        <v>18818544</v>
      </c>
      <c r="O36" s="43">
        <f t="shared" si="1"/>
        <v>343.39782120764221</v>
      </c>
      <c r="P36" s="9"/>
    </row>
    <row r="37" spans="1:119" ht="15.75" thickBot="1">
      <c r="A37" s="12"/>
      <c r="B37" s="44">
        <v>581</v>
      </c>
      <c r="C37" s="20" t="s">
        <v>77</v>
      </c>
      <c r="D37" s="46">
        <v>5105441</v>
      </c>
      <c r="E37" s="46">
        <v>5540081</v>
      </c>
      <c r="F37" s="46">
        <v>0</v>
      </c>
      <c r="G37" s="46">
        <v>0</v>
      </c>
      <c r="H37" s="46">
        <v>0</v>
      </c>
      <c r="I37" s="46">
        <v>8000000</v>
      </c>
      <c r="J37" s="46">
        <v>0</v>
      </c>
      <c r="K37" s="46">
        <v>0</v>
      </c>
      <c r="L37" s="46">
        <v>0</v>
      </c>
      <c r="M37" s="46">
        <v>173022</v>
      </c>
      <c r="N37" s="46">
        <f t="shared" si="10"/>
        <v>18818544</v>
      </c>
      <c r="O37" s="47">
        <f t="shared" si="1"/>
        <v>343.39782120764221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SUM(D5,D14,D18,D23,D28,D31,D33,D36)</f>
        <v>50819746</v>
      </c>
      <c r="E38" s="15">
        <f t="shared" si="13"/>
        <v>36131661</v>
      </c>
      <c r="F38" s="15">
        <f t="shared" si="13"/>
        <v>6159119</v>
      </c>
      <c r="G38" s="15">
        <f t="shared" si="13"/>
        <v>27593125</v>
      </c>
      <c r="H38" s="15">
        <f t="shared" si="13"/>
        <v>0</v>
      </c>
      <c r="I38" s="15">
        <f t="shared" si="13"/>
        <v>81466470</v>
      </c>
      <c r="J38" s="15">
        <f t="shared" si="13"/>
        <v>20085902</v>
      </c>
      <c r="K38" s="15">
        <f t="shared" si="13"/>
        <v>30146725</v>
      </c>
      <c r="L38" s="15">
        <f t="shared" si="13"/>
        <v>0</v>
      </c>
      <c r="M38" s="15">
        <f t="shared" si="13"/>
        <v>1655412</v>
      </c>
      <c r="N38" s="15">
        <f t="shared" si="10"/>
        <v>254058160</v>
      </c>
      <c r="O38" s="37">
        <f t="shared" si="1"/>
        <v>4636.0132114377475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4" t="s">
        <v>93</v>
      </c>
      <c r="M40" s="94"/>
      <c r="N40" s="94"/>
      <c r="O40" s="41">
        <v>54801</v>
      </c>
    </row>
    <row r="41" spans="1:119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98" t="s">
        <v>59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5034004</v>
      </c>
      <c r="E5" s="26">
        <f t="shared" si="0"/>
        <v>1423890</v>
      </c>
      <c r="F5" s="26">
        <f t="shared" si="0"/>
        <v>4533309</v>
      </c>
      <c r="G5" s="26">
        <f t="shared" si="0"/>
        <v>5472435</v>
      </c>
      <c r="H5" s="26">
        <f t="shared" si="0"/>
        <v>0</v>
      </c>
      <c r="I5" s="26">
        <f t="shared" si="0"/>
        <v>0</v>
      </c>
      <c r="J5" s="26">
        <f t="shared" si="0"/>
        <v>20392982</v>
      </c>
      <c r="K5" s="26">
        <f t="shared" si="0"/>
        <v>33681748</v>
      </c>
      <c r="L5" s="26">
        <f t="shared" si="0"/>
        <v>0</v>
      </c>
      <c r="M5" s="26">
        <f t="shared" si="0"/>
        <v>892214</v>
      </c>
      <c r="N5" s="27">
        <f>SUM(D5:M5)</f>
        <v>71430582</v>
      </c>
      <c r="O5" s="32">
        <f t="shared" ref="O5:O41" si="1">(N5/O$43)</f>
        <v>1321.0516173179708</v>
      </c>
      <c r="P5" s="6"/>
    </row>
    <row r="6" spans="1:133">
      <c r="A6" s="12"/>
      <c r="B6" s="44">
        <v>511</v>
      </c>
      <c r="C6" s="20" t="s">
        <v>19</v>
      </c>
      <c r="D6" s="46">
        <v>438234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438234</v>
      </c>
      <c r="O6" s="47">
        <f t="shared" si="1"/>
        <v>8.1047881489153148</v>
      </c>
      <c r="P6" s="9"/>
    </row>
    <row r="7" spans="1:133">
      <c r="A7" s="12"/>
      <c r="B7" s="44">
        <v>512</v>
      </c>
      <c r="C7" s="20" t="s">
        <v>20</v>
      </c>
      <c r="D7" s="46">
        <v>782992</v>
      </c>
      <c r="E7" s="46">
        <v>0</v>
      </c>
      <c r="F7" s="46">
        <v>0</v>
      </c>
      <c r="G7" s="46">
        <v>7644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790636</v>
      </c>
      <c r="O7" s="47">
        <f t="shared" si="1"/>
        <v>14.622181945959941</v>
      </c>
      <c r="P7" s="9"/>
    </row>
    <row r="8" spans="1:133">
      <c r="A8" s="12"/>
      <c r="B8" s="44">
        <v>513</v>
      </c>
      <c r="C8" s="20" t="s">
        <v>21</v>
      </c>
      <c r="D8" s="46">
        <v>1203787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1203787</v>
      </c>
      <c r="O8" s="47">
        <f t="shared" si="1"/>
        <v>22.263080024412346</v>
      </c>
      <c r="P8" s="9"/>
    </row>
    <row r="9" spans="1:133">
      <c r="A9" s="12"/>
      <c r="B9" s="44">
        <v>514</v>
      </c>
      <c r="C9" s="20" t="s">
        <v>22</v>
      </c>
      <c r="D9" s="46">
        <v>337000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337000</v>
      </c>
      <c r="O9" s="47">
        <f t="shared" si="1"/>
        <v>6.2325460967986537</v>
      </c>
      <c r="P9" s="9"/>
    </row>
    <row r="10" spans="1:133">
      <c r="A10" s="12"/>
      <c r="B10" s="44">
        <v>515</v>
      </c>
      <c r="C10" s="20" t="s">
        <v>23</v>
      </c>
      <c r="D10" s="46">
        <v>752926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752926</v>
      </c>
      <c r="O10" s="47">
        <f t="shared" si="1"/>
        <v>13.924765585988792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13066</v>
      </c>
      <c r="F11" s="46">
        <v>4533309</v>
      </c>
      <c r="G11" s="46">
        <v>5197223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9743598</v>
      </c>
      <c r="O11" s="47">
        <f t="shared" si="1"/>
        <v>180.20007027796785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33681748</v>
      </c>
      <c r="L12" s="46">
        <v>0</v>
      </c>
      <c r="M12" s="46">
        <v>0</v>
      </c>
      <c r="N12" s="46">
        <f t="shared" si="2"/>
        <v>33681748</v>
      </c>
      <c r="O12" s="47">
        <f t="shared" si="1"/>
        <v>622.91705350372661</v>
      </c>
      <c r="P12" s="9"/>
    </row>
    <row r="13" spans="1:133">
      <c r="A13" s="12"/>
      <c r="B13" s="44">
        <v>519</v>
      </c>
      <c r="C13" s="20" t="s">
        <v>69</v>
      </c>
      <c r="D13" s="46">
        <v>1519065</v>
      </c>
      <c r="E13" s="46">
        <v>1410824</v>
      </c>
      <c r="F13" s="46">
        <v>0</v>
      </c>
      <c r="G13" s="46">
        <v>267568</v>
      </c>
      <c r="H13" s="46">
        <v>0</v>
      </c>
      <c r="I13" s="46">
        <v>0</v>
      </c>
      <c r="J13" s="46">
        <v>20392982</v>
      </c>
      <c r="K13" s="46">
        <v>0</v>
      </c>
      <c r="L13" s="46">
        <v>0</v>
      </c>
      <c r="M13" s="46">
        <v>892214</v>
      </c>
      <c r="N13" s="46">
        <f t="shared" si="2"/>
        <v>24482653</v>
      </c>
      <c r="O13" s="47">
        <f t="shared" si="1"/>
        <v>452.78713173420135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29943876</v>
      </c>
      <c r="E14" s="31">
        <f t="shared" si="3"/>
        <v>1671654</v>
      </c>
      <c r="F14" s="31">
        <f t="shared" si="3"/>
        <v>0</v>
      </c>
      <c r="G14" s="31">
        <f t="shared" si="3"/>
        <v>1315435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32930965</v>
      </c>
      <c r="O14" s="43">
        <f t="shared" si="1"/>
        <v>609.03192099276873</v>
      </c>
      <c r="P14" s="10"/>
    </row>
    <row r="15" spans="1:133">
      <c r="A15" s="12"/>
      <c r="B15" s="44">
        <v>521</v>
      </c>
      <c r="C15" s="20" t="s">
        <v>28</v>
      </c>
      <c r="D15" s="46">
        <v>20204560</v>
      </c>
      <c r="E15" s="46">
        <v>169724</v>
      </c>
      <c r="F15" s="46">
        <v>0</v>
      </c>
      <c r="G15" s="46">
        <v>882473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21256757</v>
      </c>
      <c r="O15" s="47">
        <f t="shared" si="1"/>
        <v>393.12675926097171</v>
      </c>
      <c r="P15" s="9"/>
    </row>
    <row r="16" spans="1:133">
      <c r="A16" s="12"/>
      <c r="B16" s="44">
        <v>522</v>
      </c>
      <c r="C16" s="20" t="s">
        <v>29</v>
      </c>
      <c r="D16" s="46">
        <v>9739316</v>
      </c>
      <c r="E16" s="46">
        <v>0</v>
      </c>
      <c r="F16" s="46">
        <v>0</v>
      </c>
      <c r="G16" s="46">
        <v>432962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10172278</v>
      </c>
      <c r="O16" s="47">
        <f t="shared" si="1"/>
        <v>188.12816482032883</v>
      </c>
      <c r="P16" s="9"/>
    </row>
    <row r="17" spans="1:16">
      <c r="A17" s="12"/>
      <c r="B17" s="44">
        <v>524</v>
      </c>
      <c r="C17" s="20" t="s">
        <v>85</v>
      </c>
      <c r="D17" s="46">
        <v>0</v>
      </c>
      <c r="E17" s="46">
        <v>1284698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1284698</v>
      </c>
      <c r="O17" s="47">
        <f t="shared" si="1"/>
        <v>23.759464407908119</v>
      </c>
      <c r="P17" s="9"/>
    </row>
    <row r="18" spans="1:16">
      <c r="A18" s="12"/>
      <c r="B18" s="44">
        <v>529</v>
      </c>
      <c r="C18" s="20" t="s">
        <v>30</v>
      </c>
      <c r="D18" s="46">
        <v>0</v>
      </c>
      <c r="E18" s="46">
        <v>217232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217232</v>
      </c>
      <c r="O18" s="47">
        <f t="shared" si="1"/>
        <v>4.0175325035601341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9744</v>
      </c>
      <c r="E19" s="31">
        <f t="shared" si="5"/>
        <v>6923904</v>
      </c>
      <c r="F19" s="31">
        <f t="shared" si="5"/>
        <v>0</v>
      </c>
      <c r="G19" s="31">
        <f t="shared" si="5"/>
        <v>4526199</v>
      </c>
      <c r="H19" s="31">
        <f t="shared" si="5"/>
        <v>0</v>
      </c>
      <c r="I19" s="31">
        <f t="shared" si="5"/>
        <v>42386116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53845963</v>
      </c>
      <c r="O19" s="43">
        <f t="shared" si="1"/>
        <v>995.83812024930182</v>
      </c>
      <c r="P19" s="10"/>
    </row>
    <row r="20" spans="1:16">
      <c r="A20" s="12"/>
      <c r="B20" s="44">
        <v>532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34799353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34799353</v>
      </c>
      <c r="O20" s="47">
        <f t="shared" si="1"/>
        <v>643.58626620554458</v>
      </c>
      <c r="P20" s="9"/>
    </row>
    <row r="21" spans="1:16">
      <c r="A21" s="12"/>
      <c r="B21" s="44">
        <v>534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7586763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7586763</v>
      </c>
      <c r="O21" s="47">
        <f t="shared" si="1"/>
        <v>140.3111279613841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2793170</v>
      </c>
      <c r="F22" s="46">
        <v>0</v>
      </c>
      <c r="G22" s="46">
        <v>4526199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7319369</v>
      </c>
      <c r="O22" s="47">
        <f t="shared" si="1"/>
        <v>135.36588929370643</v>
      </c>
      <c r="P22" s="9"/>
    </row>
    <row r="23" spans="1:16">
      <c r="A23" s="12"/>
      <c r="B23" s="44">
        <v>539</v>
      </c>
      <c r="C23" s="20" t="s">
        <v>35</v>
      </c>
      <c r="D23" s="46">
        <v>9744</v>
      </c>
      <c r="E23" s="46">
        <v>4130734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4140478</v>
      </c>
      <c r="O23" s="47">
        <f t="shared" si="1"/>
        <v>76.574836788666758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SUM(D25:D29)</f>
        <v>2441672</v>
      </c>
      <c r="E24" s="31">
        <f t="shared" si="6"/>
        <v>134727</v>
      </c>
      <c r="F24" s="31">
        <f t="shared" si="6"/>
        <v>0</v>
      </c>
      <c r="G24" s="31">
        <f t="shared" si="6"/>
        <v>7283664</v>
      </c>
      <c r="H24" s="31">
        <f t="shared" si="6"/>
        <v>0</v>
      </c>
      <c r="I24" s="31">
        <f t="shared" si="6"/>
        <v>28683407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520333</v>
      </c>
      <c r="N24" s="31">
        <f t="shared" ref="N24:N33" si="7">SUM(D24:M24)</f>
        <v>39063803</v>
      </c>
      <c r="O24" s="43">
        <f t="shared" si="1"/>
        <v>722.45386621294222</v>
      </c>
      <c r="P24" s="10"/>
    </row>
    <row r="25" spans="1:16">
      <c r="A25" s="12"/>
      <c r="B25" s="44">
        <v>541</v>
      </c>
      <c r="C25" s="20" t="s">
        <v>72</v>
      </c>
      <c r="D25" s="46">
        <v>2441672</v>
      </c>
      <c r="E25" s="46">
        <v>65138</v>
      </c>
      <c r="F25" s="46">
        <v>0</v>
      </c>
      <c r="G25" s="46">
        <v>7283664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9790474</v>
      </c>
      <c r="O25" s="47">
        <f t="shared" si="1"/>
        <v>181.06700449409109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25687835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25687835</v>
      </c>
      <c r="O26" s="47">
        <f t="shared" si="1"/>
        <v>475.07601117049808</v>
      </c>
      <c r="P26" s="9"/>
    </row>
    <row r="27" spans="1:16">
      <c r="A27" s="12"/>
      <c r="B27" s="44">
        <v>543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2995572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2995572</v>
      </c>
      <c r="O27" s="47">
        <f t="shared" si="1"/>
        <v>55.400713876199809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12339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520333</v>
      </c>
      <c r="N28" s="46">
        <f t="shared" si="7"/>
        <v>532672</v>
      </c>
      <c r="O28" s="47">
        <f t="shared" si="1"/>
        <v>9.8513436037802151</v>
      </c>
      <c r="P28" s="9"/>
    </row>
    <row r="29" spans="1:16">
      <c r="A29" s="12"/>
      <c r="B29" s="44">
        <v>549</v>
      </c>
      <c r="C29" s="20" t="s">
        <v>81</v>
      </c>
      <c r="D29" s="46">
        <v>0</v>
      </c>
      <c r="E29" s="46">
        <v>57250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57250</v>
      </c>
      <c r="O29" s="47">
        <f t="shared" si="1"/>
        <v>1.0587930683730651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325000</v>
      </c>
      <c r="E30" s="31">
        <f t="shared" si="8"/>
        <v>60179117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60504117</v>
      </c>
      <c r="O30" s="43">
        <f t="shared" si="1"/>
        <v>1118.9753657228459</v>
      </c>
      <c r="P30" s="10"/>
    </row>
    <row r="31" spans="1:16">
      <c r="A31" s="13"/>
      <c r="B31" s="45">
        <v>554</v>
      </c>
      <c r="C31" s="21" t="s">
        <v>43</v>
      </c>
      <c r="D31" s="46">
        <v>0</v>
      </c>
      <c r="E31" s="46">
        <v>17486425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17486425</v>
      </c>
      <c r="O31" s="47">
        <f t="shared" si="1"/>
        <v>323.39747739083799</v>
      </c>
      <c r="P31" s="9"/>
    </row>
    <row r="32" spans="1:16">
      <c r="A32" s="13"/>
      <c r="B32" s="45">
        <v>559</v>
      </c>
      <c r="C32" s="21" t="s">
        <v>44</v>
      </c>
      <c r="D32" s="46">
        <v>325000</v>
      </c>
      <c r="E32" s="46">
        <v>42692692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43017692</v>
      </c>
      <c r="O32" s="47">
        <f t="shared" si="1"/>
        <v>795.57788833200789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SUM(D34:D34)</f>
        <v>30000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30000</v>
      </c>
      <c r="O33" s="43">
        <f t="shared" si="1"/>
        <v>0.55482606202955376</v>
      </c>
      <c r="P33" s="10"/>
    </row>
    <row r="34" spans="1:119">
      <c r="A34" s="12"/>
      <c r="B34" s="44">
        <v>569</v>
      </c>
      <c r="C34" s="20" t="s">
        <v>46</v>
      </c>
      <c r="D34" s="46">
        <v>30000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30000</v>
      </c>
      <c r="O34" s="47">
        <f t="shared" si="1"/>
        <v>0.55482606202955376</v>
      </c>
      <c r="P34" s="9"/>
    </row>
    <row r="35" spans="1:119" ht="15.75">
      <c r="A35" s="28" t="s">
        <v>47</v>
      </c>
      <c r="B35" s="29"/>
      <c r="C35" s="30"/>
      <c r="D35" s="31">
        <f t="shared" ref="D35:M35" si="11">SUM(D36:D38)</f>
        <v>6331910</v>
      </c>
      <c r="E35" s="31">
        <f t="shared" si="11"/>
        <v>2675843</v>
      </c>
      <c r="F35" s="31">
        <f t="shared" si="11"/>
        <v>0</v>
      </c>
      <c r="G35" s="31">
        <f t="shared" si="11"/>
        <v>1467853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10475606</v>
      </c>
      <c r="O35" s="43">
        <f t="shared" si="1"/>
        <v>193.73797414510551</v>
      </c>
      <c r="P35" s="9"/>
    </row>
    <row r="36" spans="1:119">
      <c r="A36" s="12"/>
      <c r="B36" s="44">
        <v>572</v>
      </c>
      <c r="C36" s="20" t="s">
        <v>74</v>
      </c>
      <c r="D36" s="46">
        <v>5049193</v>
      </c>
      <c r="E36" s="46">
        <v>1967014</v>
      </c>
      <c r="F36" s="46">
        <v>0</v>
      </c>
      <c r="G36" s="46">
        <v>1467853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8484060</v>
      </c>
      <c r="O36" s="47">
        <f t="shared" si="1"/>
        <v>156.90591999408184</v>
      </c>
      <c r="P36" s="9"/>
    </row>
    <row r="37" spans="1:119">
      <c r="A37" s="12"/>
      <c r="B37" s="44">
        <v>575</v>
      </c>
      <c r="C37" s="20" t="s">
        <v>75</v>
      </c>
      <c r="D37" s="46">
        <v>116717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116717</v>
      </c>
      <c r="O37" s="47">
        <f t="shared" si="1"/>
        <v>2.1585877827301143</v>
      </c>
      <c r="P37" s="9"/>
    </row>
    <row r="38" spans="1:119">
      <c r="A38" s="12"/>
      <c r="B38" s="44">
        <v>579</v>
      </c>
      <c r="C38" s="20" t="s">
        <v>51</v>
      </c>
      <c r="D38" s="46">
        <v>1166000</v>
      </c>
      <c r="E38" s="46">
        <v>708829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1874829</v>
      </c>
      <c r="O38" s="47">
        <f t="shared" si="1"/>
        <v>34.673466368293539</v>
      </c>
      <c r="P38" s="9"/>
    </row>
    <row r="39" spans="1:119" ht="15.75">
      <c r="A39" s="28" t="s">
        <v>76</v>
      </c>
      <c r="B39" s="29"/>
      <c r="C39" s="30"/>
      <c r="D39" s="31">
        <f t="shared" ref="D39:M39" si="12">SUM(D40:D40)</f>
        <v>5004255</v>
      </c>
      <c r="E39" s="31">
        <f t="shared" si="12"/>
        <v>8375668</v>
      </c>
      <c r="F39" s="31">
        <f t="shared" si="12"/>
        <v>0</v>
      </c>
      <c r="G39" s="31">
        <f t="shared" si="12"/>
        <v>8480</v>
      </c>
      <c r="H39" s="31">
        <f t="shared" si="12"/>
        <v>0</v>
      </c>
      <c r="I39" s="31">
        <f t="shared" si="12"/>
        <v>8000000</v>
      </c>
      <c r="J39" s="31">
        <f t="shared" si="12"/>
        <v>1309096</v>
      </c>
      <c r="K39" s="31">
        <f t="shared" si="12"/>
        <v>0</v>
      </c>
      <c r="L39" s="31">
        <f t="shared" si="12"/>
        <v>0</v>
      </c>
      <c r="M39" s="31">
        <f t="shared" si="12"/>
        <v>47848</v>
      </c>
      <c r="N39" s="31">
        <f t="shared" si="10"/>
        <v>22745347</v>
      </c>
      <c r="O39" s="43">
        <f t="shared" si="1"/>
        <v>420.65704351685747</v>
      </c>
      <c r="P39" s="9"/>
    </row>
    <row r="40" spans="1:119" ht="15.75" thickBot="1">
      <c r="A40" s="12"/>
      <c r="B40" s="44">
        <v>581</v>
      </c>
      <c r="C40" s="20" t="s">
        <v>77</v>
      </c>
      <c r="D40" s="46">
        <v>5004255</v>
      </c>
      <c r="E40" s="46">
        <v>8375668</v>
      </c>
      <c r="F40" s="46">
        <v>0</v>
      </c>
      <c r="G40" s="46">
        <v>8480</v>
      </c>
      <c r="H40" s="46">
        <v>0</v>
      </c>
      <c r="I40" s="46">
        <v>8000000</v>
      </c>
      <c r="J40" s="46">
        <v>1309096</v>
      </c>
      <c r="K40" s="46">
        <v>0</v>
      </c>
      <c r="L40" s="46">
        <v>0</v>
      </c>
      <c r="M40" s="46">
        <v>47848</v>
      </c>
      <c r="N40" s="46">
        <f t="shared" si="10"/>
        <v>22745347</v>
      </c>
      <c r="O40" s="47">
        <f t="shared" si="1"/>
        <v>420.65704351685747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SUM(D5,D14,D19,D24,D30,D33,D35,D39)</f>
        <v>49120461</v>
      </c>
      <c r="E41" s="15">
        <f t="shared" si="13"/>
        <v>81384803</v>
      </c>
      <c r="F41" s="15">
        <f t="shared" si="13"/>
        <v>4533309</v>
      </c>
      <c r="G41" s="15">
        <f t="shared" si="13"/>
        <v>20074066</v>
      </c>
      <c r="H41" s="15">
        <f t="shared" si="13"/>
        <v>0</v>
      </c>
      <c r="I41" s="15">
        <f t="shared" si="13"/>
        <v>79069523</v>
      </c>
      <c r="J41" s="15">
        <f t="shared" si="13"/>
        <v>21702078</v>
      </c>
      <c r="K41" s="15">
        <f t="shared" si="13"/>
        <v>33681748</v>
      </c>
      <c r="L41" s="15">
        <f t="shared" si="13"/>
        <v>0</v>
      </c>
      <c r="M41" s="15">
        <f t="shared" si="13"/>
        <v>1460395</v>
      </c>
      <c r="N41" s="15">
        <f t="shared" si="10"/>
        <v>291026383</v>
      </c>
      <c r="O41" s="37">
        <f t="shared" si="1"/>
        <v>5382.3007342198225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91</v>
      </c>
      <c r="M43" s="94"/>
      <c r="N43" s="94"/>
      <c r="O43" s="41">
        <v>54071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5240737</v>
      </c>
      <c r="E5" s="26">
        <f t="shared" si="0"/>
        <v>549891</v>
      </c>
      <c r="F5" s="26">
        <f t="shared" si="0"/>
        <v>3601481</v>
      </c>
      <c r="G5" s="26">
        <f t="shared" si="0"/>
        <v>3713589</v>
      </c>
      <c r="H5" s="26">
        <f t="shared" si="0"/>
        <v>0</v>
      </c>
      <c r="I5" s="26">
        <f t="shared" si="0"/>
        <v>0</v>
      </c>
      <c r="J5" s="26">
        <f t="shared" si="0"/>
        <v>18247618</v>
      </c>
      <c r="K5" s="26">
        <f t="shared" si="0"/>
        <v>32493103</v>
      </c>
      <c r="L5" s="26">
        <f t="shared" si="0"/>
        <v>0</v>
      </c>
      <c r="M5" s="26">
        <f t="shared" si="0"/>
        <v>1066750</v>
      </c>
      <c r="N5" s="27">
        <f>SUM(D5:M5)</f>
        <v>64913169</v>
      </c>
      <c r="O5" s="32">
        <f t="shared" ref="O5:O41" si="1">(N5/O$43)</f>
        <v>1209.0364872415719</v>
      </c>
      <c r="P5" s="6"/>
    </row>
    <row r="6" spans="1:133">
      <c r="A6" s="12"/>
      <c r="B6" s="44">
        <v>511</v>
      </c>
      <c r="C6" s="20" t="s">
        <v>19</v>
      </c>
      <c r="D6" s="46">
        <v>506984</v>
      </c>
      <c r="E6" s="46">
        <v>-139564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367420</v>
      </c>
      <c r="O6" s="47">
        <f t="shared" si="1"/>
        <v>6.8433600298007073</v>
      </c>
      <c r="P6" s="9"/>
    </row>
    <row r="7" spans="1:133">
      <c r="A7" s="12"/>
      <c r="B7" s="44">
        <v>512</v>
      </c>
      <c r="C7" s="20" t="s">
        <v>20</v>
      </c>
      <c r="D7" s="46">
        <v>594438</v>
      </c>
      <c r="E7" s="46">
        <v>0</v>
      </c>
      <c r="F7" s="46">
        <v>0</v>
      </c>
      <c r="G7" s="46">
        <v>612208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1206646</v>
      </c>
      <c r="O7" s="47">
        <f t="shared" si="1"/>
        <v>22.474315514993481</v>
      </c>
      <c r="P7" s="9"/>
    </row>
    <row r="8" spans="1:133">
      <c r="A8" s="12"/>
      <c r="B8" s="44">
        <v>513</v>
      </c>
      <c r="C8" s="20" t="s">
        <v>21</v>
      </c>
      <c r="D8" s="46">
        <v>1209319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1209319</v>
      </c>
      <c r="O8" s="47">
        <f t="shared" si="1"/>
        <v>22.524101322406406</v>
      </c>
      <c r="P8" s="9"/>
    </row>
    <row r="9" spans="1:133">
      <c r="A9" s="12"/>
      <c r="B9" s="44">
        <v>514</v>
      </c>
      <c r="C9" s="20" t="s">
        <v>22</v>
      </c>
      <c r="D9" s="46">
        <v>395730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395730</v>
      </c>
      <c r="O9" s="47">
        <f t="shared" si="1"/>
        <v>7.3706463028496927</v>
      </c>
      <c r="P9" s="9"/>
    </row>
    <row r="10" spans="1:133">
      <c r="A10" s="12"/>
      <c r="B10" s="44">
        <v>515</v>
      </c>
      <c r="C10" s="20" t="s">
        <v>23</v>
      </c>
      <c r="D10" s="46">
        <v>843572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843572</v>
      </c>
      <c r="O10" s="47">
        <f t="shared" si="1"/>
        <v>15.71190165766437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3601481</v>
      </c>
      <c r="G11" s="46">
        <v>3090000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6691481</v>
      </c>
      <c r="O11" s="47">
        <f t="shared" si="1"/>
        <v>124.63179363009871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32493103</v>
      </c>
      <c r="L12" s="46">
        <v>0</v>
      </c>
      <c r="M12" s="46">
        <v>0</v>
      </c>
      <c r="N12" s="46">
        <f t="shared" si="2"/>
        <v>32493103</v>
      </c>
      <c r="O12" s="47">
        <f t="shared" si="1"/>
        <v>605.19841683739992</v>
      </c>
      <c r="P12" s="9"/>
    </row>
    <row r="13" spans="1:133">
      <c r="A13" s="12"/>
      <c r="B13" s="44">
        <v>519</v>
      </c>
      <c r="C13" s="20" t="s">
        <v>69</v>
      </c>
      <c r="D13" s="46">
        <v>1690694</v>
      </c>
      <c r="E13" s="46">
        <v>689455</v>
      </c>
      <c r="F13" s="46">
        <v>0</v>
      </c>
      <c r="G13" s="46">
        <v>11381</v>
      </c>
      <c r="H13" s="46">
        <v>0</v>
      </c>
      <c r="I13" s="46">
        <v>0</v>
      </c>
      <c r="J13" s="46">
        <v>18247618</v>
      </c>
      <c r="K13" s="46">
        <v>0</v>
      </c>
      <c r="L13" s="46">
        <v>0</v>
      </c>
      <c r="M13" s="46">
        <v>1066750</v>
      </c>
      <c r="N13" s="46">
        <f t="shared" si="2"/>
        <v>21705898</v>
      </c>
      <c r="O13" s="47">
        <f t="shared" si="1"/>
        <v>404.28195194635873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30483140</v>
      </c>
      <c r="E14" s="31">
        <f t="shared" si="3"/>
        <v>1587433</v>
      </c>
      <c r="F14" s="31">
        <f t="shared" si="3"/>
        <v>0</v>
      </c>
      <c r="G14" s="31">
        <f t="shared" si="3"/>
        <v>5069547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37140120</v>
      </c>
      <c r="O14" s="43">
        <f t="shared" si="1"/>
        <v>691.75116409014709</v>
      </c>
      <c r="P14" s="10"/>
    </row>
    <row r="15" spans="1:133">
      <c r="A15" s="12"/>
      <c r="B15" s="44">
        <v>521</v>
      </c>
      <c r="C15" s="20" t="s">
        <v>28</v>
      </c>
      <c r="D15" s="46">
        <v>20062411</v>
      </c>
      <c r="E15" s="46">
        <v>153870</v>
      </c>
      <c r="F15" s="46">
        <v>0</v>
      </c>
      <c r="G15" s="46">
        <v>5029444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25245725</v>
      </c>
      <c r="O15" s="47">
        <f t="shared" si="1"/>
        <v>470.21279567889735</v>
      </c>
      <c r="P15" s="9"/>
    </row>
    <row r="16" spans="1:133">
      <c r="A16" s="12"/>
      <c r="B16" s="44">
        <v>522</v>
      </c>
      <c r="C16" s="20" t="s">
        <v>29</v>
      </c>
      <c r="D16" s="46">
        <v>10420729</v>
      </c>
      <c r="E16" s="46">
        <v>0</v>
      </c>
      <c r="F16" s="46">
        <v>0</v>
      </c>
      <c r="G16" s="46">
        <v>40103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10460832</v>
      </c>
      <c r="O16" s="47">
        <f t="shared" si="1"/>
        <v>194.83762339355559</v>
      </c>
      <c r="P16" s="9"/>
    </row>
    <row r="17" spans="1:16">
      <c r="A17" s="12"/>
      <c r="B17" s="44">
        <v>524</v>
      </c>
      <c r="C17" s="20" t="s">
        <v>85</v>
      </c>
      <c r="D17" s="46">
        <v>0</v>
      </c>
      <c r="E17" s="46">
        <v>1267078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1267078</v>
      </c>
      <c r="O17" s="47">
        <f t="shared" si="1"/>
        <v>23.599888247345874</v>
      </c>
      <c r="P17" s="9"/>
    </row>
    <row r="18" spans="1:16">
      <c r="A18" s="12"/>
      <c r="B18" s="44">
        <v>529</v>
      </c>
      <c r="C18" s="20" t="s">
        <v>30</v>
      </c>
      <c r="D18" s="46">
        <v>0</v>
      </c>
      <c r="E18" s="46">
        <v>166485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166485</v>
      </c>
      <c r="O18" s="47">
        <f t="shared" si="1"/>
        <v>3.1008567703482957</v>
      </c>
      <c r="P18" s="9"/>
    </row>
    <row r="19" spans="1:16" ht="15.75">
      <c r="A19" s="28" t="s">
        <v>31</v>
      </c>
      <c r="B19" s="29"/>
      <c r="C19" s="30"/>
      <c r="D19" s="31">
        <f t="shared" ref="D19:M19" si="5">SUM(D20:D23)</f>
        <v>36524</v>
      </c>
      <c r="E19" s="31">
        <f t="shared" si="5"/>
        <v>5637232</v>
      </c>
      <c r="F19" s="31">
        <f t="shared" si="5"/>
        <v>0</v>
      </c>
      <c r="G19" s="31">
        <f t="shared" si="5"/>
        <v>2605373</v>
      </c>
      <c r="H19" s="31">
        <f t="shared" si="5"/>
        <v>0</v>
      </c>
      <c r="I19" s="31">
        <f t="shared" si="5"/>
        <v>39655647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47934776</v>
      </c>
      <c r="O19" s="43">
        <f t="shared" si="1"/>
        <v>892.80640715216987</v>
      </c>
      <c r="P19" s="10"/>
    </row>
    <row r="20" spans="1:16">
      <c r="A20" s="12"/>
      <c r="B20" s="44">
        <v>532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32303998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32303998</v>
      </c>
      <c r="O20" s="47">
        <f t="shared" si="1"/>
        <v>601.67625256099836</v>
      </c>
      <c r="P20" s="9"/>
    </row>
    <row r="21" spans="1:16">
      <c r="A21" s="12"/>
      <c r="B21" s="44">
        <v>534</v>
      </c>
      <c r="C21" s="20" t="s">
        <v>70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7351649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7351649</v>
      </c>
      <c r="O21" s="47">
        <f t="shared" si="1"/>
        <v>136.92771465822312</v>
      </c>
      <c r="P21" s="9"/>
    </row>
    <row r="22" spans="1:16">
      <c r="A22" s="12"/>
      <c r="B22" s="44">
        <v>538</v>
      </c>
      <c r="C22" s="20" t="s">
        <v>71</v>
      </c>
      <c r="D22" s="46">
        <v>0</v>
      </c>
      <c r="E22" s="46">
        <v>2884452</v>
      </c>
      <c r="F22" s="46">
        <v>0</v>
      </c>
      <c r="G22" s="46">
        <v>2513004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5397456</v>
      </c>
      <c r="O22" s="47">
        <f t="shared" si="1"/>
        <v>100.5300055876327</v>
      </c>
      <c r="P22" s="9"/>
    </row>
    <row r="23" spans="1:16">
      <c r="A23" s="12"/>
      <c r="B23" s="44">
        <v>539</v>
      </c>
      <c r="C23" s="20" t="s">
        <v>35</v>
      </c>
      <c r="D23" s="46">
        <v>36524</v>
      </c>
      <c r="E23" s="46">
        <v>2752780</v>
      </c>
      <c r="F23" s="46">
        <v>0</v>
      </c>
      <c r="G23" s="46">
        <v>92369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2881673</v>
      </c>
      <c r="O23" s="47">
        <f t="shared" si="1"/>
        <v>53.6724343453157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SUM(D25:D29)</f>
        <v>2280078</v>
      </c>
      <c r="E24" s="31">
        <f t="shared" si="6"/>
        <v>2402648</v>
      </c>
      <c r="F24" s="31">
        <f t="shared" si="6"/>
        <v>0</v>
      </c>
      <c r="G24" s="31">
        <f t="shared" si="6"/>
        <v>1707989</v>
      </c>
      <c r="H24" s="31">
        <f t="shared" si="6"/>
        <v>0</v>
      </c>
      <c r="I24" s="31">
        <f t="shared" si="6"/>
        <v>28378185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414164</v>
      </c>
      <c r="N24" s="31">
        <f t="shared" ref="N24:N33" si="7">SUM(D24:M24)</f>
        <v>35183064</v>
      </c>
      <c r="O24" s="43">
        <f t="shared" si="1"/>
        <v>655.30013037809647</v>
      </c>
      <c r="P24" s="10"/>
    </row>
    <row r="25" spans="1:16">
      <c r="A25" s="12"/>
      <c r="B25" s="44">
        <v>541</v>
      </c>
      <c r="C25" s="20" t="s">
        <v>72</v>
      </c>
      <c r="D25" s="46">
        <v>2280078</v>
      </c>
      <c r="E25" s="46">
        <v>2397419</v>
      </c>
      <c r="F25" s="46">
        <v>0</v>
      </c>
      <c r="G25" s="46">
        <v>1429826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6107323</v>
      </c>
      <c r="O25" s="47">
        <f t="shared" si="1"/>
        <v>113.75159247532129</v>
      </c>
      <c r="P25" s="9"/>
    </row>
    <row r="26" spans="1:16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25681405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25681405</v>
      </c>
      <c r="O26" s="47">
        <f t="shared" si="1"/>
        <v>478.32752840379959</v>
      </c>
      <c r="P26" s="9"/>
    </row>
    <row r="27" spans="1:16">
      <c r="A27" s="12"/>
      <c r="B27" s="44">
        <v>543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2696780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2696780</v>
      </c>
      <c r="O27" s="47">
        <f t="shared" si="1"/>
        <v>50.228720432110265</v>
      </c>
      <c r="P27" s="9"/>
    </row>
    <row r="28" spans="1:16">
      <c r="A28" s="12"/>
      <c r="B28" s="44">
        <v>545</v>
      </c>
      <c r="C28" s="20" t="s">
        <v>40</v>
      </c>
      <c r="D28" s="46">
        <v>0</v>
      </c>
      <c r="E28" s="46">
        <v>5229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414164</v>
      </c>
      <c r="N28" s="46">
        <f t="shared" si="7"/>
        <v>419393</v>
      </c>
      <c r="O28" s="47">
        <f t="shared" si="1"/>
        <v>7.8113801452784504</v>
      </c>
      <c r="P28" s="9"/>
    </row>
    <row r="29" spans="1:16">
      <c r="A29" s="12"/>
      <c r="B29" s="44">
        <v>549</v>
      </c>
      <c r="C29" s="20" t="s">
        <v>81</v>
      </c>
      <c r="D29" s="46">
        <v>0</v>
      </c>
      <c r="E29" s="46">
        <v>0</v>
      </c>
      <c r="F29" s="46">
        <v>0</v>
      </c>
      <c r="G29" s="46">
        <v>278163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278163</v>
      </c>
      <c r="O29" s="47">
        <f t="shared" si="1"/>
        <v>5.1809089215868873</v>
      </c>
      <c r="P29" s="9"/>
    </row>
    <row r="30" spans="1:16" ht="15.75">
      <c r="A30" s="28" t="s">
        <v>42</v>
      </c>
      <c r="B30" s="29"/>
      <c r="C30" s="30"/>
      <c r="D30" s="31">
        <f t="shared" ref="D30:M30" si="8">SUM(D31:D32)</f>
        <v>324916</v>
      </c>
      <c r="E30" s="31">
        <f t="shared" si="8"/>
        <v>18825803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19150719</v>
      </c>
      <c r="O30" s="43">
        <f t="shared" si="1"/>
        <v>356.69061277705345</v>
      </c>
      <c r="P30" s="10"/>
    </row>
    <row r="31" spans="1:16">
      <c r="A31" s="13"/>
      <c r="B31" s="45">
        <v>554</v>
      </c>
      <c r="C31" s="21" t="s">
        <v>43</v>
      </c>
      <c r="D31" s="46">
        <v>0</v>
      </c>
      <c r="E31" s="46">
        <v>16534862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16534862</v>
      </c>
      <c r="O31" s="47">
        <f t="shared" si="1"/>
        <v>307.96911901657666</v>
      </c>
      <c r="P31" s="9"/>
    </row>
    <row r="32" spans="1:16">
      <c r="A32" s="13"/>
      <c r="B32" s="45">
        <v>559</v>
      </c>
      <c r="C32" s="21" t="s">
        <v>44</v>
      </c>
      <c r="D32" s="46">
        <v>324916</v>
      </c>
      <c r="E32" s="46">
        <v>2290941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2615857</v>
      </c>
      <c r="O32" s="47">
        <f t="shared" si="1"/>
        <v>48.721493760476811</v>
      </c>
      <c r="P32" s="9"/>
    </row>
    <row r="33" spans="1:119" ht="15.75">
      <c r="A33" s="28" t="s">
        <v>45</v>
      </c>
      <c r="B33" s="29"/>
      <c r="C33" s="30"/>
      <c r="D33" s="31">
        <f t="shared" ref="D33:M33" si="9">SUM(D34:D34)</f>
        <v>30000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30000</v>
      </c>
      <c r="O33" s="43">
        <f t="shared" si="1"/>
        <v>0.55876327062767739</v>
      </c>
      <c r="P33" s="10"/>
    </row>
    <row r="34" spans="1:119">
      <c r="A34" s="12"/>
      <c r="B34" s="44">
        <v>569</v>
      </c>
      <c r="C34" s="20" t="s">
        <v>46</v>
      </c>
      <c r="D34" s="46">
        <v>30000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30000</v>
      </c>
      <c r="O34" s="47">
        <f t="shared" si="1"/>
        <v>0.55876327062767739</v>
      </c>
      <c r="P34" s="9"/>
    </row>
    <row r="35" spans="1:119" ht="15.75">
      <c r="A35" s="28" t="s">
        <v>47</v>
      </c>
      <c r="B35" s="29"/>
      <c r="C35" s="30"/>
      <c r="D35" s="31">
        <f t="shared" ref="D35:M35" si="11">SUM(D36:D38)</f>
        <v>6154982</v>
      </c>
      <c r="E35" s="31">
        <f t="shared" si="11"/>
        <v>3079880</v>
      </c>
      <c r="F35" s="31">
        <f t="shared" si="11"/>
        <v>0</v>
      </c>
      <c r="G35" s="31">
        <f t="shared" si="11"/>
        <v>2647804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11882666</v>
      </c>
      <c r="O35" s="43">
        <f t="shared" si="1"/>
        <v>221.31991059787671</v>
      </c>
      <c r="P35" s="9"/>
    </row>
    <row r="36" spans="1:119">
      <c r="A36" s="12"/>
      <c r="B36" s="44">
        <v>572</v>
      </c>
      <c r="C36" s="20" t="s">
        <v>74</v>
      </c>
      <c r="D36" s="46">
        <v>4994488</v>
      </c>
      <c r="E36" s="46">
        <v>0</v>
      </c>
      <c r="F36" s="46">
        <v>0</v>
      </c>
      <c r="G36" s="46">
        <v>639755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5634243</v>
      </c>
      <c r="O36" s="47">
        <f t="shared" si="1"/>
        <v>104.94026820636991</v>
      </c>
      <c r="P36" s="9"/>
    </row>
    <row r="37" spans="1:119">
      <c r="A37" s="12"/>
      <c r="B37" s="44">
        <v>575</v>
      </c>
      <c r="C37" s="20" t="s">
        <v>75</v>
      </c>
      <c r="D37" s="46">
        <v>192529</v>
      </c>
      <c r="E37" s="46">
        <v>471276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663805</v>
      </c>
      <c r="O37" s="47">
        <f t="shared" si="1"/>
        <v>12.363661761966847</v>
      </c>
      <c r="P37" s="9"/>
    </row>
    <row r="38" spans="1:119">
      <c r="A38" s="12"/>
      <c r="B38" s="44">
        <v>579</v>
      </c>
      <c r="C38" s="20" t="s">
        <v>51</v>
      </c>
      <c r="D38" s="46">
        <v>967965</v>
      </c>
      <c r="E38" s="46">
        <v>2608604</v>
      </c>
      <c r="F38" s="46">
        <v>0</v>
      </c>
      <c r="G38" s="46">
        <v>2008049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5584618</v>
      </c>
      <c r="O38" s="47">
        <f t="shared" si="1"/>
        <v>104.01598062953995</v>
      </c>
      <c r="P38" s="9"/>
    </row>
    <row r="39" spans="1:119" ht="15.75">
      <c r="A39" s="28" t="s">
        <v>76</v>
      </c>
      <c r="B39" s="29"/>
      <c r="C39" s="30"/>
      <c r="D39" s="31">
        <f t="shared" ref="D39:M39" si="12">SUM(D40:D40)</f>
        <v>4836946</v>
      </c>
      <c r="E39" s="31">
        <f t="shared" si="12"/>
        <v>8688135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8000000</v>
      </c>
      <c r="J39" s="31">
        <f t="shared" si="12"/>
        <v>257553</v>
      </c>
      <c r="K39" s="31">
        <f t="shared" si="12"/>
        <v>0</v>
      </c>
      <c r="L39" s="31">
        <f t="shared" si="12"/>
        <v>0</v>
      </c>
      <c r="M39" s="31">
        <f t="shared" si="12"/>
        <v>77850</v>
      </c>
      <c r="N39" s="31">
        <f t="shared" si="10"/>
        <v>21860484</v>
      </c>
      <c r="O39" s="43">
        <f t="shared" si="1"/>
        <v>407.16118457813371</v>
      </c>
      <c r="P39" s="9"/>
    </row>
    <row r="40" spans="1:119" ht="15.75" thickBot="1">
      <c r="A40" s="12"/>
      <c r="B40" s="44">
        <v>581</v>
      </c>
      <c r="C40" s="20" t="s">
        <v>77</v>
      </c>
      <c r="D40" s="46">
        <v>4836946</v>
      </c>
      <c r="E40" s="46">
        <v>8688135</v>
      </c>
      <c r="F40" s="46">
        <v>0</v>
      </c>
      <c r="G40" s="46">
        <v>0</v>
      </c>
      <c r="H40" s="46">
        <v>0</v>
      </c>
      <c r="I40" s="46">
        <v>8000000</v>
      </c>
      <c r="J40" s="46">
        <v>257553</v>
      </c>
      <c r="K40" s="46">
        <v>0</v>
      </c>
      <c r="L40" s="46">
        <v>0</v>
      </c>
      <c r="M40" s="46">
        <v>77850</v>
      </c>
      <c r="N40" s="46">
        <f t="shared" si="10"/>
        <v>21860484</v>
      </c>
      <c r="O40" s="47">
        <f t="shared" si="1"/>
        <v>407.16118457813371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SUM(D5,D14,D19,D24,D30,D33,D35,D39)</f>
        <v>49387323</v>
      </c>
      <c r="E41" s="15">
        <f t="shared" si="13"/>
        <v>40771022</v>
      </c>
      <c r="F41" s="15">
        <f t="shared" si="13"/>
        <v>3601481</v>
      </c>
      <c r="G41" s="15">
        <f t="shared" si="13"/>
        <v>15744302</v>
      </c>
      <c r="H41" s="15">
        <f t="shared" si="13"/>
        <v>0</v>
      </c>
      <c r="I41" s="15">
        <f t="shared" si="13"/>
        <v>76033832</v>
      </c>
      <c r="J41" s="15">
        <f t="shared" si="13"/>
        <v>18505171</v>
      </c>
      <c r="K41" s="15">
        <f t="shared" si="13"/>
        <v>32493103</v>
      </c>
      <c r="L41" s="15">
        <f t="shared" si="13"/>
        <v>0</v>
      </c>
      <c r="M41" s="15">
        <f t="shared" si="13"/>
        <v>1558764</v>
      </c>
      <c r="N41" s="15">
        <f t="shared" si="10"/>
        <v>238094998</v>
      </c>
      <c r="O41" s="37">
        <f t="shared" si="1"/>
        <v>4434.6246600856766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89</v>
      </c>
      <c r="M43" s="94"/>
      <c r="N43" s="94"/>
      <c r="O43" s="41">
        <v>53690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59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5139129</v>
      </c>
      <c r="E5" s="26">
        <f t="shared" si="0"/>
        <v>1136446</v>
      </c>
      <c r="F5" s="26">
        <f t="shared" si="0"/>
        <v>3599681</v>
      </c>
      <c r="G5" s="26">
        <f t="shared" si="0"/>
        <v>4545923</v>
      </c>
      <c r="H5" s="26">
        <f t="shared" si="0"/>
        <v>0</v>
      </c>
      <c r="I5" s="26">
        <f t="shared" si="0"/>
        <v>0</v>
      </c>
      <c r="J5" s="26">
        <f t="shared" si="0"/>
        <v>18204476</v>
      </c>
      <c r="K5" s="26">
        <f t="shared" si="0"/>
        <v>28537318</v>
      </c>
      <c r="L5" s="26">
        <f t="shared" si="0"/>
        <v>0</v>
      </c>
      <c r="M5" s="26">
        <f t="shared" si="0"/>
        <v>881243</v>
      </c>
      <c r="N5" s="27">
        <f>SUM(D5:M5)</f>
        <v>62044216</v>
      </c>
      <c r="O5" s="32">
        <f t="shared" ref="O5:O42" si="1">(N5/O$44)</f>
        <v>1169.3659014663199</v>
      </c>
      <c r="P5" s="6"/>
    </row>
    <row r="6" spans="1:133">
      <c r="A6" s="12"/>
      <c r="B6" s="44">
        <v>511</v>
      </c>
      <c r="C6" s="20" t="s">
        <v>19</v>
      </c>
      <c r="D6" s="46">
        <v>429199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429199</v>
      </c>
      <c r="O6" s="47">
        <f t="shared" si="1"/>
        <v>8.0892419616268985</v>
      </c>
      <c r="P6" s="9"/>
    </row>
    <row r="7" spans="1:133">
      <c r="A7" s="12"/>
      <c r="B7" s="44">
        <v>512</v>
      </c>
      <c r="C7" s="20" t="s">
        <v>20</v>
      </c>
      <c r="D7" s="46">
        <v>949463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949463</v>
      </c>
      <c r="O7" s="47">
        <f t="shared" si="1"/>
        <v>17.894813223265107</v>
      </c>
      <c r="P7" s="9"/>
    </row>
    <row r="8" spans="1:133">
      <c r="A8" s="12"/>
      <c r="B8" s="44">
        <v>513</v>
      </c>
      <c r="C8" s="20" t="s">
        <v>21</v>
      </c>
      <c r="D8" s="46">
        <v>1131884</v>
      </c>
      <c r="E8" s="46">
        <v>0</v>
      </c>
      <c r="F8" s="46">
        <v>0</v>
      </c>
      <c r="G8" s="46">
        <v>26140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1158024</v>
      </c>
      <c r="O8" s="47">
        <f t="shared" si="1"/>
        <v>21.825624787967886</v>
      </c>
      <c r="P8" s="9"/>
    </row>
    <row r="9" spans="1:133">
      <c r="A9" s="12"/>
      <c r="B9" s="44">
        <v>514</v>
      </c>
      <c r="C9" s="20" t="s">
        <v>22</v>
      </c>
      <c r="D9" s="46">
        <v>321188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321188</v>
      </c>
      <c r="O9" s="47">
        <f t="shared" si="1"/>
        <v>6.0535263296769575</v>
      </c>
      <c r="P9" s="9"/>
    </row>
    <row r="10" spans="1:133">
      <c r="A10" s="12"/>
      <c r="B10" s="44">
        <v>515</v>
      </c>
      <c r="C10" s="20" t="s">
        <v>23</v>
      </c>
      <c r="D10" s="46">
        <v>604382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604382</v>
      </c>
      <c r="O10" s="47">
        <f t="shared" si="1"/>
        <v>11.390968374231973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3599681</v>
      </c>
      <c r="G11" s="46">
        <v>3515025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7114706</v>
      </c>
      <c r="O11" s="47">
        <f t="shared" si="1"/>
        <v>134.09299257416413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28537318</v>
      </c>
      <c r="L12" s="46">
        <v>0</v>
      </c>
      <c r="M12" s="46">
        <v>0</v>
      </c>
      <c r="N12" s="46">
        <f t="shared" si="2"/>
        <v>28537318</v>
      </c>
      <c r="O12" s="47">
        <f t="shared" si="1"/>
        <v>537.85137019865056</v>
      </c>
      <c r="P12" s="9"/>
    </row>
    <row r="13" spans="1:133">
      <c r="A13" s="12"/>
      <c r="B13" s="44">
        <v>519</v>
      </c>
      <c r="C13" s="20" t="s">
        <v>69</v>
      </c>
      <c r="D13" s="46">
        <v>1703013</v>
      </c>
      <c r="E13" s="46">
        <v>1136446</v>
      </c>
      <c r="F13" s="46">
        <v>0</v>
      </c>
      <c r="G13" s="46">
        <v>1004758</v>
      </c>
      <c r="H13" s="46">
        <v>0</v>
      </c>
      <c r="I13" s="46">
        <v>0</v>
      </c>
      <c r="J13" s="46">
        <v>18204476</v>
      </c>
      <c r="K13" s="46">
        <v>0</v>
      </c>
      <c r="L13" s="46">
        <v>0</v>
      </c>
      <c r="M13" s="46">
        <v>881243</v>
      </c>
      <c r="N13" s="46">
        <f t="shared" si="2"/>
        <v>22929936</v>
      </c>
      <c r="O13" s="47">
        <f t="shared" si="1"/>
        <v>432.16736401673643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31580786</v>
      </c>
      <c r="E14" s="31">
        <f t="shared" si="3"/>
        <v>1444146</v>
      </c>
      <c r="F14" s="31">
        <f t="shared" si="3"/>
        <v>0</v>
      </c>
      <c r="G14" s="31">
        <f t="shared" si="3"/>
        <v>3142408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36167340</v>
      </c>
      <c r="O14" s="43">
        <f t="shared" si="1"/>
        <v>681.65667759810015</v>
      </c>
      <c r="P14" s="10"/>
    </row>
    <row r="15" spans="1:133">
      <c r="A15" s="12"/>
      <c r="B15" s="44">
        <v>521</v>
      </c>
      <c r="C15" s="20" t="s">
        <v>28</v>
      </c>
      <c r="D15" s="46">
        <v>19781351</v>
      </c>
      <c r="E15" s="46">
        <v>1322219</v>
      </c>
      <c r="F15" s="46">
        <v>0</v>
      </c>
      <c r="G15" s="46">
        <v>3081144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24184714</v>
      </c>
      <c r="O15" s="47">
        <f t="shared" si="1"/>
        <v>455.81654038976217</v>
      </c>
      <c r="P15" s="9"/>
    </row>
    <row r="16" spans="1:133">
      <c r="A16" s="12"/>
      <c r="B16" s="44">
        <v>522</v>
      </c>
      <c r="C16" s="20" t="s">
        <v>29</v>
      </c>
      <c r="D16" s="46">
        <v>11799435</v>
      </c>
      <c r="E16" s="46">
        <v>0</v>
      </c>
      <c r="F16" s="46">
        <v>0</v>
      </c>
      <c r="G16" s="46">
        <v>61264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11860699</v>
      </c>
      <c r="O16" s="47">
        <f t="shared" si="1"/>
        <v>223.542142560971</v>
      </c>
      <c r="P16" s="9"/>
    </row>
    <row r="17" spans="1:16">
      <c r="A17" s="12"/>
      <c r="B17" s="44">
        <v>529</v>
      </c>
      <c r="C17" s="20" t="s">
        <v>30</v>
      </c>
      <c r="D17" s="46">
        <v>0</v>
      </c>
      <c r="E17" s="46">
        <v>121927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121927</v>
      </c>
      <c r="O17" s="47">
        <f t="shared" si="1"/>
        <v>2.2979946473670325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19600</v>
      </c>
      <c r="E18" s="31">
        <f t="shared" si="5"/>
        <v>5219553</v>
      </c>
      <c r="F18" s="31">
        <f t="shared" si="5"/>
        <v>0</v>
      </c>
      <c r="G18" s="31">
        <f t="shared" si="5"/>
        <v>1880073</v>
      </c>
      <c r="H18" s="31">
        <f t="shared" si="5"/>
        <v>0</v>
      </c>
      <c r="I18" s="31">
        <f t="shared" si="5"/>
        <v>38357848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45477074</v>
      </c>
      <c r="O18" s="43">
        <f t="shared" si="1"/>
        <v>857.12001960119119</v>
      </c>
      <c r="P18" s="10"/>
    </row>
    <row r="19" spans="1:16">
      <c r="A19" s="12"/>
      <c r="B19" s="44">
        <v>532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31784128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31784128</v>
      </c>
      <c r="O19" s="47">
        <f t="shared" si="1"/>
        <v>599.04496965584826</v>
      </c>
      <c r="P19" s="9"/>
    </row>
    <row r="20" spans="1:16">
      <c r="A20" s="12"/>
      <c r="B20" s="44">
        <v>534</v>
      </c>
      <c r="C20" s="20" t="s">
        <v>70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6573720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6573720</v>
      </c>
      <c r="O20" s="47">
        <f t="shared" si="1"/>
        <v>123.89686757887594</v>
      </c>
      <c r="P20" s="9"/>
    </row>
    <row r="21" spans="1:16">
      <c r="A21" s="12"/>
      <c r="B21" s="44">
        <v>538</v>
      </c>
      <c r="C21" s="20" t="s">
        <v>71</v>
      </c>
      <c r="D21" s="46">
        <v>0</v>
      </c>
      <c r="E21" s="46">
        <v>2397598</v>
      </c>
      <c r="F21" s="46">
        <v>0</v>
      </c>
      <c r="G21" s="46">
        <v>1880073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4277671</v>
      </c>
      <c r="O21" s="47">
        <f t="shared" si="1"/>
        <v>80.622545139281542</v>
      </c>
      <c r="P21" s="9"/>
    </row>
    <row r="22" spans="1:16">
      <c r="A22" s="12"/>
      <c r="B22" s="44">
        <v>539</v>
      </c>
      <c r="C22" s="20" t="s">
        <v>35</v>
      </c>
      <c r="D22" s="46">
        <v>19600</v>
      </c>
      <c r="E22" s="46">
        <v>2821955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2841555</v>
      </c>
      <c r="O22" s="47">
        <f t="shared" si="1"/>
        <v>53.555637227185343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SUM(D24:D28)</f>
        <v>2166425</v>
      </c>
      <c r="E23" s="31">
        <f t="shared" si="6"/>
        <v>3338221</v>
      </c>
      <c r="F23" s="31">
        <f t="shared" si="6"/>
        <v>0</v>
      </c>
      <c r="G23" s="31">
        <f t="shared" si="6"/>
        <v>1368687</v>
      </c>
      <c r="H23" s="31">
        <f t="shared" si="6"/>
        <v>0</v>
      </c>
      <c r="I23" s="31">
        <f t="shared" si="6"/>
        <v>27095365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440621</v>
      </c>
      <c r="N23" s="31">
        <f t="shared" ref="N23:N32" si="7">SUM(D23:M23)</f>
        <v>34409319</v>
      </c>
      <c r="O23" s="43">
        <f t="shared" si="1"/>
        <v>648.52272984281353</v>
      </c>
      <c r="P23" s="10"/>
    </row>
    <row r="24" spans="1:16">
      <c r="A24" s="12"/>
      <c r="B24" s="44">
        <v>541</v>
      </c>
      <c r="C24" s="20" t="s">
        <v>72</v>
      </c>
      <c r="D24" s="46">
        <v>2166425</v>
      </c>
      <c r="E24" s="46">
        <v>1483955</v>
      </c>
      <c r="F24" s="46">
        <v>0</v>
      </c>
      <c r="G24" s="46">
        <v>1198806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4849186</v>
      </c>
      <c r="O24" s="47">
        <f t="shared" si="1"/>
        <v>91.394059331297825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24396260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24396260</v>
      </c>
      <c r="O25" s="47">
        <f t="shared" si="1"/>
        <v>459.80361114252327</v>
      </c>
      <c r="P25" s="9"/>
    </row>
    <row r="26" spans="1:16">
      <c r="A26" s="12"/>
      <c r="B26" s="44">
        <v>543</v>
      </c>
      <c r="C26" s="20" t="s">
        <v>73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2699105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2699105</v>
      </c>
      <c r="O26" s="47">
        <f t="shared" si="1"/>
        <v>50.870839458705568</v>
      </c>
      <c r="P26" s="9"/>
    </row>
    <row r="27" spans="1:16">
      <c r="A27" s="12"/>
      <c r="B27" s="44">
        <v>545</v>
      </c>
      <c r="C27" s="20" t="s">
        <v>40</v>
      </c>
      <c r="D27" s="46">
        <v>0</v>
      </c>
      <c r="E27" s="46">
        <v>5139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440621</v>
      </c>
      <c r="N27" s="46">
        <f t="shared" si="7"/>
        <v>445760</v>
      </c>
      <c r="O27" s="47">
        <f t="shared" si="1"/>
        <v>8.4013720833804513</v>
      </c>
      <c r="P27" s="9"/>
    </row>
    <row r="28" spans="1:16">
      <c r="A28" s="12"/>
      <c r="B28" s="44">
        <v>549</v>
      </c>
      <c r="C28" s="20" t="s">
        <v>81</v>
      </c>
      <c r="D28" s="46">
        <v>0</v>
      </c>
      <c r="E28" s="46">
        <v>1849127</v>
      </c>
      <c r="F28" s="46">
        <v>0</v>
      </c>
      <c r="G28" s="46">
        <v>169881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2019008</v>
      </c>
      <c r="O28" s="47">
        <f t="shared" si="1"/>
        <v>38.052847826906401</v>
      </c>
      <c r="P28" s="9"/>
    </row>
    <row r="29" spans="1:16" ht="15.75">
      <c r="A29" s="28" t="s">
        <v>42</v>
      </c>
      <c r="B29" s="29"/>
      <c r="C29" s="30"/>
      <c r="D29" s="31">
        <f t="shared" ref="D29:M29" si="8">SUM(D30:D31)</f>
        <v>295000</v>
      </c>
      <c r="E29" s="31">
        <f t="shared" si="8"/>
        <v>18693142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18988142</v>
      </c>
      <c r="O29" s="43">
        <f t="shared" si="1"/>
        <v>357.87519318481662</v>
      </c>
      <c r="P29" s="10"/>
    </row>
    <row r="30" spans="1:16">
      <c r="A30" s="13"/>
      <c r="B30" s="45">
        <v>554</v>
      </c>
      <c r="C30" s="21" t="s">
        <v>43</v>
      </c>
      <c r="D30" s="46">
        <v>0</v>
      </c>
      <c r="E30" s="46">
        <v>16219216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16219216</v>
      </c>
      <c r="O30" s="47">
        <f t="shared" si="1"/>
        <v>305.68841644992273</v>
      </c>
      <c r="P30" s="9"/>
    </row>
    <row r="31" spans="1:16">
      <c r="A31" s="13"/>
      <c r="B31" s="45">
        <v>559</v>
      </c>
      <c r="C31" s="21" t="s">
        <v>44</v>
      </c>
      <c r="D31" s="46">
        <v>295000</v>
      </c>
      <c r="E31" s="46">
        <v>2473926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2768926</v>
      </c>
      <c r="O31" s="47">
        <f t="shared" si="1"/>
        <v>52.18677673489389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SUM(D33:D33)</f>
        <v>30000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30000</v>
      </c>
      <c r="O32" s="43">
        <f t="shared" si="1"/>
        <v>0.56541897546081643</v>
      </c>
      <c r="P32" s="10"/>
    </row>
    <row r="33" spans="1:119">
      <c r="A33" s="12"/>
      <c r="B33" s="44">
        <v>569</v>
      </c>
      <c r="C33" s="20" t="s">
        <v>46</v>
      </c>
      <c r="D33" s="46">
        <v>30000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30000</v>
      </c>
      <c r="O33" s="47">
        <f t="shared" si="1"/>
        <v>0.56541897546081643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SUM(D35:D38)</f>
        <v>5790474</v>
      </c>
      <c r="E34" s="31">
        <f t="shared" si="11"/>
        <v>4208372</v>
      </c>
      <c r="F34" s="31">
        <f t="shared" si="11"/>
        <v>0</v>
      </c>
      <c r="G34" s="31">
        <f t="shared" si="11"/>
        <v>4299288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14298134</v>
      </c>
      <c r="O34" s="43">
        <f t="shared" si="1"/>
        <v>269.48120924271552</v>
      </c>
      <c r="P34" s="9"/>
    </row>
    <row r="35" spans="1:119">
      <c r="A35" s="12"/>
      <c r="B35" s="44">
        <v>572</v>
      </c>
      <c r="C35" s="20" t="s">
        <v>74</v>
      </c>
      <c r="D35" s="46">
        <v>4477304</v>
      </c>
      <c r="E35" s="46">
        <v>1685488</v>
      </c>
      <c r="F35" s="46">
        <v>0</v>
      </c>
      <c r="G35" s="46">
        <v>468979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6631771</v>
      </c>
      <c r="O35" s="47">
        <f t="shared" si="1"/>
        <v>124.99097214369181</v>
      </c>
      <c r="P35" s="9"/>
    </row>
    <row r="36" spans="1:119">
      <c r="A36" s="12"/>
      <c r="B36" s="44">
        <v>574</v>
      </c>
      <c r="C36" s="20" t="s">
        <v>82</v>
      </c>
      <c r="D36" s="46">
        <v>0</v>
      </c>
      <c r="E36" s="46">
        <v>544296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544296</v>
      </c>
      <c r="O36" s="47">
        <f t="shared" si="1"/>
        <v>10.258509555580686</v>
      </c>
      <c r="P36" s="9"/>
    </row>
    <row r="37" spans="1:119">
      <c r="A37" s="12"/>
      <c r="B37" s="44">
        <v>575</v>
      </c>
      <c r="C37" s="20" t="s">
        <v>75</v>
      </c>
      <c r="D37" s="46">
        <v>179588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179588</v>
      </c>
      <c r="O37" s="47">
        <f t="shared" si="1"/>
        <v>3.3847487655019037</v>
      </c>
      <c r="P37" s="9"/>
    </row>
    <row r="38" spans="1:119">
      <c r="A38" s="12"/>
      <c r="B38" s="44">
        <v>579</v>
      </c>
      <c r="C38" s="20" t="s">
        <v>51</v>
      </c>
      <c r="D38" s="46">
        <v>1133582</v>
      </c>
      <c r="E38" s="46">
        <v>1978588</v>
      </c>
      <c r="F38" s="46">
        <v>0</v>
      </c>
      <c r="G38" s="46">
        <v>3830309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6942479</v>
      </c>
      <c r="O38" s="47">
        <f t="shared" si="1"/>
        <v>130.84697877794113</v>
      </c>
      <c r="P38" s="9"/>
    </row>
    <row r="39" spans="1:119" ht="15.75">
      <c r="A39" s="28" t="s">
        <v>76</v>
      </c>
      <c r="B39" s="29"/>
      <c r="C39" s="30"/>
      <c r="D39" s="31">
        <f t="shared" ref="D39:M39" si="12">SUM(D40:D41)</f>
        <v>4514964</v>
      </c>
      <c r="E39" s="31">
        <f t="shared" si="12"/>
        <v>7864403</v>
      </c>
      <c r="F39" s="31">
        <f t="shared" si="12"/>
        <v>0</v>
      </c>
      <c r="G39" s="31">
        <f t="shared" si="12"/>
        <v>2000000</v>
      </c>
      <c r="H39" s="31">
        <f t="shared" si="12"/>
        <v>0</v>
      </c>
      <c r="I39" s="31">
        <f t="shared" si="12"/>
        <v>8277247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71391</v>
      </c>
      <c r="N39" s="31">
        <f>SUM(D39:M39)</f>
        <v>22728005</v>
      </c>
      <c r="O39" s="43">
        <f t="shared" si="1"/>
        <v>428.36151004561049</v>
      </c>
      <c r="P39" s="9"/>
    </row>
    <row r="40" spans="1:119">
      <c r="A40" s="12"/>
      <c r="B40" s="44">
        <v>581</v>
      </c>
      <c r="C40" s="20" t="s">
        <v>77</v>
      </c>
      <c r="D40" s="46">
        <v>4514964</v>
      </c>
      <c r="E40" s="46">
        <v>7864403</v>
      </c>
      <c r="F40" s="46">
        <v>0</v>
      </c>
      <c r="G40" s="46">
        <v>2000000</v>
      </c>
      <c r="H40" s="46">
        <v>0</v>
      </c>
      <c r="I40" s="46">
        <v>8000000</v>
      </c>
      <c r="J40" s="46">
        <v>0</v>
      </c>
      <c r="K40" s="46">
        <v>0</v>
      </c>
      <c r="L40" s="46">
        <v>0</v>
      </c>
      <c r="M40" s="46">
        <v>71391</v>
      </c>
      <c r="N40" s="46">
        <f>SUM(D40:M40)</f>
        <v>22450758</v>
      </c>
      <c r="O40" s="47">
        <f t="shared" si="1"/>
        <v>423.13615288929094</v>
      </c>
      <c r="P40" s="9"/>
    </row>
    <row r="41" spans="1:119" ht="15.75" thickBot="1">
      <c r="A41" s="12"/>
      <c r="B41" s="44">
        <v>588</v>
      </c>
      <c r="C41" s="20" t="s">
        <v>78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277247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277247</v>
      </c>
      <c r="O41" s="47">
        <f t="shared" si="1"/>
        <v>5.2253571563194994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SUM(D5,D14,D18,D23,D29,D32,D34,D39)</f>
        <v>49536378</v>
      </c>
      <c r="E42" s="15">
        <f t="shared" si="13"/>
        <v>41904283</v>
      </c>
      <c r="F42" s="15">
        <f t="shared" si="13"/>
        <v>3599681</v>
      </c>
      <c r="G42" s="15">
        <f t="shared" si="13"/>
        <v>17236379</v>
      </c>
      <c r="H42" s="15">
        <f t="shared" si="13"/>
        <v>0</v>
      </c>
      <c r="I42" s="15">
        <f t="shared" si="13"/>
        <v>73730460</v>
      </c>
      <c r="J42" s="15">
        <f t="shared" si="13"/>
        <v>18204476</v>
      </c>
      <c r="K42" s="15">
        <f t="shared" si="13"/>
        <v>28537318</v>
      </c>
      <c r="L42" s="15">
        <f t="shared" si="13"/>
        <v>0</v>
      </c>
      <c r="M42" s="15">
        <f t="shared" si="13"/>
        <v>1393255</v>
      </c>
      <c r="N42" s="15">
        <f>SUM(D42:M42)</f>
        <v>234142230</v>
      </c>
      <c r="O42" s="37">
        <f t="shared" si="1"/>
        <v>4412.9486599570282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4" t="s">
        <v>83</v>
      </c>
      <c r="M44" s="94"/>
      <c r="N44" s="94"/>
      <c r="O44" s="41">
        <v>53058</v>
      </c>
    </row>
    <row r="45" spans="1:119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98" t="s">
        <v>59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2024-07-31T17:18:11Z</cp:lastPrinted>
  <dcterms:created xsi:type="dcterms:W3CDTF">2000-08-31T21:26:31Z</dcterms:created>
  <dcterms:modified xsi:type="dcterms:W3CDTF">2024-07-31T17:18:14Z</dcterms:modified>
</cp:coreProperties>
</file>