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009BD0B76481523D78BD7BA54D6ED5F6259ECEE0" xr6:coauthVersionLast="47" xr6:coauthVersionMax="47" xr10:uidLastSave="{7A4AED22-8079-4A0D-9056-7A65A540CED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'2007'!$A$1:$O$24</definedName>
    <definedName name="_xlnm.Print_Area" localSheetId="15">'2008'!$A$1:$O$26</definedName>
    <definedName name="_xlnm.Print_Area" localSheetId="14">'2009'!$A$1:$O$26</definedName>
    <definedName name="_xlnm.Print_Area" localSheetId="13">'2010'!$A$1:$O$26</definedName>
    <definedName name="_xlnm.Print_Area" localSheetId="12">'2011'!$A$1:$O$26</definedName>
    <definedName name="_xlnm.Print_Area" localSheetId="11">'2012'!$A$1:$O$26</definedName>
    <definedName name="_xlnm.Print_Area" localSheetId="10">'2013'!$A$1:$O$28</definedName>
    <definedName name="_xlnm.Print_Area" localSheetId="9">'2014'!$A$1:$O$27</definedName>
    <definedName name="_xlnm.Print_Area" localSheetId="8">'2015'!$A$1:$O$25</definedName>
    <definedName name="_xlnm.Print_Area" localSheetId="7">'2016'!$A$1:$O$27</definedName>
    <definedName name="_xlnm.Print_Area" localSheetId="6">'2017'!$A$1:$O$26</definedName>
    <definedName name="_xlnm.Print_Area" localSheetId="5">'2018'!$A$1:$O$26</definedName>
    <definedName name="_xlnm.Print_Area" localSheetId="4">'2019'!$A$1:$O$27</definedName>
    <definedName name="_xlnm.Print_Area" localSheetId="3">'2020'!$A$1:$O$24</definedName>
    <definedName name="_xlnm.Print_Area" localSheetId="2">'2021'!$A$1:$P$27</definedName>
    <definedName name="_xlnm.Print_Area" localSheetId="1">'2022'!$A$1:$P$25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14" i="49"/>
  <c r="P14" i="49" s="1"/>
  <c r="O12" i="49"/>
  <c r="P12" i="49" s="1"/>
  <c r="O9" i="49"/>
  <c r="P9" i="49" s="1"/>
  <c r="O5" i="49"/>
  <c r="P5" i="49" s="1"/>
  <c r="O7" i="49"/>
  <c r="P7" i="49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H21" i="48" s="1"/>
  <c r="G5" i="48"/>
  <c r="G21" i="48" s="1"/>
  <c r="F5" i="48"/>
  <c r="F21" i="48" s="1"/>
  <c r="E5" i="48"/>
  <c r="D5" i="48"/>
  <c r="O18" i="49" l="1"/>
  <c r="P18" i="49" s="1"/>
  <c r="J21" i="48"/>
  <c r="K21" i="48"/>
  <c r="L21" i="48"/>
  <c r="N21" i="48"/>
  <c r="M21" i="48"/>
  <c r="D21" i="48"/>
  <c r="E21" i="48"/>
  <c r="I21" i="48"/>
  <c r="O19" i="48"/>
  <c r="P19" i="48" s="1"/>
  <c r="O16" i="48"/>
  <c r="P16" i="48" s="1"/>
  <c r="O13" i="48"/>
  <c r="P13" i="48" s="1"/>
  <c r="O11" i="48"/>
  <c r="P11" i="48" s="1"/>
  <c r="O5" i="48"/>
  <c r="P5" i="48" s="1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I23" i="47" s="1"/>
  <c r="H19" i="47"/>
  <c r="G19" i="47"/>
  <c r="F19" i="47"/>
  <c r="E19" i="47"/>
  <c r="D19" i="47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E16" i="47"/>
  <c r="D16" i="47"/>
  <c r="O16" i="47" s="1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N11" i="47"/>
  <c r="M11" i="47"/>
  <c r="L11" i="47"/>
  <c r="K11" i="47"/>
  <c r="J11" i="47"/>
  <c r="I11" i="47"/>
  <c r="H11" i="47"/>
  <c r="H23" i="47" s="1"/>
  <c r="G11" i="47"/>
  <c r="F11" i="47"/>
  <c r="E11" i="47"/>
  <c r="D11" i="47"/>
  <c r="O10" i="47"/>
  <c r="P10" i="47" s="1"/>
  <c r="O9" i="47"/>
  <c r="P9" i="47" s="1"/>
  <c r="O8" i="47"/>
  <c r="P8" i="47" s="1"/>
  <c r="O7" i="47"/>
  <c r="P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" i="47" s="1"/>
  <c r="P5" i="47" s="1"/>
  <c r="N19" i="46"/>
  <c r="O19" i="46"/>
  <c r="M18" i="46"/>
  <c r="L18" i="46"/>
  <c r="K18" i="46"/>
  <c r="J18" i="46"/>
  <c r="I18" i="46"/>
  <c r="H18" i="46"/>
  <c r="G18" i="46"/>
  <c r="F18" i="46"/>
  <c r="E18" i="46"/>
  <c r="D18" i="46"/>
  <c r="N18" i="46" s="1"/>
  <c r="O18" i="46" s="1"/>
  <c r="N17" i="46"/>
  <c r="O17" i="46"/>
  <c r="N16" i="46"/>
  <c r="O16" i="46"/>
  <c r="M15" i="46"/>
  <c r="L15" i="46"/>
  <c r="K15" i="46"/>
  <c r="J15" i="46"/>
  <c r="I15" i="46"/>
  <c r="H15" i="46"/>
  <c r="G15" i="46"/>
  <c r="F15" i="46"/>
  <c r="E15" i="46"/>
  <c r="D15" i="46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M11" i="45"/>
  <c r="L11" i="45"/>
  <c r="K11" i="45"/>
  <c r="J11" i="45"/>
  <c r="N11" i="45" s="1"/>
  <c r="O11" i="45" s="1"/>
  <c r="I11" i="45"/>
  <c r="H11" i="45"/>
  <c r="G11" i="45"/>
  <c r="G23" i="45" s="1"/>
  <c r="F11" i="45"/>
  <c r="E11" i="45"/>
  <c r="D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I23" i="45" s="1"/>
  <c r="H5" i="45"/>
  <c r="H23" i="45" s="1"/>
  <c r="G5" i="45"/>
  <c r="F5" i="45"/>
  <c r="E5" i="45"/>
  <c r="D5" i="45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I22" i="44" s="1"/>
  <c r="H5" i="44"/>
  <c r="G5" i="44"/>
  <c r="F5" i="44"/>
  <c r="F22" i="44" s="1"/>
  <c r="E5" i="44"/>
  <c r="E22" i="44" s="1"/>
  <c r="D5" i="44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M18" i="43"/>
  <c r="L18" i="43"/>
  <c r="K18" i="43"/>
  <c r="J18" i="43"/>
  <c r="I18" i="43"/>
  <c r="H18" i="43"/>
  <c r="G18" i="43"/>
  <c r="F18" i="43"/>
  <c r="E18" i="43"/>
  <c r="D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6" i="43" s="1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G22" i="43" s="1"/>
  <c r="F11" i="43"/>
  <c r="N11" i="43" s="1"/>
  <c r="O11" i="43" s="1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/>
  <c r="M5" i="43"/>
  <c r="M22" i="43" s="1"/>
  <c r="L5" i="43"/>
  <c r="K5" i="43"/>
  <c r="J5" i="43"/>
  <c r="I5" i="43"/>
  <c r="H5" i="43"/>
  <c r="G5" i="43"/>
  <c r="F5" i="43"/>
  <c r="E5" i="43"/>
  <c r="E22" i="43" s="1"/>
  <c r="D5" i="43"/>
  <c r="N5" i="43" s="1"/>
  <c r="O5" i="43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M19" i="42"/>
  <c r="L19" i="42"/>
  <c r="K19" i="42"/>
  <c r="J19" i="42"/>
  <c r="I19" i="42"/>
  <c r="H19" i="42"/>
  <c r="G19" i="42"/>
  <c r="F19" i="42"/>
  <c r="F23" i="42" s="1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M11" i="42"/>
  <c r="L11" i="42"/>
  <c r="K11" i="42"/>
  <c r="J11" i="42"/>
  <c r="I11" i="42"/>
  <c r="H11" i="42"/>
  <c r="G11" i="42"/>
  <c r="F11" i="42"/>
  <c r="E11" i="42"/>
  <c r="E23" i="42" s="1"/>
  <c r="D11" i="42"/>
  <c r="N11" i="42" s="1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/>
  <c r="M16" i="41"/>
  <c r="L16" i="41"/>
  <c r="K16" i="41"/>
  <c r="J16" i="41"/>
  <c r="I16" i="41"/>
  <c r="H16" i="41"/>
  <c r="G16" i="41"/>
  <c r="G20" i="41" s="1"/>
  <c r="F16" i="41"/>
  <c r="E16" i="41"/>
  <c r="D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/>
  <c r="N7" i="41"/>
  <c r="O7" i="41" s="1"/>
  <c r="N6" i="41"/>
  <c r="O6" i="41" s="1"/>
  <c r="M5" i="41"/>
  <c r="L5" i="41"/>
  <c r="L20" i="41" s="1"/>
  <c r="K5" i="41"/>
  <c r="K20" i="41" s="1"/>
  <c r="J5" i="41"/>
  <c r="J20" i="41" s="1"/>
  <c r="I5" i="41"/>
  <c r="I20" i="41" s="1"/>
  <c r="H5" i="41"/>
  <c r="N5" i="41" s="1"/>
  <c r="O5" i="41" s="1"/>
  <c r="G5" i="41"/>
  <c r="F5" i="41"/>
  <c r="E5" i="41"/>
  <c r="D5" i="4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M10" i="40"/>
  <c r="L10" i="40"/>
  <c r="K10" i="40"/>
  <c r="J10" i="40"/>
  <c r="J21" i="40" s="1"/>
  <c r="I10" i="40"/>
  <c r="H10" i="40"/>
  <c r="H21" i="40" s="1"/>
  <c r="G10" i="40"/>
  <c r="F10" i="40"/>
  <c r="E10" i="40"/>
  <c r="D10" i="40"/>
  <c r="N9" i="40"/>
  <c r="O9" i="40" s="1"/>
  <c r="N8" i="40"/>
  <c r="O8" i="40"/>
  <c r="N7" i="40"/>
  <c r="O7" i="40" s="1"/>
  <c r="N6" i="40"/>
  <c r="O6" i="40"/>
  <c r="M5" i="40"/>
  <c r="L5" i="40"/>
  <c r="L21" i="40" s="1"/>
  <c r="K5" i="40"/>
  <c r="K21" i="40" s="1"/>
  <c r="J5" i="40"/>
  <c r="I5" i="40"/>
  <c r="H5" i="40"/>
  <c r="G5" i="40"/>
  <c r="F5" i="40"/>
  <c r="E5" i="40"/>
  <c r="D5" i="40"/>
  <c r="D10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M19" i="39"/>
  <c r="L19" i="39"/>
  <c r="K19" i="39"/>
  <c r="J19" i="39"/>
  <c r="I19" i="39"/>
  <c r="H19" i="39"/>
  <c r="G19" i="39"/>
  <c r="F19" i="39"/>
  <c r="N19" i="39"/>
  <c r="O19" i="39" s="1"/>
  <c r="E19" i="39"/>
  <c r="D19" i="39"/>
  <c r="N18" i="39"/>
  <c r="O18" i="39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N15" i="39"/>
  <c r="O15" i="39" s="1"/>
  <c r="N14" i="39"/>
  <c r="O14" i="39"/>
  <c r="M13" i="39"/>
  <c r="M23" i="39" s="1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/>
  <c r="N11" i="39"/>
  <c r="O11" i="39" s="1"/>
  <c r="M10" i="39"/>
  <c r="L10" i="39"/>
  <c r="K10" i="39"/>
  <c r="K23" i="39" s="1"/>
  <c r="J10" i="39"/>
  <c r="J23" i="39" s="1"/>
  <c r="I10" i="39"/>
  <c r="H10" i="39"/>
  <c r="G10" i="39"/>
  <c r="F10" i="39"/>
  <c r="E10" i="39"/>
  <c r="E23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6" i="38" s="1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M9" i="38"/>
  <c r="L9" i="38"/>
  <c r="K9" i="38"/>
  <c r="J9" i="38"/>
  <c r="I9" i="38"/>
  <c r="I22" i="38" s="1"/>
  <c r="H9" i="38"/>
  <c r="G9" i="38"/>
  <c r="F9" i="38"/>
  <c r="E9" i="38"/>
  <c r="D9" i="38"/>
  <c r="N9" i="38" s="1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23" i="37"/>
  <c r="O23" i="37"/>
  <c r="N22" i="37"/>
  <c r="O22" i="37" s="1"/>
  <c r="M21" i="37"/>
  <c r="L21" i="37"/>
  <c r="K21" i="37"/>
  <c r="J21" i="37"/>
  <c r="I21" i="37"/>
  <c r="H21" i="37"/>
  <c r="G21" i="37"/>
  <c r="F21" i="37"/>
  <c r="N21" i="37" s="1"/>
  <c r="O21" i="37" s="1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 s="1"/>
  <c r="N14" i="37"/>
  <c r="O14" i="37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M9" i="37"/>
  <c r="L9" i="37"/>
  <c r="K9" i="37"/>
  <c r="J9" i="37"/>
  <c r="I9" i="37"/>
  <c r="H9" i="37"/>
  <c r="H24" i="37" s="1"/>
  <c r="G9" i="37"/>
  <c r="F9" i="37"/>
  <c r="E9" i="37"/>
  <c r="D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" i="37" s="1"/>
  <c r="O5" i="37" s="1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M10" i="36"/>
  <c r="L10" i="36"/>
  <c r="K10" i="36"/>
  <c r="K22" i="36" s="1"/>
  <c r="J10" i="36"/>
  <c r="I10" i="36"/>
  <c r="I22" i="36" s="1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D5" i="36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/>
  <c r="N11" i="35"/>
  <c r="O11" i="35" s="1"/>
  <c r="N10" i="35"/>
  <c r="O10" i="35" s="1"/>
  <c r="M9" i="35"/>
  <c r="M22" i="35" s="1"/>
  <c r="L9" i="35"/>
  <c r="K9" i="35"/>
  <c r="J9" i="35"/>
  <c r="I9" i="35"/>
  <c r="H9" i="35"/>
  <c r="G9" i="35"/>
  <c r="G22" i="35" s="1"/>
  <c r="F9" i="35"/>
  <c r="E9" i="35"/>
  <c r="D9" i="35"/>
  <c r="D22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 s="1"/>
  <c r="N11" i="34"/>
  <c r="O11" i="34"/>
  <c r="N10" i="34"/>
  <c r="O10" i="34" s="1"/>
  <c r="N9" i="34"/>
  <c r="O9" i="34" s="1"/>
  <c r="M8" i="34"/>
  <c r="L8" i="34"/>
  <c r="K8" i="34"/>
  <c r="J8" i="34"/>
  <c r="I8" i="34"/>
  <c r="H8" i="34"/>
  <c r="G8" i="34"/>
  <c r="F8" i="34"/>
  <c r="E8" i="34"/>
  <c r="D8" i="34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20" i="33"/>
  <c r="F20" i="33"/>
  <c r="G20" i="33"/>
  <c r="H20" i="33"/>
  <c r="I20" i="33"/>
  <c r="J20" i="33"/>
  <c r="K20" i="33"/>
  <c r="L20" i="33"/>
  <c r="M20" i="33"/>
  <c r="D20" i="33"/>
  <c r="E18" i="33"/>
  <c r="F18" i="33"/>
  <c r="G18" i="33"/>
  <c r="H18" i="33"/>
  <c r="I18" i="33"/>
  <c r="J18" i="33"/>
  <c r="K18" i="33"/>
  <c r="L18" i="33"/>
  <c r="M18" i="33"/>
  <c r="E16" i="33"/>
  <c r="E22" i="33" s="1"/>
  <c r="F16" i="33"/>
  <c r="G16" i="33"/>
  <c r="H16" i="33"/>
  <c r="I16" i="33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9" i="33"/>
  <c r="F9" i="33"/>
  <c r="F22" i="33" s="1"/>
  <c r="G9" i="33"/>
  <c r="G22" i="33" s="1"/>
  <c r="H9" i="33"/>
  <c r="I9" i="33"/>
  <c r="J9" i="33"/>
  <c r="K9" i="33"/>
  <c r="L9" i="33"/>
  <c r="M9" i="33"/>
  <c r="E5" i="33"/>
  <c r="F5" i="33"/>
  <c r="G5" i="33"/>
  <c r="H5" i="33"/>
  <c r="I5" i="33"/>
  <c r="J5" i="33"/>
  <c r="K5" i="33"/>
  <c r="L5" i="33"/>
  <c r="M5" i="33"/>
  <c r="D18" i="33"/>
  <c r="N18" i="33" s="1"/>
  <c r="O18" i="33" s="1"/>
  <c r="D16" i="33"/>
  <c r="D13" i="33"/>
  <c r="N13" i="33" s="1"/>
  <c r="O13" i="33" s="1"/>
  <c r="D9" i="33"/>
  <c r="D5" i="33"/>
  <c r="D22" i="33" s="1"/>
  <c r="N21" i="33"/>
  <c r="O21" i="33"/>
  <c r="N19" i="33"/>
  <c r="O19" i="33" s="1"/>
  <c r="N17" i="33"/>
  <c r="O17" i="33" s="1"/>
  <c r="N11" i="33"/>
  <c r="O11" i="33" s="1"/>
  <c r="N12" i="33"/>
  <c r="O12" i="33" s="1"/>
  <c r="N7" i="33"/>
  <c r="O7" i="33" s="1"/>
  <c r="N8" i="33"/>
  <c r="O8" i="33"/>
  <c r="N6" i="33"/>
  <c r="O6" i="33" s="1"/>
  <c r="N14" i="33"/>
  <c r="O14" i="33" s="1"/>
  <c r="N15" i="33"/>
  <c r="O15" i="33"/>
  <c r="N10" i="33"/>
  <c r="O10" i="33"/>
  <c r="N5" i="38"/>
  <c r="O5" i="38"/>
  <c r="G22" i="38"/>
  <c r="N5" i="40"/>
  <c r="O5" i="40" s="1"/>
  <c r="G22" i="44" l="1"/>
  <c r="J23" i="45"/>
  <c r="F22" i="36"/>
  <c r="J20" i="46"/>
  <c r="L22" i="44"/>
  <c r="M23" i="45"/>
  <c r="K20" i="46"/>
  <c r="N16" i="44"/>
  <c r="O16" i="44" s="1"/>
  <c r="L22" i="34"/>
  <c r="N18" i="36"/>
  <c r="O18" i="36" s="1"/>
  <c r="N16" i="45"/>
  <c r="O16" i="45" s="1"/>
  <c r="M20" i="46"/>
  <c r="N5" i="34"/>
  <c r="O5" i="34" s="1"/>
  <c r="L22" i="43"/>
  <c r="K22" i="43"/>
  <c r="J22" i="36"/>
  <c r="J24" i="37"/>
  <c r="H22" i="33"/>
  <c r="K22" i="34"/>
  <c r="L22" i="35"/>
  <c r="H22" i="35"/>
  <c r="L24" i="37"/>
  <c r="N20" i="38"/>
  <c r="O20" i="38" s="1"/>
  <c r="L23" i="39"/>
  <c r="M23" i="42"/>
  <c r="N13" i="42"/>
  <c r="O13" i="42" s="1"/>
  <c r="M23" i="47"/>
  <c r="F22" i="35"/>
  <c r="D23" i="42"/>
  <c r="N9" i="37"/>
  <c r="O9" i="37" s="1"/>
  <c r="O11" i="47"/>
  <c r="P11" i="47" s="1"/>
  <c r="N19" i="40"/>
  <c r="O19" i="40" s="1"/>
  <c r="J22" i="35"/>
  <c r="G23" i="47"/>
  <c r="I23" i="39"/>
  <c r="J22" i="33"/>
  <c r="N20" i="35"/>
  <c r="O20" i="35" s="1"/>
  <c r="N12" i="37"/>
  <c r="O12" i="37" s="1"/>
  <c r="L22" i="36"/>
  <c r="M24" i="37"/>
  <c r="N12" i="40"/>
  <c r="O12" i="40" s="1"/>
  <c r="N13" i="41"/>
  <c r="O13" i="41" s="1"/>
  <c r="N23" i="47"/>
  <c r="E21" i="40"/>
  <c r="N15" i="40"/>
  <c r="O15" i="40" s="1"/>
  <c r="K23" i="45"/>
  <c r="E23" i="47"/>
  <c r="I22" i="35"/>
  <c r="J23" i="42"/>
  <c r="N16" i="34"/>
  <c r="O16" i="34" s="1"/>
  <c r="N17" i="37"/>
  <c r="O17" i="37" s="1"/>
  <c r="I22" i="33"/>
  <c r="M22" i="34"/>
  <c r="E22" i="34"/>
  <c r="N13" i="35"/>
  <c r="O13" i="35" s="1"/>
  <c r="G24" i="37"/>
  <c r="I24" i="37"/>
  <c r="K22" i="38"/>
  <c r="N17" i="40"/>
  <c r="O17" i="40" s="1"/>
  <c r="M20" i="41"/>
  <c r="N18" i="43"/>
  <c r="O18" i="43" s="1"/>
  <c r="E20" i="46"/>
  <c r="L23" i="47"/>
  <c r="N10" i="39"/>
  <c r="O10" i="39" s="1"/>
  <c r="N20" i="33"/>
  <c r="O20" i="33" s="1"/>
  <c r="D21" i="40"/>
  <c r="N21" i="40" s="1"/>
  <c r="O21" i="40" s="1"/>
  <c r="F22" i="43"/>
  <c r="E24" i="37"/>
  <c r="N12" i="46"/>
  <c r="O12" i="46" s="1"/>
  <c r="N10" i="36"/>
  <c r="O10" i="36" s="1"/>
  <c r="E22" i="36"/>
  <c r="I23" i="42"/>
  <c r="M22" i="44"/>
  <c r="L22" i="38"/>
  <c r="M21" i="40"/>
  <c r="N13" i="43"/>
  <c r="O13" i="43" s="1"/>
  <c r="J22" i="34"/>
  <c r="H22" i="38"/>
  <c r="N17" i="42"/>
  <c r="O17" i="42" s="1"/>
  <c r="N13" i="44"/>
  <c r="O13" i="44" s="1"/>
  <c r="N10" i="46"/>
  <c r="O10" i="46" s="1"/>
  <c r="O13" i="47"/>
  <c r="P13" i="47" s="1"/>
  <c r="G20" i="46"/>
  <c r="N18" i="34"/>
  <c r="O18" i="34" s="1"/>
  <c r="H22" i="44"/>
  <c r="F21" i="40"/>
  <c r="N16" i="41"/>
  <c r="O16" i="41" s="1"/>
  <c r="H23" i="42"/>
  <c r="J22" i="43"/>
  <c r="K22" i="44"/>
  <c r="L23" i="45"/>
  <c r="N23" i="45" s="1"/>
  <c r="O23" i="45" s="1"/>
  <c r="J22" i="38"/>
  <c r="H22" i="43"/>
  <c r="N19" i="42"/>
  <c r="O19" i="42" s="1"/>
  <c r="J23" i="47"/>
  <c r="N13" i="36"/>
  <c r="O13" i="36" s="1"/>
  <c r="E22" i="38"/>
  <c r="M22" i="38"/>
  <c r="D20" i="41"/>
  <c r="N20" i="41" s="1"/>
  <c r="O20" i="41" s="1"/>
  <c r="N18" i="41"/>
  <c r="O18" i="41" s="1"/>
  <c r="D23" i="45"/>
  <c r="F23" i="45"/>
  <c r="N19" i="37"/>
  <c r="O19" i="37" s="1"/>
  <c r="N16" i="33"/>
  <c r="O16" i="33" s="1"/>
  <c r="N5" i="35"/>
  <c r="O5" i="35" s="1"/>
  <c r="F24" i="37"/>
  <c r="O19" i="47"/>
  <c r="P19" i="47" s="1"/>
  <c r="N16" i="35"/>
  <c r="O16" i="35" s="1"/>
  <c r="G23" i="39"/>
  <c r="M22" i="36"/>
  <c r="K22" i="35"/>
  <c r="K24" i="37"/>
  <c r="E20" i="41"/>
  <c r="N5" i="33"/>
  <c r="O5" i="33" s="1"/>
  <c r="M22" i="33"/>
  <c r="F22" i="34"/>
  <c r="G22" i="36"/>
  <c r="N20" i="36"/>
  <c r="O20" i="36" s="1"/>
  <c r="F22" i="38"/>
  <c r="N21" i="42"/>
  <c r="O21" i="42" s="1"/>
  <c r="N18" i="44"/>
  <c r="O18" i="44" s="1"/>
  <c r="E23" i="45"/>
  <c r="N15" i="46"/>
  <c r="O15" i="46" s="1"/>
  <c r="F23" i="39"/>
  <c r="N11" i="44"/>
  <c r="O11" i="44" s="1"/>
  <c r="N5" i="39"/>
  <c r="O5" i="39" s="1"/>
  <c r="G21" i="40"/>
  <c r="F23" i="47"/>
  <c r="I22" i="34"/>
  <c r="N9" i="33"/>
  <c r="O9" i="33" s="1"/>
  <c r="H23" i="39"/>
  <c r="K23" i="47"/>
  <c r="N21" i="39"/>
  <c r="O21" i="39" s="1"/>
  <c r="N5" i="42"/>
  <c r="O5" i="42" s="1"/>
  <c r="D22" i="34"/>
  <c r="F20" i="41"/>
  <c r="N19" i="45"/>
  <c r="O19" i="45" s="1"/>
  <c r="D20" i="46"/>
  <c r="N20" i="46" s="1"/>
  <c r="O20" i="46" s="1"/>
  <c r="I20" i="46"/>
  <c r="N18" i="35"/>
  <c r="O18" i="35" s="1"/>
  <c r="H20" i="46"/>
  <c r="D22" i="38"/>
  <c r="N22" i="38" s="1"/>
  <c r="O22" i="38" s="1"/>
  <c r="G23" i="42"/>
  <c r="I22" i="43"/>
  <c r="L20" i="46"/>
  <c r="H22" i="36"/>
  <c r="I21" i="40"/>
  <c r="K23" i="42"/>
  <c r="N20" i="44"/>
  <c r="O20" i="44" s="1"/>
  <c r="H22" i="34"/>
  <c r="N21" i="45"/>
  <c r="O21" i="45" s="1"/>
  <c r="N13" i="38"/>
  <c r="O13" i="38" s="1"/>
  <c r="L22" i="33"/>
  <c r="K22" i="33"/>
  <c r="N8" i="34"/>
  <c r="O8" i="34" s="1"/>
  <c r="N18" i="38"/>
  <c r="O18" i="38" s="1"/>
  <c r="D22" i="44"/>
  <c r="O21" i="47"/>
  <c r="P21" i="47" s="1"/>
  <c r="O21" i="48"/>
  <c r="P21" i="48" s="1"/>
  <c r="N22" i="33"/>
  <c r="O22" i="33" s="1"/>
  <c r="N5" i="45"/>
  <c r="O5" i="45" s="1"/>
  <c r="N5" i="44"/>
  <c r="O5" i="44" s="1"/>
  <c r="D24" i="37"/>
  <c r="L23" i="42"/>
  <c r="D23" i="47"/>
  <c r="N5" i="46"/>
  <c r="O5" i="46" s="1"/>
  <c r="G22" i="34"/>
  <c r="D22" i="43"/>
  <c r="N5" i="36"/>
  <c r="O5" i="36" s="1"/>
  <c r="H20" i="41"/>
  <c r="N10" i="40"/>
  <c r="O10" i="40" s="1"/>
  <c r="N9" i="35"/>
  <c r="O9" i="35" s="1"/>
  <c r="J22" i="44"/>
  <c r="N20" i="34"/>
  <c r="O20" i="34" s="1"/>
  <c r="E22" i="35"/>
  <c r="N22" i="35" s="1"/>
  <c r="O22" i="35" s="1"/>
  <c r="D23" i="39"/>
  <c r="F20" i="46"/>
  <c r="D22" i="36"/>
  <c r="N23" i="42" l="1"/>
  <c r="O23" i="42" s="1"/>
  <c r="N22" i="43"/>
  <c r="O22" i="43" s="1"/>
  <c r="N22" i="44"/>
  <c r="O22" i="44" s="1"/>
  <c r="N24" i="37"/>
  <c r="O24" i="37" s="1"/>
  <c r="N22" i="34"/>
  <c r="O22" i="34" s="1"/>
  <c r="O23" i="47"/>
  <c r="P23" i="47" s="1"/>
  <c r="N22" i="36"/>
  <c r="O22" i="36" s="1"/>
  <c r="N23" i="39"/>
  <c r="O23" i="39" s="1"/>
</calcChain>
</file>

<file path=xl/sharedStrings.xml><?xml version="1.0" encoding="utf-8"?>
<sst xmlns="http://schemas.openxmlformats.org/spreadsheetml/2006/main" count="645" uniqueCount="89">
  <si>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</si>
  <si>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</si>
  <si>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</si>
  <si>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</si>
  <si>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</si>
  <si>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</si>
  <si>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</si>
  <si>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</si>
  <si>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</si>
  <si>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</si>
  <si>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</si>
  <si>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</si>
  <si>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</si>
  <si>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</si>
  <si>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</si>
  <si>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</si>
  <si>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</si>
  <si>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</si>
  <si>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</si>
  <si>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</si>
  <si>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</si>
  <si>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</si>
  <si>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</si>
  <si>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</si>
  <si>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</si>
  <si>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</si>
  <si>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</si>
  <si>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</si>
  <si>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</si>
  <si>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</si>
  <si>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</si>
  <si>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</si>
  <si>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</si>
  <si>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</si>
  <si>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</si>
  <si>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</si>
  <si>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Penney Farms Expenditures Reported by Account Code and Fund Type</t>
  </si>
  <si>
    <t>Local Fiscal Year Ended September 30, 2010</t>
  </si>
  <si>
    <t>Other Public Safety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</si>
  <si>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</si>
  <si>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</si>
  <si>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</si>
  <si>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</si>
  <si>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2011 Municipal Population:</t>
  </si>
  <si>
    <t>Local Fiscal Year Ended September 30, 2012</t>
  </si>
  <si>
    <t>2012 Municipal Population:</t>
  </si>
  <si>
    <t>Local Fiscal Year Ended September 30, 2013</t>
  </si>
  <si>
    <t>Other General Government Services</t>
  </si>
  <si>
    <t>Garbage / Solid Waste Control Services</t>
  </si>
  <si>
    <t>Water-Sewer Combination Services</t>
  </si>
  <si>
    <t>Proprietary - Non-Operating Interest Expense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</si>
  <si>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</si>
  <si>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</si>
  <si>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</si>
  <si>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</si>
  <si>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</si>
  <si>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</si>
  <si>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</si>
  <si>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</si>
  <si>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</si>
  <si>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</si>
  <si>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</si>
  <si>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</si>
  <si>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</si>
  <si>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</si>
  <si>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</si>
  <si>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</si>
  <si>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Other Physical Environment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</si>
  <si>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</si>
  <si>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</si>
  <si>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</si>
  <si>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</si>
  <si>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</si>
  <si>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</si>
  <si>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Water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</si>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</sst>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575B-CFD4-4A56-AB1F-5866EA444A69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36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79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80</v>
      </c>
      <c r="N4" s="95" t="s">
        <v>5</v>
      </c>
      <c r="O4" s="95" t="s">
        <v>81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SUM(D6:D6)</f>
        <v>350636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350636</v>
      </c>
      <c r="P5" s="102">
        <f>(O5/P$20)</f>
        <v>417.4238095238095</v>
      </c>
      <c r="Q5" s="103"/>
    </row>
    <row r="6" spans="1:134">
      <c r="A6" s="105"/>
      <c r="B6" s="106">
        <v>513</v>
      </c>
      <c r="C6" s="107" t="s">
        <v>21</v>
      </c>
      <c r="D6" s="108">
        <v>350636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350636</v>
      </c>
      <c r="P6" s="109">
        <f>(O6/P$20)</f>
        <v>417.4238095238095</v>
      </c>
      <c r="Q6" s="110"/>
    </row>
    <row r="7" spans="1:134" ht="15.75">
      <c r="A7" s="111" t="s">
        <v>22</v>
      </c>
      <c r="B7" s="112"/>
      <c r="C7" s="113"/>
      <c r="D7" s="114">
        <f>SUM(D8:D8)</f>
        <v>15851</v>
      </c>
      <c r="E7" s="114">
        <f>SUM(E8:E8)</f>
        <v>0</v>
      </c>
      <c r="F7" s="114">
        <f>SUM(F8:F8)</f>
        <v>0</v>
      </c>
      <c r="G7" s="114">
        <f>SUM(G8:G8)</f>
        <v>0</v>
      </c>
      <c r="H7" s="114">
        <f>SUM(H8:H8)</f>
        <v>0</v>
      </c>
      <c r="I7" s="114">
        <f>SUM(I8:I8)</f>
        <v>0</v>
      </c>
      <c r="J7" s="114">
        <f>SUM(J8:J8)</f>
        <v>0</v>
      </c>
      <c r="K7" s="114">
        <f>SUM(K8:K8)</f>
        <v>0</v>
      </c>
      <c r="L7" s="114">
        <f>SUM(L8:L8)</f>
        <v>0</v>
      </c>
      <c r="M7" s="114">
        <f>SUM(M8:M8)</f>
        <v>0</v>
      </c>
      <c r="N7" s="114">
        <f>SUM(N8:N8)</f>
        <v>0</v>
      </c>
      <c r="O7" s="115">
        <f>SUM(D7:N7)</f>
        <v>15851</v>
      </c>
      <c r="P7" s="116">
        <f>(O7/P$20)</f>
        <v>18.870238095238093</v>
      </c>
      <c r="Q7" s="117"/>
    </row>
    <row r="8" spans="1:134">
      <c r="A8" s="105"/>
      <c r="B8" s="106">
        <v>521</v>
      </c>
      <c r="C8" s="107" t="s">
        <v>23</v>
      </c>
      <c r="D8" s="108">
        <v>15851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>SUM(D8:N8)</f>
        <v>15851</v>
      </c>
      <c r="P8" s="109">
        <f>(O8/P$20)</f>
        <v>18.870238095238093</v>
      </c>
      <c r="Q8" s="110"/>
    </row>
    <row r="9" spans="1:134" ht="15.75">
      <c r="A9" s="111" t="s">
        <v>26</v>
      </c>
      <c r="B9" s="112"/>
      <c r="C9" s="113"/>
      <c r="D9" s="114">
        <f>SUM(D10:D11)</f>
        <v>0</v>
      </c>
      <c r="E9" s="114">
        <f>SUM(E10:E11)</f>
        <v>0</v>
      </c>
      <c r="F9" s="114">
        <f>SUM(F10:F11)</f>
        <v>0</v>
      </c>
      <c r="G9" s="114">
        <f>SUM(G10:G11)</f>
        <v>0</v>
      </c>
      <c r="H9" s="114">
        <f>SUM(H10:H11)</f>
        <v>0</v>
      </c>
      <c r="I9" s="114">
        <f>SUM(I10:I11)</f>
        <v>612977</v>
      </c>
      <c r="J9" s="114">
        <f>SUM(J10:J11)</f>
        <v>0</v>
      </c>
      <c r="K9" s="114">
        <f>SUM(K10:K11)</f>
        <v>0</v>
      </c>
      <c r="L9" s="114">
        <f>SUM(L10:L11)</f>
        <v>0</v>
      </c>
      <c r="M9" s="114">
        <f>SUM(M10:M11)</f>
        <v>0</v>
      </c>
      <c r="N9" s="114">
        <f>SUM(N10:N11)</f>
        <v>0</v>
      </c>
      <c r="O9" s="115">
        <f>SUM(D9:N9)</f>
        <v>612977</v>
      </c>
      <c r="P9" s="116">
        <f>(O9/P$20)</f>
        <v>729.73452380952381</v>
      </c>
      <c r="Q9" s="117"/>
    </row>
    <row r="10" spans="1:134">
      <c r="A10" s="105"/>
      <c r="B10" s="106">
        <v>533</v>
      </c>
      <c r="C10" s="107" t="s">
        <v>27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125176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5" si="1">SUM(D10:N10)</f>
        <v>125176</v>
      </c>
      <c r="P10" s="109">
        <f>(O10/P$20)</f>
        <v>149.01904761904763</v>
      </c>
      <c r="Q10" s="110"/>
    </row>
    <row r="11" spans="1:134">
      <c r="A11" s="105"/>
      <c r="B11" s="106">
        <v>535</v>
      </c>
      <c r="C11" s="107" t="s">
        <v>28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487801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487801</v>
      </c>
      <c r="P11" s="109">
        <f>(O11/P$20)</f>
        <v>580.71547619047624</v>
      </c>
      <c r="Q11" s="110"/>
    </row>
    <row r="12" spans="1:134" ht="15.75">
      <c r="A12" s="111" t="s">
        <v>29</v>
      </c>
      <c r="B12" s="112"/>
      <c r="C12" s="113"/>
      <c r="D12" s="114">
        <f>SUM(D13:D13)</f>
        <v>207071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 t="shared" si="1"/>
        <v>207071</v>
      </c>
      <c r="P12" s="116">
        <f>(O12/P$20)</f>
        <v>246.51309523809525</v>
      </c>
      <c r="Q12" s="117"/>
    </row>
    <row r="13" spans="1:134">
      <c r="A13" s="105"/>
      <c r="B13" s="106">
        <v>541</v>
      </c>
      <c r="C13" s="107" t="s">
        <v>30</v>
      </c>
      <c r="D13" s="108">
        <v>207071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207071</v>
      </c>
      <c r="P13" s="109">
        <f>(O13/P$20)</f>
        <v>246.51309523809525</v>
      </c>
      <c r="Q13" s="110"/>
    </row>
    <row r="14" spans="1:134" ht="15.75">
      <c r="A14" s="111" t="s">
        <v>31</v>
      </c>
      <c r="B14" s="112"/>
      <c r="C14" s="113"/>
      <c r="D14" s="114">
        <f>SUM(D15:D15)</f>
        <v>57752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57752</v>
      </c>
      <c r="P14" s="116">
        <f>(O14/P$20)</f>
        <v>68.752380952380946</v>
      </c>
      <c r="Q14" s="110"/>
    </row>
    <row r="15" spans="1:134">
      <c r="A15" s="105"/>
      <c r="B15" s="106">
        <v>572</v>
      </c>
      <c r="C15" s="107" t="s">
        <v>32</v>
      </c>
      <c r="D15" s="108">
        <v>57752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57752</v>
      </c>
      <c r="P15" s="109">
        <f>(O15/P$20)</f>
        <v>68.752380952380946</v>
      </c>
      <c r="Q15" s="110"/>
    </row>
    <row r="16" spans="1:134" ht="15.75">
      <c r="A16" s="111" t="s">
        <v>34</v>
      </c>
      <c r="B16" s="112"/>
      <c r="C16" s="113"/>
      <c r="D16" s="114">
        <f>SUM(D17:D17)</f>
        <v>259468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259468</v>
      </c>
      <c r="P16" s="116">
        <f>(O16/P$20)</f>
        <v>308.89047619047619</v>
      </c>
      <c r="Q16" s="110"/>
    </row>
    <row r="17" spans="1:120" ht="15.75" thickBot="1">
      <c r="A17" s="105"/>
      <c r="B17" s="106">
        <v>581</v>
      </c>
      <c r="C17" s="107" t="s">
        <v>87</v>
      </c>
      <c r="D17" s="108">
        <v>259468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>SUM(D17:N17)</f>
        <v>259468</v>
      </c>
      <c r="P17" s="109">
        <f>(O17/P$20)</f>
        <v>308.89047619047619</v>
      </c>
      <c r="Q17" s="110"/>
    </row>
    <row r="18" spans="1:120" ht="16.5" thickBot="1">
      <c r="A18" s="118" t="s">
        <v>10</v>
      </c>
      <c r="B18" s="119"/>
      <c r="C18" s="120"/>
      <c r="D18" s="121">
        <f>SUM(D5,D7,D9,D12,D14,D16)</f>
        <v>890778</v>
      </c>
      <c r="E18" s="121">
        <f t="shared" ref="E18:N18" si="2">SUM(E5,E7,E9,E12,E14,E16)</f>
        <v>0</v>
      </c>
      <c r="F18" s="121">
        <f t="shared" si="2"/>
        <v>0</v>
      </c>
      <c r="G18" s="121">
        <f t="shared" si="2"/>
        <v>0</v>
      </c>
      <c r="H18" s="121">
        <f t="shared" si="2"/>
        <v>0</v>
      </c>
      <c r="I18" s="121">
        <f t="shared" si="2"/>
        <v>612977</v>
      </c>
      <c r="J18" s="121">
        <f t="shared" si="2"/>
        <v>0</v>
      </c>
      <c r="K18" s="121">
        <f t="shared" si="2"/>
        <v>0</v>
      </c>
      <c r="L18" s="121">
        <f t="shared" si="2"/>
        <v>0</v>
      </c>
      <c r="M18" s="121">
        <f t="shared" si="2"/>
        <v>0</v>
      </c>
      <c r="N18" s="121">
        <f t="shared" si="2"/>
        <v>0</v>
      </c>
      <c r="O18" s="121">
        <f>SUM(D18:N18)</f>
        <v>1503755</v>
      </c>
      <c r="P18" s="122">
        <f>(O18/P$20)</f>
        <v>1790.1845238095239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88</v>
      </c>
      <c r="N20" s="133"/>
      <c r="O20" s="133"/>
      <c r="P20" s="131">
        <v>840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40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36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133367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3" si="1">SUM(D5:M5)</f>
        <v>133367</v>
      </c>
      <c r="O5" s="58">
        <f t="shared" ref="O5:O23" si="2">(N5/O$25)</f>
        <v>181.4517006802721</v>
      </c>
      <c r="P5" s="59"/>
    </row>
    <row r="6" spans="1:133">
      <c r="A6" s="61"/>
      <c r="B6" s="62">
        <v>511</v>
      </c>
      <c r="C6" s="63" t="s">
        <v>19</v>
      </c>
      <c r="D6" s="64">
        <v>925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925</v>
      </c>
      <c r="O6" s="65">
        <f t="shared" si="2"/>
        <v>1.2585034013605443</v>
      </c>
      <c r="P6" s="66"/>
    </row>
    <row r="7" spans="1:133">
      <c r="A7" s="61"/>
      <c r="B7" s="62">
        <v>512</v>
      </c>
      <c r="C7" s="63" t="s">
        <v>20</v>
      </c>
      <c r="D7" s="64">
        <v>37766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37766</v>
      </c>
      <c r="O7" s="65">
        <f t="shared" si="2"/>
        <v>51.382312925170069</v>
      </c>
      <c r="P7" s="66"/>
    </row>
    <row r="8" spans="1:133">
      <c r="A8" s="61"/>
      <c r="B8" s="62">
        <v>513</v>
      </c>
      <c r="C8" s="63" t="s">
        <v>21</v>
      </c>
      <c r="D8" s="64">
        <v>59425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59425</v>
      </c>
      <c r="O8" s="65">
        <f t="shared" si="2"/>
        <v>80.850340136054427</v>
      </c>
      <c r="P8" s="66"/>
    </row>
    <row r="9" spans="1:133">
      <c r="A9" s="61"/>
      <c r="B9" s="62">
        <v>519</v>
      </c>
      <c r="C9" s="63" t="s">
        <v>55</v>
      </c>
      <c r="D9" s="64">
        <v>35251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35251</v>
      </c>
      <c r="O9" s="65">
        <f t="shared" si="2"/>
        <v>47.960544217687072</v>
      </c>
      <c r="P9" s="66"/>
    </row>
    <row r="10" spans="1:133" ht="15.75">
      <c r="A10" s="67" t="s">
        <v>22</v>
      </c>
      <c r="B10" s="68"/>
      <c r="C10" s="69"/>
      <c r="D10" s="70">
        <f t="shared" ref="D10:M10" si="3">SUM(D11:D12)</f>
        <v>23372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23372</v>
      </c>
      <c r="O10" s="72">
        <f t="shared" si="2"/>
        <v>31.798639455782315</v>
      </c>
      <c r="P10" s="73"/>
    </row>
    <row r="11" spans="1:133">
      <c r="A11" s="61"/>
      <c r="B11" s="62">
        <v>521</v>
      </c>
      <c r="C11" s="63" t="s">
        <v>23</v>
      </c>
      <c r="D11" s="64">
        <v>14405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14405</v>
      </c>
      <c r="O11" s="65">
        <f t="shared" si="2"/>
        <v>19.598639455782312</v>
      </c>
      <c r="P11" s="66"/>
    </row>
    <row r="12" spans="1:133">
      <c r="A12" s="61"/>
      <c r="B12" s="62">
        <v>524</v>
      </c>
      <c r="C12" s="63" t="s">
        <v>25</v>
      </c>
      <c r="D12" s="64">
        <v>8967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8967</v>
      </c>
      <c r="O12" s="65">
        <f t="shared" si="2"/>
        <v>12.2</v>
      </c>
      <c r="P12" s="66"/>
    </row>
    <row r="13" spans="1:133" ht="15.75">
      <c r="A13" s="67" t="s">
        <v>26</v>
      </c>
      <c r="B13" s="68"/>
      <c r="C13" s="69"/>
      <c r="D13" s="70">
        <f t="shared" ref="D13:M13" si="4">SUM(D14:D16)</f>
        <v>0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297980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297980</v>
      </c>
      <c r="O13" s="72">
        <f t="shared" si="2"/>
        <v>405.41496598639458</v>
      </c>
      <c r="P13" s="73"/>
    </row>
    <row r="14" spans="1:133">
      <c r="A14" s="61"/>
      <c r="B14" s="62">
        <v>533</v>
      </c>
      <c r="C14" s="63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44298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44298</v>
      </c>
      <c r="O14" s="65">
        <f t="shared" si="2"/>
        <v>60.269387755102038</v>
      </c>
      <c r="P14" s="66"/>
    </row>
    <row r="15" spans="1:133">
      <c r="A15" s="61"/>
      <c r="B15" s="62">
        <v>534</v>
      </c>
      <c r="C15" s="63" t="s">
        <v>56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3919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3919</v>
      </c>
      <c r="O15" s="65">
        <f t="shared" si="2"/>
        <v>5.3319727891156461</v>
      </c>
      <c r="P15" s="66"/>
    </row>
    <row r="16" spans="1:133">
      <c r="A16" s="61"/>
      <c r="B16" s="62">
        <v>535</v>
      </c>
      <c r="C16" s="63" t="s">
        <v>28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249763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249763</v>
      </c>
      <c r="O16" s="65">
        <f t="shared" si="2"/>
        <v>339.81360544217688</v>
      </c>
      <c r="P16" s="66"/>
    </row>
    <row r="17" spans="1:119" ht="15.75">
      <c r="A17" s="67" t="s">
        <v>29</v>
      </c>
      <c r="B17" s="68"/>
      <c r="C17" s="69"/>
      <c r="D17" s="70">
        <f t="shared" ref="D17:M17" si="5">SUM(D18:D18)</f>
        <v>186997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186997</v>
      </c>
      <c r="O17" s="72">
        <f t="shared" si="2"/>
        <v>254.41768707482993</v>
      </c>
      <c r="P17" s="73"/>
    </row>
    <row r="18" spans="1:119">
      <c r="A18" s="61"/>
      <c r="B18" s="62">
        <v>541</v>
      </c>
      <c r="C18" s="63" t="s">
        <v>57</v>
      </c>
      <c r="D18" s="64">
        <v>186997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186997</v>
      </c>
      <c r="O18" s="65">
        <f t="shared" si="2"/>
        <v>254.41768707482993</v>
      </c>
      <c r="P18" s="66"/>
    </row>
    <row r="19" spans="1:119" ht="15.75">
      <c r="A19" s="67" t="s">
        <v>31</v>
      </c>
      <c r="B19" s="68"/>
      <c r="C19" s="69"/>
      <c r="D19" s="70">
        <f t="shared" ref="D19:M19" si="6">SUM(D20:D20)</f>
        <v>46858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46858</v>
      </c>
      <c r="O19" s="72">
        <f t="shared" si="2"/>
        <v>63.752380952380953</v>
      </c>
      <c r="P19" s="66"/>
    </row>
    <row r="20" spans="1:119">
      <c r="A20" s="61"/>
      <c r="B20" s="62">
        <v>572</v>
      </c>
      <c r="C20" s="63" t="s">
        <v>58</v>
      </c>
      <c r="D20" s="64">
        <v>46858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46858</v>
      </c>
      <c r="O20" s="65">
        <f t="shared" si="2"/>
        <v>63.752380952380953</v>
      </c>
      <c r="P20" s="66"/>
    </row>
    <row r="21" spans="1:119" ht="15.75">
      <c r="A21" s="67" t="s">
        <v>59</v>
      </c>
      <c r="B21" s="68"/>
      <c r="C21" s="69"/>
      <c r="D21" s="70">
        <f t="shared" ref="D21:M21" si="7">SUM(D22:D22)</f>
        <v>28962</v>
      </c>
      <c r="E21" s="70">
        <f t="shared" si="7"/>
        <v>0</v>
      </c>
      <c r="F21" s="70">
        <f t="shared" si="7"/>
        <v>0</v>
      </c>
      <c r="G21" s="70">
        <f t="shared" si="7"/>
        <v>0</v>
      </c>
      <c r="H21" s="70">
        <f t="shared" si="7"/>
        <v>0</v>
      </c>
      <c r="I21" s="70">
        <f t="shared" si="7"/>
        <v>50400</v>
      </c>
      <c r="J21" s="70">
        <f t="shared" si="7"/>
        <v>0</v>
      </c>
      <c r="K21" s="70">
        <f t="shared" si="7"/>
        <v>0</v>
      </c>
      <c r="L21" s="70">
        <f t="shared" si="7"/>
        <v>0</v>
      </c>
      <c r="M21" s="70">
        <f t="shared" si="7"/>
        <v>0</v>
      </c>
      <c r="N21" s="70">
        <f t="shared" si="1"/>
        <v>79362</v>
      </c>
      <c r="O21" s="72">
        <f t="shared" si="2"/>
        <v>107.97551020408163</v>
      </c>
      <c r="P21" s="66"/>
    </row>
    <row r="22" spans="1:119" ht="15.75" thickBot="1">
      <c r="A22" s="61"/>
      <c r="B22" s="62">
        <v>581</v>
      </c>
      <c r="C22" s="63" t="s">
        <v>60</v>
      </c>
      <c r="D22" s="64">
        <v>28962</v>
      </c>
      <c r="E22" s="64">
        <v>0</v>
      </c>
      <c r="F22" s="64">
        <v>0</v>
      </c>
      <c r="G22" s="64">
        <v>0</v>
      </c>
      <c r="H22" s="64">
        <v>0</v>
      </c>
      <c r="I22" s="64">
        <v>50400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79362</v>
      </c>
      <c r="O22" s="65">
        <f t="shared" si="2"/>
        <v>107.97551020408163</v>
      </c>
      <c r="P22" s="66"/>
    </row>
    <row r="23" spans="1:119" ht="16.5" thickBot="1">
      <c r="A23" s="74" t="s">
        <v>10</v>
      </c>
      <c r="B23" s="75"/>
      <c r="C23" s="76"/>
      <c r="D23" s="77">
        <f>SUM(D5,D10,D13,D17,D19,D21)</f>
        <v>419556</v>
      </c>
      <c r="E23" s="77">
        <f t="shared" ref="E23:M23" si="8">SUM(E5,E10,E13,E17,E19,E21)</f>
        <v>0</v>
      </c>
      <c r="F23" s="77">
        <f t="shared" si="8"/>
        <v>0</v>
      </c>
      <c r="G23" s="77">
        <f t="shared" si="8"/>
        <v>0</v>
      </c>
      <c r="H23" s="77">
        <f t="shared" si="8"/>
        <v>0</v>
      </c>
      <c r="I23" s="77">
        <f t="shared" si="8"/>
        <v>348380</v>
      </c>
      <c r="J23" s="77">
        <f t="shared" si="8"/>
        <v>0</v>
      </c>
      <c r="K23" s="77">
        <f t="shared" si="8"/>
        <v>0</v>
      </c>
      <c r="L23" s="77">
        <f t="shared" si="8"/>
        <v>0</v>
      </c>
      <c r="M23" s="77">
        <f t="shared" si="8"/>
        <v>0</v>
      </c>
      <c r="N23" s="77">
        <f t="shared" si="1"/>
        <v>767936</v>
      </c>
      <c r="O23" s="78">
        <f t="shared" si="2"/>
        <v>1044.8108843537416</v>
      </c>
      <c r="P23" s="59"/>
      <c r="Q23" s="79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</row>
    <row r="24" spans="1:119">
      <c r="A24" s="81"/>
      <c r="B24" s="82"/>
      <c r="C24" s="82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4"/>
    </row>
    <row r="25" spans="1:119">
      <c r="A25" s="85"/>
      <c r="B25" s="86"/>
      <c r="C25" s="86"/>
      <c r="D25" s="87"/>
      <c r="E25" s="87"/>
      <c r="F25" s="87"/>
      <c r="G25" s="87"/>
      <c r="H25" s="87"/>
      <c r="I25" s="87"/>
      <c r="J25" s="87"/>
      <c r="K25" s="87"/>
      <c r="L25" s="171" t="s">
        <v>61</v>
      </c>
      <c r="M25" s="171"/>
      <c r="N25" s="171"/>
      <c r="O25" s="88">
        <v>735</v>
      </c>
    </row>
    <row r="26" spans="1:119">
      <c r="A26" s="172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4"/>
    </row>
    <row r="27" spans="1:119" ht="15.75" customHeight="1" thickBot="1">
      <c r="A27" s="175" t="s">
        <v>40</v>
      </c>
      <c r="B27" s="176"/>
      <c r="C27" s="176"/>
      <c r="D27" s="176"/>
      <c r="E27" s="176"/>
      <c r="F27" s="176"/>
      <c r="G27" s="176"/>
      <c r="H27" s="176"/>
      <c r="I27" s="176"/>
      <c r="J27" s="176"/>
      <c r="K27" s="176"/>
      <c r="L27" s="176"/>
      <c r="M27" s="176"/>
      <c r="N27" s="176"/>
      <c r="O27" s="177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114075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114075</v>
      </c>
      <c r="O5" s="30">
        <f t="shared" ref="O5:O24" si="2">(N5/O$26)</f>
        <v>153.94736842105263</v>
      </c>
      <c r="P5" s="6"/>
    </row>
    <row r="6" spans="1:133">
      <c r="A6" s="12"/>
      <c r="B6" s="42">
        <v>512</v>
      </c>
      <c r="C6" s="19" t="s">
        <v>20</v>
      </c>
      <c r="D6" s="43">
        <v>32578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32578</v>
      </c>
      <c r="O6" s="44">
        <f t="shared" si="2"/>
        <v>43.964912280701753</v>
      </c>
      <c r="P6" s="9"/>
    </row>
    <row r="7" spans="1:133">
      <c r="A7" s="12"/>
      <c r="B7" s="42">
        <v>513</v>
      </c>
      <c r="C7" s="19" t="s">
        <v>21</v>
      </c>
      <c r="D7" s="43">
        <v>75915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75915</v>
      </c>
      <c r="O7" s="44">
        <f t="shared" si="2"/>
        <v>102.4493927125506</v>
      </c>
      <c r="P7" s="9"/>
    </row>
    <row r="8" spans="1:133">
      <c r="A8" s="12"/>
      <c r="B8" s="42">
        <v>519</v>
      </c>
      <c r="C8" s="19" t="s">
        <v>47</v>
      </c>
      <c r="D8" s="43">
        <v>5582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5582</v>
      </c>
      <c r="O8" s="44">
        <f t="shared" si="2"/>
        <v>7.5330634278002702</v>
      </c>
      <c r="P8" s="9"/>
    </row>
    <row r="9" spans="1:133" ht="15.75">
      <c r="A9" s="26" t="s">
        <v>22</v>
      </c>
      <c r="B9" s="27"/>
      <c r="C9" s="28"/>
      <c r="D9" s="29">
        <f t="shared" ref="D9:M9" si="3">SUM(D10:D11)</f>
        <v>26658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26658</v>
      </c>
      <c r="O9" s="41">
        <f t="shared" si="2"/>
        <v>35.97570850202429</v>
      </c>
      <c r="P9" s="10"/>
    </row>
    <row r="10" spans="1:133">
      <c r="A10" s="12"/>
      <c r="B10" s="42">
        <v>521</v>
      </c>
      <c r="C10" s="19" t="s">
        <v>23</v>
      </c>
      <c r="D10" s="43">
        <v>19345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19345</v>
      </c>
      <c r="O10" s="44">
        <f t="shared" si="2"/>
        <v>26.106612685560055</v>
      </c>
      <c r="P10" s="9"/>
    </row>
    <row r="11" spans="1:133">
      <c r="A11" s="12"/>
      <c r="B11" s="42">
        <v>524</v>
      </c>
      <c r="C11" s="19" t="s">
        <v>25</v>
      </c>
      <c r="D11" s="43">
        <v>7313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7313</v>
      </c>
      <c r="O11" s="44">
        <f t="shared" si="2"/>
        <v>9.8690958164642382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SUM(D13:D16)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333142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333142</v>
      </c>
      <c r="O12" s="41">
        <f t="shared" si="2"/>
        <v>449.58434547908234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55676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55676</v>
      </c>
      <c r="O13" s="44">
        <f t="shared" si="2"/>
        <v>75.136302294197037</v>
      </c>
      <c r="P13" s="9"/>
    </row>
    <row r="14" spans="1:133">
      <c r="A14" s="12"/>
      <c r="B14" s="42">
        <v>534</v>
      </c>
      <c r="C14" s="19" t="s">
        <v>48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15858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15858</v>
      </c>
      <c r="O14" s="44">
        <f t="shared" si="2"/>
        <v>21.400809716599191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261606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261606</v>
      </c>
      <c r="O15" s="44">
        <f t="shared" si="2"/>
        <v>353.04453441295544</v>
      </c>
      <c r="P15" s="9"/>
    </row>
    <row r="16" spans="1:133">
      <c r="A16" s="12"/>
      <c r="B16" s="42">
        <v>536</v>
      </c>
      <c r="C16" s="19" t="s">
        <v>49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</v>
      </c>
      <c r="O16" s="44">
        <f t="shared" si="2"/>
        <v>2.6990553306342779E-3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156651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156651</v>
      </c>
      <c r="O17" s="41">
        <f t="shared" si="2"/>
        <v>211.40485829959513</v>
      </c>
      <c r="P17" s="10"/>
    </row>
    <row r="18" spans="1:119">
      <c r="A18" s="12"/>
      <c r="B18" s="42">
        <v>541</v>
      </c>
      <c r="C18" s="19" t="s">
        <v>30</v>
      </c>
      <c r="D18" s="43">
        <v>156651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156651</v>
      </c>
      <c r="O18" s="44">
        <f t="shared" si="2"/>
        <v>211.40485829959513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5233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5233</v>
      </c>
      <c r="O19" s="41">
        <f t="shared" si="2"/>
        <v>7.0620782726045883</v>
      </c>
      <c r="P19" s="9"/>
    </row>
    <row r="20" spans="1:119">
      <c r="A20" s="12"/>
      <c r="B20" s="42">
        <v>572</v>
      </c>
      <c r="C20" s="19" t="s">
        <v>32</v>
      </c>
      <c r="D20" s="43">
        <v>5233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5233</v>
      </c>
      <c r="O20" s="44">
        <f t="shared" si="2"/>
        <v>7.0620782726045883</v>
      </c>
      <c r="P20" s="9"/>
    </row>
    <row r="21" spans="1:119" ht="15.75">
      <c r="A21" s="26" t="s">
        <v>34</v>
      </c>
      <c r="B21" s="27"/>
      <c r="C21" s="28"/>
      <c r="D21" s="29">
        <f t="shared" ref="D21:M21" si="7">SUM(D22:D23)</f>
        <v>11499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11499</v>
      </c>
      <c r="O21" s="41">
        <f t="shared" si="2"/>
        <v>15.518218623481781</v>
      </c>
      <c r="P21" s="9"/>
    </row>
    <row r="22" spans="1:119">
      <c r="A22" s="12"/>
      <c r="B22" s="42">
        <v>581</v>
      </c>
      <c r="C22" s="19" t="s">
        <v>33</v>
      </c>
      <c r="D22" s="43">
        <v>11500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11500</v>
      </c>
      <c r="O22" s="44">
        <f t="shared" si="2"/>
        <v>15.519568151147098</v>
      </c>
      <c r="P22" s="9"/>
    </row>
    <row r="23" spans="1:119" ht="15.75" thickBot="1">
      <c r="A23" s="12"/>
      <c r="B23" s="42">
        <v>591</v>
      </c>
      <c r="C23" s="19" t="s">
        <v>50</v>
      </c>
      <c r="D23" s="43">
        <v>-1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-1</v>
      </c>
      <c r="O23" s="44">
        <f t="shared" si="2"/>
        <v>-1.3495276653171389E-3</v>
      </c>
      <c r="P23" s="9"/>
    </row>
    <row r="24" spans="1:119" ht="16.5" thickBot="1">
      <c r="A24" s="13" t="s">
        <v>10</v>
      </c>
      <c r="B24" s="21"/>
      <c r="C24" s="20"/>
      <c r="D24" s="14">
        <f>SUM(D5,D9,D12,D17,D19,D21)</f>
        <v>314116</v>
      </c>
      <c r="E24" s="14">
        <f t="shared" ref="E24:M24" si="8">SUM(E5,E9,E12,E17,E19,E21)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333142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647258</v>
      </c>
      <c r="O24" s="35">
        <f t="shared" si="2"/>
        <v>873.49257759784075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51</v>
      </c>
      <c r="M26" s="157"/>
      <c r="N26" s="157"/>
      <c r="O26" s="39">
        <v>741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40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112736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112736</v>
      </c>
      <c r="O5" s="30">
        <f t="shared" ref="O5:O22" si="2">(N5/O$24)</f>
        <v>151.52688172043011</v>
      </c>
      <c r="P5" s="6"/>
    </row>
    <row r="6" spans="1:133">
      <c r="A6" s="12"/>
      <c r="B6" s="42">
        <v>511</v>
      </c>
      <c r="C6" s="19" t="s">
        <v>19</v>
      </c>
      <c r="D6" s="43">
        <v>6846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6846</v>
      </c>
      <c r="O6" s="44">
        <f t="shared" si="2"/>
        <v>9.2016129032258061</v>
      </c>
      <c r="P6" s="9"/>
    </row>
    <row r="7" spans="1:133">
      <c r="A7" s="12"/>
      <c r="B7" s="42">
        <v>512</v>
      </c>
      <c r="C7" s="19" t="s">
        <v>20</v>
      </c>
      <c r="D7" s="43">
        <v>27138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27138</v>
      </c>
      <c r="O7" s="44">
        <f t="shared" si="2"/>
        <v>36.475806451612904</v>
      </c>
      <c r="P7" s="9"/>
    </row>
    <row r="8" spans="1:133">
      <c r="A8" s="12"/>
      <c r="B8" s="42">
        <v>513</v>
      </c>
      <c r="C8" s="19" t="s">
        <v>21</v>
      </c>
      <c r="D8" s="43">
        <v>77252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77252</v>
      </c>
      <c r="O8" s="44">
        <f t="shared" si="2"/>
        <v>103.83333333333333</v>
      </c>
      <c r="P8" s="9"/>
    </row>
    <row r="9" spans="1:133">
      <c r="A9" s="12"/>
      <c r="B9" s="42">
        <v>514</v>
      </c>
      <c r="C9" s="19" t="s">
        <v>42</v>
      </c>
      <c r="D9" s="43">
        <v>1500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1500</v>
      </c>
      <c r="O9" s="44">
        <f t="shared" si="2"/>
        <v>2.0161290322580645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SUM(D11:D12)</f>
        <v>25535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25535</v>
      </c>
      <c r="O10" s="41">
        <f t="shared" si="2"/>
        <v>34.321236559139784</v>
      </c>
      <c r="P10" s="10"/>
    </row>
    <row r="11" spans="1:133">
      <c r="A11" s="12"/>
      <c r="B11" s="42">
        <v>521</v>
      </c>
      <c r="C11" s="19" t="s">
        <v>23</v>
      </c>
      <c r="D11" s="43">
        <v>18792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18792</v>
      </c>
      <c r="O11" s="44">
        <f t="shared" si="2"/>
        <v>25.258064516129032</v>
      </c>
      <c r="P11" s="9"/>
    </row>
    <row r="12" spans="1:133">
      <c r="A12" s="12"/>
      <c r="B12" s="42">
        <v>524</v>
      </c>
      <c r="C12" s="19" t="s">
        <v>25</v>
      </c>
      <c r="D12" s="43">
        <v>6743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6743</v>
      </c>
      <c r="O12" s="44">
        <f t="shared" si="2"/>
        <v>9.0631720430107521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326814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326814</v>
      </c>
      <c r="O13" s="41">
        <f t="shared" si="2"/>
        <v>439.26612903225805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78025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78025</v>
      </c>
      <c r="O14" s="44">
        <f t="shared" si="2"/>
        <v>104.87231182795699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248789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248789</v>
      </c>
      <c r="O15" s="44">
        <f t="shared" si="2"/>
        <v>334.39381720430106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181406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181406</v>
      </c>
      <c r="O16" s="41">
        <f t="shared" si="2"/>
        <v>243.82526881720429</v>
      </c>
      <c r="P16" s="10"/>
    </row>
    <row r="17" spans="1:119">
      <c r="A17" s="12"/>
      <c r="B17" s="42">
        <v>541</v>
      </c>
      <c r="C17" s="19" t="s">
        <v>30</v>
      </c>
      <c r="D17" s="43">
        <v>181406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181406</v>
      </c>
      <c r="O17" s="44">
        <f t="shared" si="2"/>
        <v>243.82526881720429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4390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4390</v>
      </c>
      <c r="O18" s="41">
        <f t="shared" si="2"/>
        <v>5.900537634408602</v>
      </c>
      <c r="P18" s="9"/>
    </row>
    <row r="19" spans="1:119">
      <c r="A19" s="12"/>
      <c r="B19" s="42">
        <v>572</v>
      </c>
      <c r="C19" s="19" t="s">
        <v>32</v>
      </c>
      <c r="D19" s="43">
        <v>4390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4390</v>
      </c>
      <c r="O19" s="44">
        <f t="shared" si="2"/>
        <v>5.900537634408602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5850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5850</v>
      </c>
      <c r="O20" s="41">
        <f t="shared" si="2"/>
        <v>7.862903225806452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5850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5850</v>
      </c>
      <c r="O21" s="44">
        <f t="shared" si="2"/>
        <v>7.862903225806452</v>
      </c>
      <c r="P21" s="9"/>
    </row>
    <row r="22" spans="1:119" ht="16.5" thickBot="1">
      <c r="A22" s="13" t="s">
        <v>10</v>
      </c>
      <c r="B22" s="21"/>
      <c r="C22" s="20"/>
      <c r="D22" s="14">
        <f>SUM(D5,D10,D13,D16,D18,D20)</f>
        <v>324067</v>
      </c>
      <c r="E22" s="14">
        <f t="shared" ref="E22:M22" si="8">SUM(E5,E10,E13,E16,E18,E20)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332664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656731</v>
      </c>
      <c r="O22" s="35">
        <f t="shared" si="2"/>
        <v>882.70295698924735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45</v>
      </c>
      <c r="M24" s="157"/>
      <c r="N24" s="157"/>
      <c r="O24" s="39">
        <v>744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132932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132932</v>
      </c>
      <c r="O5" s="30">
        <f t="shared" ref="O5:O22" si="2">(N5/O$24)</f>
        <v>179.39541160593791</v>
      </c>
      <c r="P5" s="6"/>
    </row>
    <row r="6" spans="1:133">
      <c r="A6" s="12"/>
      <c r="B6" s="42">
        <v>512</v>
      </c>
      <c r="C6" s="19" t="s">
        <v>20</v>
      </c>
      <c r="D6" s="43">
        <v>51344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51344</v>
      </c>
      <c r="O6" s="44">
        <f t="shared" si="2"/>
        <v>69.290148448043183</v>
      </c>
      <c r="P6" s="9"/>
    </row>
    <row r="7" spans="1:133">
      <c r="A7" s="12"/>
      <c r="B7" s="42">
        <v>513</v>
      </c>
      <c r="C7" s="19" t="s">
        <v>21</v>
      </c>
      <c r="D7" s="43">
        <v>79007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79007</v>
      </c>
      <c r="O7" s="44">
        <f t="shared" si="2"/>
        <v>106.6221322537112</v>
      </c>
      <c r="P7" s="9"/>
    </row>
    <row r="8" spans="1:133">
      <c r="A8" s="12"/>
      <c r="B8" s="42">
        <v>514</v>
      </c>
      <c r="C8" s="19" t="s">
        <v>42</v>
      </c>
      <c r="D8" s="43">
        <v>2581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2581</v>
      </c>
      <c r="O8" s="44">
        <f t="shared" si="2"/>
        <v>3.4831309041835357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35965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35965</v>
      </c>
      <c r="O9" s="41">
        <f t="shared" si="2"/>
        <v>48.535762483130902</v>
      </c>
      <c r="P9" s="10"/>
    </row>
    <row r="10" spans="1:133">
      <c r="A10" s="12"/>
      <c r="B10" s="42">
        <v>521</v>
      </c>
      <c r="C10" s="19" t="s">
        <v>23</v>
      </c>
      <c r="D10" s="43">
        <v>24625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24625</v>
      </c>
      <c r="O10" s="44">
        <f t="shared" si="2"/>
        <v>33.232118758434545</v>
      </c>
      <c r="P10" s="9"/>
    </row>
    <row r="11" spans="1:133">
      <c r="A11" s="12"/>
      <c r="B11" s="42">
        <v>522</v>
      </c>
      <c r="C11" s="19" t="s">
        <v>24</v>
      </c>
      <c r="D11" s="43">
        <v>7826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7826</v>
      </c>
      <c r="O11" s="44">
        <f t="shared" si="2"/>
        <v>10.56140350877193</v>
      </c>
      <c r="P11" s="9"/>
    </row>
    <row r="12" spans="1:133">
      <c r="A12" s="12"/>
      <c r="B12" s="42">
        <v>524</v>
      </c>
      <c r="C12" s="19" t="s">
        <v>25</v>
      </c>
      <c r="D12" s="43">
        <v>3514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3514</v>
      </c>
      <c r="O12" s="44">
        <f t="shared" si="2"/>
        <v>4.7422402159244266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364736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364736</v>
      </c>
      <c r="O13" s="41">
        <f t="shared" si="2"/>
        <v>492.22132253711203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97607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97607</v>
      </c>
      <c r="O14" s="44">
        <f t="shared" si="2"/>
        <v>131.72334682860998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267129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267129</v>
      </c>
      <c r="O15" s="44">
        <f t="shared" si="2"/>
        <v>360.497975708502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140652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140652</v>
      </c>
      <c r="O16" s="41">
        <f t="shared" si="2"/>
        <v>189.81376518218624</v>
      </c>
      <c r="P16" s="10"/>
    </row>
    <row r="17" spans="1:119">
      <c r="A17" s="12"/>
      <c r="B17" s="42">
        <v>541</v>
      </c>
      <c r="C17" s="19" t="s">
        <v>30</v>
      </c>
      <c r="D17" s="43">
        <v>140652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140652</v>
      </c>
      <c r="O17" s="44">
        <f t="shared" si="2"/>
        <v>189.81376518218624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5865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5865</v>
      </c>
      <c r="O18" s="41">
        <f t="shared" si="2"/>
        <v>7.9149797570850202</v>
      </c>
      <c r="P18" s="9"/>
    </row>
    <row r="19" spans="1:119">
      <c r="A19" s="12"/>
      <c r="B19" s="42">
        <v>572</v>
      </c>
      <c r="C19" s="19" t="s">
        <v>32</v>
      </c>
      <c r="D19" s="43">
        <v>5865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5865</v>
      </c>
      <c r="O19" s="44">
        <f t="shared" si="2"/>
        <v>7.9149797570850202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188082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188082</v>
      </c>
      <c r="O20" s="41">
        <f t="shared" si="2"/>
        <v>253.82186234817814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188082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188082</v>
      </c>
      <c r="O21" s="44">
        <f t="shared" si="2"/>
        <v>253.82186234817814</v>
      </c>
      <c r="P21" s="9"/>
    </row>
    <row r="22" spans="1:119" ht="16.5" thickBot="1">
      <c r="A22" s="13" t="s">
        <v>10</v>
      </c>
      <c r="B22" s="21"/>
      <c r="C22" s="20"/>
      <c r="D22" s="14">
        <f>SUM(D5,D9,D13,D16,D18,D20)</f>
        <v>503496</v>
      </c>
      <c r="E22" s="14">
        <f t="shared" ref="E22:M22" si="8">SUM(E5,E9,E13,E16,E18,E20)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364736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868232</v>
      </c>
      <c r="O22" s="35">
        <f t="shared" si="2"/>
        <v>1171.7031039136302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43</v>
      </c>
      <c r="M24" s="157"/>
      <c r="N24" s="157"/>
      <c r="O24" s="39">
        <v>741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122675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122675</v>
      </c>
      <c r="O5" s="30">
        <f t="shared" ref="O5:O22" si="2">(N5/O$24)</f>
        <v>163.78504672897196</v>
      </c>
      <c r="P5" s="6"/>
    </row>
    <row r="6" spans="1:133">
      <c r="A6" s="12"/>
      <c r="B6" s="42">
        <v>512</v>
      </c>
      <c r="C6" s="19" t="s">
        <v>20</v>
      </c>
      <c r="D6" s="43">
        <v>27282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27282</v>
      </c>
      <c r="O6" s="44">
        <f t="shared" si="2"/>
        <v>36.424566088117487</v>
      </c>
      <c r="P6" s="9"/>
    </row>
    <row r="7" spans="1:133">
      <c r="A7" s="12"/>
      <c r="B7" s="42">
        <v>513</v>
      </c>
      <c r="C7" s="19" t="s">
        <v>21</v>
      </c>
      <c r="D7" s="43">
        <v>95393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95393</v>
      </c>
      <c r="O7" s="44">
        <f t="shared" si="2"/>
        <v>127.36048064085448</v>
      </c>
      <c r="P7" s="9"/>
    </row>
    <row r="8" spans="1:133" ht="15.75">
      <c r="A8" s="26" t="s">
        <v>22</v>
      </c>
      <c r="B8" s="27"/>
      <c r="C8" s="28"/>
      <c r="D8" s="29">
        <f t="shared" ref="D8:M8" si="3">SUM(D9:D12)</f>
        <v>42355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42355</v>
      </c>
      <c r="O8" s="41">
        <f t="shared" si="2"/>
        <v>56.548731642189587</v>
      </c>
      <c r="P8" s="10"/>
    </row>
    <row r="9" spans="1:133">
      <c r="A9" s="12"/>
      <c r="B9" s="42">
        <v>521</v>
      </c>
      <c r="C9" s="19" t="s">
        <v>23</v>
      </c>
      <c r="D9" s="43">
        <v>25423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25423</v>
      </c>
      <c r="O9" s="44">
        <f t="shared" si="2"/>
        <v>33.942590120160212</v>
      </c>
      <c r="P9" s="9"/>
    </row>
    <row r="10" spans="1:133">
      <c r="A10" s="12"/>
      <c r="B10" s="42">
        <v>522</v>
      </c>
      <c r="C10" s="19" t="s">
        <v>24</v>
      </c>
      <c r="D10" s="43">
        <v>9809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9809</v>
      </c>
      <c r="O10" s="44">
        <f t="shared" si="2"/>
        <v>13.096128170894525</v>
      </c>
      <c r="P10" s="9"/>
    </row>
    <row r="11" spans="1:133">
      <c r="A11" s="12"/>
      <c r="B11" s="42">
        <v>524</v>
      </c>
      <c r="C11" s="19" t="s">
        <v>25</v>
      </c>
      <c r="D11" s="43">
        <v>3058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3058</v>
      </c>
      <c r="O11" s="44">
        <f t="shared" si="2"/>
        <v>4.0827770360480642</v>
      </c>
      <c r="P11" s="9"/>
    </row>
    <row r="12" spans="1:133">
      <c r="A12" s="12"/>
      <c r="B12" s="42">
        <v>529</v>
      </c>
      <c r="C12" s="19" t="s">
        <v>38</v>
      </c>
      <c r="D12" s="43">
        <v>4065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4065</v>
      </c>
      <c r="O12" s="44">
        <f t="shared" si="2"/>
        <v>5.4272363150867822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385132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385132</v>
      </c>
      <c r="O13" s="41">
        <f t="shared" si="2"/>
        <v>514.19492656875832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83793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83793</v>
      </c>
      <c r="O14" s="44">
        <f t="shared" si="2"/>
        <v>111.87316421895861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301339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301339</v>
      </c>
      <c r="O15" s="44">
        <f t="shared" si="2"/>
        <v>402.32176234979971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168189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168189</v>
      </c>
      <c r="O16" s="41">
        <f t="shared" si="2"/>
        <v>224.55140186915887</v>
      </c>
      <c r="P16" s="10"/>
    </row>
    <row r="17" spans="1:119">
      <c r="A17" s="12"/>
      <c r="B17" s="42">
        <v>541</v>
      </c>
      <c r="C17" s="19" t="s">
        <v>30</v>
      </c>
      <c r="D17" s="43">
        <v>168189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168189</v>
      </c>
      <c r="O17" s="44">
        <f t="shared" si="2"/>
        <v>224.55140186915887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18108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18108</v>
      </c>
      <c r="O18" s="41">
        <f t="shared" si="2"/>
        <v>24.176234979973298</v>
      </c>
      <c r="P18" s="9"/>
    </row>
    <row r="19" spans="1:119">
      <c r="A19" s="12"/>
      <c r="B19" s="42">
        <v>572</v>
      </c>
      <c r="C19" s="19" t="s">
        <v>32</v>
      </c>
      <c r="D19" s="43">
        <v>18108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18108</v>
      </c>
      <c r="O19" s="44">
        <f t="shared" si="2"/>
        <v>24.176234979973298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2850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2850</v>
      </c>
      <c r="O20" s="41">
        <f t="shared" si="2"/>
        <v>3.8050734312416554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2850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2850</v>
      </c>
      <c r="O21" s="44">
        <f t="shared" si="2"/>
        <v>3.8050734312416554</v>
      </c>
      <c r="P21" s="9"/>
    </row>
    <row r="22" spans="1:119" ht="16.5" thickBot="1">
      <c r="A22" s="13" t="s">
        <v>10</v>
      </c>
      <c r="B22" s="21"/>
      <c r="C22" s="20"/>
      <c r="D22" s="14">
        <f>SUM(D5,D8,D13,D16,D18,D20)</f>
        <v>354177</v>
      </c>
      <c r="E22" s="14">
        <f t="shared" ref="E22:M22" si="8">SUM(E5,E8,E13,E16,E18,E20)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385132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739309</v>
      </c>
      <c r="O22" s="35">
        <f t="shared" si="2"/>
        <v>987.06141522029372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39</v>
      </c>
      <c r="M24" s="157"/>
      <c r="N24" s="157"/>
      <c r="O24" s="39">
        <v>749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141714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141714</v>
      </c>
      <c r="O5" s="30">
        <f t="shared" ref="O5:O22" si="2">(N5/O$24)</f>
        <v>223.5236593059937</v>
      </c>
      <c r="P5" s="6"/>
    </row>
    <row r="6" spans="1:133">
      <c r="A6" s="12"/>
      <c r="B6" s="42">
        <v>511</v>
      </c>
      <c r="C6" s="19" t="s">
        <v>19</v>
      </c>
      <c r="D6" s="43">
        <v>7479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7479</v>
      </c>
      <c r="O6" s="44">
        <f t="shared" si="2"/>
        <v>11.796529968454259</v>
      </c>
      <c r="P6" s="9"/>
    </row>
    <row r="7" spans="1:133">
      <c r="A7" s="12"/>
      <c r="B7" s="42">
        <v>512</v>
      </c>
      <c r="C7" s="19" t="s">
        <v>20</v>
      </c>
      <c r="D7" s="43">
        <v>30428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30428</v>
      </c>
      <c r="O7" s="44">
        <f t="shared" si="2"/>
        <v>47.993690851735018</v>
      </c>
      <c r="P7" s="9"/>
    </row>
    <row r="8" spans="1:133">
      <c r="A8" s="12"/>
      <c r="B8" s="42">
        <v>513</v>
      </c>
      <c r="C8" s="19" t="s">
        <v>21</v>
      </c>
      <c r="D8" s="43">
        <v>103807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103807</v>
      </c>
      <c r="O8" s="44">
        <f t="shared" si="2"/>
        <v>163.73343848580441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35746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35746</v>
      </c>
      <c r="O9" s="41">
        <f t="shared" si="2"/>
        <v>56.381703470031546</v>
      </c>
      <c r="P9" s="10"/>
    </row>
    <row r="10" spans="1:133">
      <c r="A10" s="12"/>
      <c r="B10" s="42">
        <v>521</v>
      </c>
      <c r="C10" s="19" t="s">
        <v>23</v>
      </c>
      <c r="D10" s="43">
        <v>26088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26088</v>
      </c>
      <c r="O10" s="44">
        <f t="shared" si="2"/>
        <v>41.148264984227133</v>
      </c>
      <c r="P10" s="9"/>
    </row>
    <row r="11" spans="1:133">
      <c r="A11" s="12"/>
      <c r="B11" s="42">
        <v>522</v>
      </c>
      <c r="C11" s="19" t="s">
        <v>24</v>
      </c>
      <c r="D11" s="43">
        <v>8789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8789</v>
      </c>
      <c r="O11" s="44">
        <f t="shared" si="2"/>
        <v>13.862776025236593</v>
      </c>
      <c r="P11" s="9"/>
    </row>
    <row r="12" spans="1:133">
      <c r="A12" s="12"/>
      <c r="B12" s="42">
        <v>524</v>
      </c>
      <c r="C12" s="19" t="s">
        <v>25</v>
      </c>
      <c r="D12" s="43">
        <v>869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869</v>
      </c>
      <c r="O12" s="44">
        <f t="shared" si="2"/>
        <v>1.3706624605678233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217494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217494</v>
      </c>
      <c r="O13" s="41">
        <f t="shared" si="2"/>
        <v>343.05047318611986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82342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82342</v>
      </c>
      <c r="O14" s="44">
        <f t="shared" si="2"/>
        <v>129.8769716088328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135152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135152</v>
      </c>
      <c r="O15" s="44">
        <f t="shared" si="2"/>
        <v>213.17350157728706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0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193998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193998</v>
      </c>
      <c r="O16" s="41">
        <f t="shared" si="2"/>
        <v>305.99053627760253</v>
      </c>
      <c r="P16" s="10"/>
    </row>
    <row r="17" spans="1:119">
      <c r="A17" s="12"/>
      <c r="B17" s="42">
        <v>541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193998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193998</v>
      </c>
      <c r="O17" s="44">
        <f t="shared" si="2"/>
        <v>305.99053627760253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47300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47300</v>
      </c>
      <c r="O18" s="41">
        <f t="shared" si="2"/>
        <v>74.605678233438482</v>
      </c>
      <c r="P18" s="9"/>
    </row>
    <row r="19" spans="1:119">
      <c r="A19" s="12"/>
      <c r="B19" s="42">
        <v>572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47300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47300</v>
      </c>
      <c r="O19" s="44">
        <f t="shared" si="2"/>
        <v>74.605678233438482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216638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22490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239128</v>
      </c>
      <c r="O20" s="41">
        <f t="shared" si="2"/>
        <v>377.17350157728708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216638</v>
      </c>
      <c r="E21" s="43">
        <v>0</v>
      </c>
      <c r="F21" s="43">
        <v>0</v>
      </c>
      <c r="G21" s="43">
        <v>0</v>
      </c>
      <c r="H21" s="43">
        <v>0</v>
      </c>
      <c r="I21" s="43">
        <v>22490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239128</v>
      </c>
      <c r="O21" s="44">
        <f t="shared" si="2"/>
        <v>377.17350157728708</v>
      </c>
      <c r="P21" s="9"/>
    </row>
    <row r="22" spans="1:119" ht="16.5" thickBot="1">
      <c r="A22" s="13" t="s">
        <v>10</v>
      </c>
      <c r="B22" s="21"/>
      <c r="C22" s="20"/>
      <c r="D22" s="14">
        <f>SUM(D5,D9,D13,D16,D18,D20)</f>
        <v>394098</v>
      </c>
      <c r="E22" s="14">
        <f t="shared" ref="E22:M22" si="8">SUM(E5,E9,E13,E16,E18,E20)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481282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875380</v>
      </c>
      <c r="O22" s="35">
        <f t="shared" si="2"/>
        <v>1380.7255520504732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35</v>
      </c>
      <c r="M24" s="157"/>
      <c r="N24" s="157"/>
      <c r="O24" s="39">
        <v>634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131428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131428</v>
      </c>
      <c r="O5" s="30">
        <f t="shared" ref="O5:O22" si="2">(N5/O$24)</f>
        <v>206.97322834645669</v>
      </c>
      <c r="P5" s="6"/>
    </row>
    <row r="6" spans="1:133">
      <c r="A6" s="12"/>
      <c r="B6" s="42">
        <v>511</v>
      </c>
      <c r="C6" s="19" t="s">
        <v>19</v>
      </c>
      <c r="D6" s="43">
        <v>6994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6994</v>
      </c>
      <c r="O6" s="44">
        <f t="shared" si="2"/>
        <v>11.014173228346456</v>
      </c>
      <c r="P6" s="9"/>
    </row>
    <row r="7" spans="1:133">
      <c r="A7" s="12"/>
      <c r="B7" s="42">
        <v>512</v>
      </c>
      <c r="C7" s="19" t="s">
        <v>20</v>
      </c>
      <c r="D7" s="43">
        <v>30611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30611</v>
      </c>
      <c r="O7" s="44">
        <f t="shared" si="2"/>
        <v>48.206299212598424</v>
      </c>
      <c r="P7" s="9"/>
    </row>
    <row r="8" spans="1:133">
      <c r="A8" s="12"/>
      <c r="B8" s="42">
        <v>513</v>
      </c>
      <c r="C8" s="19" t="s">
        <v>21</v>
      </c>
      <c r="D8" s="43">
        <v>93823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93823</v>
      </c>
      <c r="O8" s="44">
        <f t="shared" si="2"/>
        <v>147.7527559055118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36881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36881</v>
      </c>
      <c r="O9" s="41">
        <f t="shared" si="2"/>
        <v>58.08031496062992</v>
      </c>
      <c r="P9" s="10"/>
    </row>
    <row r="10" spans="1:133">
      <c r="A10" s="12"/>
      <c r="B10" s="42">
        <v>521</v>
      </c>
      <c r="C10" s="19" t="s">
        <v>23</v>
      </c>
      <c r="D10" s="43">
        <v>19509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19509</v>
      </c>
      <c r="O10" s="44">
        <f t="shared" si="2"/>
        <v>30.722834645669291</v>
      </c>
      <c r="P10" s="9"/>
    </row>
    <row r="11" spans="1:133">
      <c r="A11" s="12"/>
      <c r="B11" s="42">
        <v>522</v>
      </c>
      <c r="C11" s="19" t="s">
        <v>24</v>
      </c>
      <c r="D11" s="43">
        <v>7955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7955</v>
      </c>
      <c r="O11" s="44">
        <f t="shared" si="2"/>
        <v>12.527559055118111</v>
      </c>
      <c r="P11" s="9"/>
    </row>
    <row r="12" spans="1:133">
      <c r="A12" s="12"/>
      <c r="B12" s="42">
        <v>524</v>
      </c>
      <c r="C12" s="19" t="s">
        <v>25</v>
      </c>
      <c r="D12" s="43">
        <v>9417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9417</v>
      </c>
      <c r="O12" s="44">
        <f t="shared" si="2"/>
        <v>14.82992125984252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114757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114757</v>
      </c>
      <c r="O13" s="41">
        <f t="shared" si="2"/>
        <v>180.71968503937009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70307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70307</v>
      </c>
      <c r="O14" s="44">
        <f t="shared" si="2"/>
        <v>110.71968503937008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44450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44450</v>
      </c>
      <c r="O15" s="44">
        <f t="shared" si="2"/>
        <v>70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185669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185669</v>
      </c>
      <c r="O16" s="41">
        <f t="shared" si="2"/>
        <v>292.39212598425195</v>
      </c>
      <c r="P16" s="10"/>
    </row>
    <row r="17" spans="1:119">
      <c r="A17" s="12"/>
      <c r="B17" s="42">
        <v>541</v>
      </c>
      <c r="C17" s="19" t="s">
        <v>30</v>
      </c>
      <c r="D17" s="43">
        <v>185669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185669</v>
      </c>
      <c r="O17" s="44">
        <f t="shared" si="2"/>
        <v>292.39212598425195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5977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5977</v>
      </c>
      <c r="O18" s="41">
        <f t="shared" si="2"/>
        <v>9.4125984251968511</v>
      </c>
      <c r="P18" s="9"/>
    </row>
    <row r="19" spans="1:119">
      <c r="A19" s="12"/>
      <c r="B19" s="42">
        <v>572</v>
      </c>
      <c r="C19" s="19" t="s">
        <v>32</v>
      </c>
      <c r="D19" s="43">
        <v>5977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5977</v>
      </c>
      <c r="O19" s="44">
        <f t="shared" si="2"/>
        <v>9.4125984251968511</v>
      </c>
      <c r="P19" s="9"/>
    </row>
    <row r="20" spans="1:119" ht="15.75">
      <c r="A20" s="26" t="s">
        <v>34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20000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20000</v>
      </c>
      <c r="O20" s="41">
        <f t="shared" si="2"/>
        <v>31.496062992125985</v>
      </c>
      <c r="P20" s="9"/>
    </row>
    <row r="21" spans="1:119" ht="15.75" thickBot="1">
      <c r="A21" s="12"/>
      <c r="B21" s="42">
        <v>581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20000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20000</v>
      </c>
      <c r="O21" s="44">
        <f t="shared" si="2"/>
        <v>31.496062992125985</v>
      </c>
      <c r="P21" s="9"/>
    </row>
    <row r="22" spans="1:119" ht="16.5" thickBot="1">
      <c r="A22" s="13" t="s">
        <v>10</v>
      </c>
      <c r="B22" s="21"/>
      <c r="C22" s="20"/>
      <c r="D22" s="14">
        <f>SUM(D5,D9,D13,D16,D18,D20)</f>
        <v>359955</v>
      </c>
      <c r="E22" s="14">
        <f t="shared" ref="E22:M22" si="8">SUM(E5,E9,E13,E16,E18,E20)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134757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494712</v>
      </c>
      <c r="O22" s="35">
        <f t="shared" si="2"/>
        <v>779.07401574803146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53</v>
      </c>
      <c r="M24" s="157"/>
      <c r="N24" s="157"/>
      <c r="O24" s="39">
        <v>635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125669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125669</v>
      </c>
      <c r="O5" s="30">
        <f t="shared" ref="O5:O20" si="2">(N5/O$22)</f>
        <v>196.97335423197492</v>
      </c>
      <c r="P5" s="6"/>
    </row>
    <row r="6" spans="1:133">
      <c r="A6" s="12"/>
      <c r="B6" s="42">
        <v>511</v>
      </c>
      <c r="C6" s="19" t="s">
        <v>19</v>
      </c>
      <c r="D6" s="43">
        <v>6996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6996</v>
      </c>
      <c r="O6" s="44">
        <f t="shared" si="2"/>
        <v>10.96551724137931</v>
      </c>
      <c r="P6" s="9"/>
    </row>
    <row r="7" spans="1:133">
      <c r="A7" s="12"/>
      <c r="B7" s="42">
        <v>512</v>
      </c>
      <c r="C7" s="19" t="s">
        <v>20</v>
      </c>
      <c r="D7" s="43">
        <v>28937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28937</v>
      </c>
      <c r="O7" s="44">
        <f t="shared" si="2"/>
        <v>45.355799373040753</v>
      </c>
      <c r="P7" s="9"/>
    </row>
    <row r="8" spans="1:133">
      <c r="A8" s="12"/>
      <c r="B8" s="42">
        <v>513</v>
      </c>
      <c r="C8" s="19" t="s">
        <v>21</v>
      </c>
      <c r="D8" s="43">
        <v>89736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89736</v>
      </c>
      <c r="O8" s="44">
        <f t="shared" si="2"/>
        <v>140.65203761755487</v>
      </c>
      <c r="P8" s="9"/>
    </row>
    <row r="9" spans="1:133" ht="15.75">
      <c r="A9" s="26" t="s">
        <v>22</v>
      </c>
      <c r="B9" s="27"/>
      <c r="C9" s="28"/>
      <c r="D9" s="29">
        <f t="shared" ref="D9:M9" si="3">SUM(D10:D12)</f>
        <v>41842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41842</v>
      </c>
      <c r="O9" s="41">
        <f t="shared" si="2"/>
        <v>65.583072100313473</v>
      </c>
      <c r="P9" s="10"/>
    </row>
    <row r="10" spans="1:133">
      <c r="A10" s="12"/>
      <c r="B10" s="42">
        <v>521</v>
      </c>
      <c r="C10" s="19" t="s">
        <v>23</v>
      </c>
      <c r="D10" s="43">
        <v>19323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19323</v>
      </c>
      <c r="O10" s="44">
        <f t="shared" si="2"/>
        <v>30.286833855799372</v>
      </c>
      <c r="P10" s="9"/>
    </row>
    <row r="11" spans="1:133">
      <c r="A11" s="12"/>
      <c r="B11" s="42">
        <v>522</v>
      </c>
      <c r="C11" s="19" t="s">
        <v>24</v>
      </c>
      <c r="D11" s="43">
        <v>11189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11189</v>
      </c>
      <c r="O11" s="44">
        <f t="shared" si="2"/>
        <v>17.537617554858933</v>
      </c>
      <c r="P11" s="9"/>
    </row>
    <row r="12" spans="1:133">
      <c r="A12" s="12"/>
      <c r="B12" s="42">
        <v>524</v>
      </c>
      <c r="C12" s="19" t="s">
        <v>25</v>
      </c>
      <c r="D12" s="43">
        <v>11330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11330</v>
      </c>
      <c r="O12" s="44">
        <f t="shared" si="2"/>
        <v>17.758620689655171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188657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95385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284042</v>
      </c>
      <c r="O13" s="41">
        <f t="shared" si="2"/>
        <v>445.20689655172413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95385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95385</v>
      </c>
      <c r="O14" s="44">
        <f t="shared" si="2"/>
        <v>149.50626959247649</v>
      </c>
      <c r="P14" s="9"/>
    </row>
    <row r="15" spans="1:133">
      <c r="A15" s="12"/>
      <c r="B15" s="42">
        <v>536</v>
      </c>
      <c r="C15" s="19" t="s">
        <v>49</v>
      </c>
      <c r="D15" s="43">
        <v>188657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188657</v>
      </c>
      <c r="O15" s="44">
        <f t="shared" si="2"/>
        <v>295.70062695924764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139412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139412</v>
      </c>
      <c r="O16" s="41">
        <f t="shared" si="2"/>
        <v>218.51410658307211</v>
      </c>
      <c r="P16" s="10"/>
    </row>
    <row r="17" spans="1:119">
      <c r="A17" s="12"/>
      <c r="B17" s="42">
        <v>541</v>
      </c>
      <c r="C17" s="19" t="s">
        <v>30</v>
      </c>
      <c r="D17" s="43">
        <v>139412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139412</v>
      </c>
      <c r="O17" s="44">
        <f t="shared" si="2"/>
        <v>218.51410658307211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106267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106267</v>
      </c>
      <c r="O18" s="41">
        <f t="shared" si="2"/>
        <v>166.56269592476488</v>
      </c>
      <c r="P18" s="9"/>
    </row>
    <row r="19" spans="1:119" ht="15.75" thickBot="1">
      <c r="A19" s="12"/>
      <c r="B19" s="42">
        <v>572</v>
      </c>
      <c r="C19" s="19" t="s">
        <v>32</v>
      </c>
      <c r="D19" s="43">
        <v>106267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106267</v>
      </c>
      <c r="O19" s="44">
        <f t="shared" si="2"/>
        <v>166.56269592476488</v>
      </c>
      <c r="P19" s="9"/>
    </row>
    <row r="20" spans="1:119" ht="16.5" thickBot="1">
      <c r="A20" s="13" t="s">
        <v>10</v>
      </c>
      <c r="B20" s="21"/>
      <c r="C20" s="20"/>
      <c r="D20" s="14">
        <f>SUM(D5,D9,D13,D16,D18)</f>
        <v>601847</v>
      </c>
      <c r="E20" s="14">
        <f t="shared" ref="E20:M20" si="7">SUM(E5,E9,E13,E16,E18)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95385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697232</v>
      </c>
      <c r="O20" s="35">
        <f t="shared" si="2"/>
        <v>1092.8401253918496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65</v>
      </c>
      <c r="M22" s="157"/>
      <c r="N22" s="157"/>
      <c r="O22" s="39">
        <v>638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311490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311490</v>
      </c>
      <c r="P5" s="30">
        <f t="shared" ref="P5:P21" si="1">(O5/P$23)</f>
        <v>374.38701923076923</v>
      </c>
      <c r="Q5" s="6"/>
    </row>
    <row r="6" spans="1:134">
      <c r="A6" s="12"/>
      <c r="B6" s="42">
        <v>511</v>
      </c>
      <c r="C6" s="19" t="s">
        <v>19</v>
      </c>
      <c r="D6" s="43">
        <v>682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682</v>
      </c>
      <c r="P6" s="44">
        <f t="shared" si="1"/>
        <v>0.81971153846153844</v>
      </c>
      <c r="Q6" s="9"/>
    </row>
    <row r="7" spans="1:134">
      <c r="A7" s="12"/>
      <c r="B7" s="42">
        <v>512</v>
      </c>
      <c r="C7" s="19" t="s">
        <v>20</v>
      </c>
      <c r="D7" s="43">
        <v>75874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75874</v>
      </c>
      <c r="P7" s="44">
        <f t="shared" si="1"/>
        <v>91.194711538461533</v>
      </c>
      <c r="Q7" s="9"/>
    </row>
    <row r="8" spans="1:134">
      <c r="A8" s="12"/>
      <c r="B8" s="42">
        <v>513</v>
      </c>
      <c r="C8" s="19" t="s">
        <v>21</v>
      </c>
      <c r="D8" s="43">
        <v>154877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154877</v>
      </c>
      <c r="P8" s="44">
        <f t="shared" si="1"/>
        <v>186.15024038461539</v>
      </c>
      <c r="Q8" s="9"/>
    </row>
    <row r="9" spans="1:134">
      <c r="A9" s="12"/>
      <c r="B9" s="42">
        <v>514</v>
      </c>
      <c r="C9" s="19" t="s">
        <v>42</v>
      </c>
      <c r="D9" s="43">
        <v>18000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18000</v>
      </c>
      <c r="P9" s="44">
        <f t="shared" si="1"/>
        <v>21.634615384615383</v>
      </c>
      <c r="Q9" s="9"/>
    </row>
    <row r="10" spans="1:134">
      <c r="A10" s="12"/>
      <c r="B10" s="42">
        <v>519</v>
      </c>
      <c r="C10" s="19" t="s">
        <v>47</v>
      </c>
      <c r="D10" s="43">
        <v>62057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62057</v>
      </c>
      <c r="P10" s="44">
        <f t="shared" si="1"/>
        <v>74.587740384615387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SUM(D12:D12)</f>
        <v>13498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13498</v>
      </c>
      <c r="P11" s="41">
        <f t="shared" si="1"/>
        <v>16.223557692307693</v>
      </c>
      <c r="Q11" s="10"/>
    </row>
    <row r="12" spans="1:134">
      <c r="A12" s="12"/>
      <c r="B12" s="42">
        <v>529</v>
      </c>
      <c r="C12" s="19" t="s">
        <v>38</v>
      </c>
      <c r="D12" s="43">
        <v>13498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13498</v>
      </c>
      <c r="P12" s="44">
        <f t="shared" si="1"/>
        <v>16.223557692307693</v>
      </c>
      <c r="Q12" s="9"/>
    </row>
    <row r="13" spans="1:134" ht="15.75">
      <c r="A13" s="26" t="s">
        <v>26</v>
      </c>
      <c r="B13" s="27"/>
      <c r="C13" s="28"/>
      <c r="D13" s="29">
        <f t="shared" ref="D13:N13" si="5">SUM(D14:D15)</f>
        <v>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549762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549762</v>
      </c>
      <c r="P13" s="41">
        <f t="shared" si="1"/>
        <v>660.77163461538464</v>
      </c>
      <c r="Q13" s="10"/>
    </row>
    <row r="14" spans="1:134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445249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0" si="6">SUM(D14:N14)</f>
        <v>445249</v>
      </c>
      <c r="P14" s="44">
        <f t="shared" si="1"/>
        <v>535.15504807692309</v>
      </c>
      <c r="Q14" s="9"/>
    </row>
    <row r="15" spans="1:134">
      <c r="A15" s="12"/>
      <c r="B15" s="42">
        <v>536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104513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104513</v>
      </c>
      <c r="P15" s="44">
        <f t="shared" si="1"/>
        <v>125.61658653846153</v>
      </c>
      <c r="Q15" s="9"/>
    </row>
    <row r="16" spans="1:134" ht="15.75">
      <c r="A16" s="26" t="s">
        <v>29</v>
      </c>
      <c r="B16" s="27"/>
      <c r="C16" s="28"/>
      <c r="D16" s="29">
        <f t="shared" ref="D16:N16" si="7">SUM(D17:D18)</f>
        <v>441844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7"/>
        <v>0</v>
      </c>
      <c r="O16" s="29">
        <f t="shared" si="6"/>
        <v>441844</v>
      </c>
      <c r="P16" s="41">
        <f t="shared" si="1"/>
        <v>531.0625</v>
      </c>
      <c r="Q16" s="10"/>
    </row>
    <row r="17" spans="1:120">
      <c r="A17" s="12"/>
      <c r="B17" s="42">
        <v>541</v>
      </c>
      <c r="C17" s="19" t="s">
        <v>30</v>
      </c>
      <c r="D17" s="43">
        <v>162044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162044</v>
      </c>
      <c r="P17" s="44">
        <f t="shared" si="1"/>
        <v>194.76442307692307</v>
      </c>
      <c r="Q17" s="9"/>
    </row>
    <row r="18" spans="1:120">
      <c r="A18" s="12"/>
      <c r="B18" s="42">
        <v>549</v>
      </c>
      <c r="C18" s="19" t="s">
        <v>82</v>
      </c>
      <c r="D18" s="43">
        <v>279800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279800</v>
      </c>
      <c r="P18" s="44">
        <f t="shared" si="1"/>
        <v>336.29807692307691</v>
      </c>
      <c r="Q18" s="9"/>
    </row>
    <row r="19" spans="1:120" ht="15.75">
      <c r="A19" s="26" t="s">
        <v>31</v>
      </c>
      <c r="B19" s="27"/>
      <c r="C19" s="28"/>
      <c r="D19" s="29">
        <f t="shared" ref="D19:N19" si="8">SUM(D20:D20)</f>
        <v>12674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12674</v>
      </c>
      <c r="P19" s="41">
        <f t="shared" si="1"/>
        <v>15.233173076923077</v>
      </c>
      <c r="Q19" s="9"/>
    </row>
    <row r="20" spans="1:120" ht="15.75" thickBot="1">
      <c r="A20" s="12"/>
      <c r="B20" s="42">
        <v>572</v>
      </c>
      <c r="C20" s="19" t="s">
        <v>32</v>
      </c>
      <c r="D20" s="43">
        <v>12674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12674</v>
      </c>
      <c r="P20" s="44">
        <f t="shared" si="1"/>
        <v>15.233173076923077</v>
      </c>
      <c r="Q20" s="9"/>
    </row>
    <row r="21" spans="1:120" ht="16.5" thickBot="1">
      <c r="A21" s="13" t="s">
        <v>10</v>
      </c>
      <c r="B21" s="21"/>
      <c r="C21" s="20"/>
      <c r="D21" s="14">
        <f>SUM(D5,D11,D13,D16,D19)</f>
        <v>779506</v>
      </c>
      <c r="E21" s="14">
        <f t="shared" ref="E21:N21" si="9">SUM(E5,E11,E13,E16,E19)</f>
        <v>0</v>
      </c>
      <c r="F21" s="14">
        <f t="shared" si="9"/>
        <v>0</v>
      </c>
      <c r="G21" s="14">
        <f t="shared" si="9"/>
        <v>0</v>
      </c>
      <c r="H21" s="14">
        <f t="shared" si="9"/>
        <v>0</v>
      </c>
      <c r="I21" s="14">
        <f t="shared" si="9"/>
        <v>549762</v>
      </c>
      <c r="J21" s="14">
        <f t="shared" si="9"/>
        <v>0</v>
      </c>
      <c r="K21" s="14">
        <f t="shared" si="9"/>
        <v>0</v>
      </c>
      <c r="L21" s="14">
        <f t="shared" si="9"/>
        <v>0</v>
      </c>
      <c r="M21" s="14">
        <f t="shared" si="9"/>
        <v>0</v>
      </c>
      <c r="N21" s="14">
        <f t="shared" si="9"/>
        <v>0</v>
      </c>
      <c r="O21" s="14">
        <f>SUM(D21:N21)</f>
        <v>1329268</v>
      </c>
      <c r="P21" s="35">
        <f t="shared" si="1"/>
        <v>1597.6778846153845</v>
      </c>
      <c r="Q21" s="6"/>
      <c r="R21" s="2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</row>
    <row r="22" spans="1:120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8"/>
    </row>
    <row r="23" spans="1:120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157" t="s">
        <v>85</v>
      </c>
      <c r="N23" s="157"/>
      <c r="O23" s="157"/>
      <c r="P23" s="39">
        <v>832</v>
      </c>
    </row>
    <row r="24" spans="1:120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6"/>
    </row>
    <row r="25" spans="1:120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9"/>
    </row>
  </sheetData>
  <mergeCells count="10">
    <mergeCell ref="M23:O23"/>
    <mergeCell ref="A24:P24"/>
    <mergeCell ref="A25:P2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79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80</v>
      </c>
      <c r="N4" s="32" t="s">
        <v>5</v>
      </c>
      <c r="O4" s="32" t="s">
        <v>81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374407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3" si="1">SUM(D5:N5)</f>
        <v>374407</v>
      </c>
      <c r="P5" s="30">
        <f t="shared" ref="P5:P23" si="2">(O5/P$25)</f>
        <v>453.27723970944311</v>
      </c>
      <c r="Q5" s="6"/>
    </row>
    <row r="6" spans="1:134">
      <c r="A6" s="12"/>
      <c r="B6" s="42">
        <v>511</v>
      </c>
      <c r="C6" s="19" t="s">
        <v>19</v>
      </c>
      <c r="D6" s="43">
        <v>2506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2506</v>
      </c>
      <c r="P6" s="44">
        <f t="shared" si="2"/>
        <v>3.0338983050847457</v>
      </c>
      <c r="Q6" s="9"/>
    </row>
    <row r="7" spans="1:134">
      <c r="A7" s="12"/>
      <c r="B7" s="42">
        <v>512</v>
      </c>
      <c r="C7" s="19" t="s">
        <v>20</v>
      </c>
      <c r="D7" s="43">
        <v>75981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75981</v>
      </c>
      <c r="P7" s="44">
        <f t="shared" si="2"/>
        <v>91.986682808716708</v>
      </c>
      <c r="Q7" s="9"/>
    </row>
    <row r="8" spans="1:134">
      <c r="A8" s="12"/>
      <c r="B8" s="42">
        <v>513</v>
      </c>
      <c r="C8" s="19" t="s">
        <v>21</v>
      </c>
      <c r="D8" s="43">
        <v>148044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148044</v>
      </c>
      <c r="P8" s="44">
        <f t="shared" si="2"/>
        <v>179.23002421307507</v>
      </c>
      <c r="Q8" s="9"/>
    </row>
    <row r="9" spans="1:134">
      <c r="A9" s="12"/>
      <c r="B9" s="42">
        <v>514</v>
      </c>
      <c r="C9" s="19" t="s">
        <v>42</v>
      </c>
      <c r="D9" s="43">
        <v>2400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2400</v>
      </c>
      <c r="P9" s="44">
        <f t="shared" si="2"/>
        <v>2.9055690072639226</v>
      </c>
      <c r="Q9" s="9"/>
    </row>
    <row r="10" spans="1:134">
      <c r="A10" s="12"/>
      <c r="B10" s="42">
        <v>519</v>
      </c>
      <c r="C10" s="19" t="s">
        <v>47</v>
      </c>
      <c r="D10" s="43">
        <v>145476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145476</v>
      </c>
      <c r="P10" s="44">
        <f t="shared" si="2"/>
        <v>176.12106537530266</v>
      </c>
      <c r="Q10" s="9"/>
    </row>
    <row r="11" spans="1:134" ht="15.75">
      <c r="A11" s="26" t="s">
        <v>22</v>
      </c>
      <c r="B11" s="27"/>
      <c r="C11" s="28"/>
      <c r="D11" s="29">
        <f t="shared" ref="D11:N11" si="3">SUM(D12:D12)</f>
        <v>10843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10843</v>
      </c>
      <c r="P11" s="41">
        <f t="shared" si="2"/>
        <v>13.127118644067796</v>
      </c>
      <c r="Q11" s="10"/>
    </row>
    <row r="12" spans="1:134">
      <c r="A12" s="12"/>
      <c r="B12" s="42">
        <v>529</v>
      </c>
      <c r="C12" s="19" t="s">
        <v>38</v>
      </c>
      <c r="D12" s="43">
        <v>10843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10843</v>
      </c>
      <c r="P12" s="44">
        <f t="shared" si="2"/>
        <v>13.127118644067796</v>
      </c>
      <c r="Q12" s="9"/>
    </row>
    <row r="13" spans="1:134" ht="15.75">
      <c r="A13" s="26" t="s">
        <v>26</v>
      </c>
      <c r="B13" s="27"/>
      <c r="C13" s="28"/>
      <c r="D13" s="29">
        <f t="shared" ref="D13:N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569864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569864</v>
      </c>
      <c r="P13" s="41">
        <f t="shared" si="2"/>
        <v>689.90799031477002</v>
      </c>
      <c r="Q13" s="10"/>
    </row>
    <row r="14" spans="1:134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449579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449579</v>
      </c>
      <c r="P14" s="44">
        <f t="shared" si="2"/>
        <v>544.28450363196123</v>
      </c>
      <c r="Q14" s="9"/>
    </row>
    <row r="15" spans="1:134">
      <c r="A15" s="12"/>
      <c r="B15" s="42">
        <v>536</v>
      </c>
      <c r="C15" s="19" t="s">
        <v>49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120285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120285</v>
      </c>
      <c r="P15" s="44">
        <f t="shared" si="2"/>
        <v>145.6234866828087</v>
      </c>
      <c r="Q15" s="9"/>
    </row>
    <row r="16" spans="1:134" ht="15.75">
      <c r="A16" s="26" t="s">
        <v>29</v>
      </c>
      <c r="B16" s="27"/>
      <c r="C16" s="28"/>
      <c r="D16" s="29">
        <f t="shared" ref="D16:N16" si="5">SUM(D17:D18)</f>
        <v>672144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29">
        <f t="shared" si="1"/>
        <v>672144</v>
      </c>
      <c r="P16" s="41">
        <f t="shared" si="2"/>
        <v>813.7336561743341</v>
      </c>
      <c r="Q16" s="10"/>
    </row>
    <row r="17" spans="1:120">
      <c r="A17" s="12"/>
      <c r="B17" s="42">
        <v>541</v>
      </c>
      <c r="C17" s="19" t="s">
        <v>30</v>
      </c>
      <c r="D17" s="43">
        <v>356130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356130</v>
      </c>
      <c r="P17" s="44">
        <f t="shared" si="2"/>
        <v>431.15012106537529</v>
      </c>
      <c r="Q17" s="9"/>
    </row>
    <row r="18" spans="1:120">
      <c r="A18" s="12"/>
      <c r="B18" s="42">
        <v>549</v>
      </c>
      <c r="C18" s="19" t="s">
        <v>82</v>
      </c>
      <c r="D18" s="43">
        <v>316014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316014</v>
      </c>
      <c r="P18" s="44">
        <f t="shared" si="2"/>
        <v>382.58353510895881</v>
      </c>
      <c r="Q18" s="9"/>
    </row>
    <row r="19" spans="1:120" ht="15.75">
      <c r="A19" s="26" t="s">
        <v>31</v>
      </c>
      <c r="B19" s="27"/>
      <c r="C19" s="28"/>
      <c r="D19" s="29">
        <f t="shared" ref="D19:N19" si="6">SUM(D20:D20)</f>
        <v>58647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58647</v>
      </c>
      <c r="P19" s="41">
        <f t="shared" si="2"/>
        <v>71.00121065375302</v>
      </c>
      <c r="Q19" s="9"/>
    </row>
    <row r="20" spans="1:120">
      <c r="A20" s="12"/>
      <c r="B20" s="42">
        <v>572</v>
      </c>
      <c r="C20" s="19" t="s">
        <v>32</v>
      </c>
      <c r="D20" s="43">
        <v>58647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58647</v>
      </c>
      <c r="P20" s="44">
        <f t="shared" si="2"/>
        <v>71.00121065375302</v>
      </c>
      <c r="Q20" s="9"/>
    </row>
    <row r="21" spans="1:120" ht="15.75">
      <c r="A21" s="26" t="s">
        <v>34</v>
      </c>
      <c r="B21" s="27"/>
      <c r="C21" s="28"/>
      <c r="D21" s="29">
        <f t="shared" ref="D21:N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18648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7"/>
        <v>0</v>
      </c>
      <c r="O21" s="29">
        <f t="shared" si="1"/>
        <v>18648</v>
      </c>
      <c r="P21" s="41">
        <f t="shared" si="2"/>
        <v>22.576271186440678</v>
      </c>
      <c r="Q21" s="9"/>
    </row>
    <row r="22" spans="1:120" ht="15.75" thickBot="1">
      <c r="A22" s="12"/>
      <c r="B22" s="42">
        <v>591</v>
      </c>
      <c r="C22" s="19" t="s">
        <v>50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18648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18648</v>
      </c>
      <c r="P22" s="44">
        <f t="shared" si="2"/>
        <v>22.576271186440678</v>
      </c>
      <c r="Q22" s="9"/>
    </row>
    <row r="23" spans="1:120" ht="16.5" thickBot="1">
      <c r="A23" s="13" t="s">
        <v>10</v>
      </c>
      <c r="B23" s="21"/>
      <c r="C23" s="20"/>
      <c r="D23" s="14">
        <f>SUM(D5,D11,D13,D16,D19,D21)</f>
        <v>1116041</v>
      </c>
      <c r="E23" s="14">
        <f t="shared" ref="E23:N23" si="8">SUM(E5,E11,E13,E16,E19,E21)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588512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8"/>
        <v>0</v>
      </c>
      <c r="O23" s="14">
        <f t="shared" si="1"/>
        <v>1704553</v>
      </c>
      <c r="P23" s="35">
        <f t="shared" si="2"/>
        <v>2063.6234866828086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83</v>
      </c>
      <c r="N25" s="157"/>
      <c r="O25" s="157"/>
      <c r="P25" s="39">
        <v>826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252587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252587</v>
      </c>
      <c r="O5" s="30">
        <f t="shared" ref="O5:O20" si="2">(N5/O$22)</f>
        <v>320.13561470215461</v>
      </c>
      <c r="P5" s="6"/>
    </row>
    <row r="6" spans="1:133">
      <c r="A6" s="12"/>
      <c r="B6" s="42">
        <v>512</v>
      </c>
      <c r="C6" s="19" t="s">
        <v>20</v>
      </c>
      <c r="D6" s="43">
        <v>78805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78805</v>
      </c>
      <c r="O6" s="44">
        <f t="shared" si="2"/>
        <v>99.879594423320654</v>
      </c>
      <c r="P6" s="9"/>
    </row>
    <row r="7" spans="1:133">
      <c r="A7" s="12"/>
      <c r="B7" s="42">
        <v>513</v>
      </c>
      <c r="C7" s="19" t="s">
        <v>21</v>
      </c>
      <c r="D7" s="43">
        <v>120440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120440</v>
      </c>
      <c r="O7" s="44">
        <f t="shared" si="2"/>
        <v>152.6489226869455</v>
      </c>
      <c r="P7" s="9"/>
    </row>
    <row r="8" spans="1:133">
      <c r="A8" s="12"/>
      <c r="B8" s="42">
        <v>514</v>
      </c>
      <c r="C8" s="19" t="s">
        <v>42</v>
      </c>
      <c r="D8" s="43">
        <v>2300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2300</v>
      </c>
      <c r="O8" s="44">
        <f t="shared" si="2"/>
        <v>2.915082382762991</v>
      </c>
      <c r="P8" s="9"/>
    </row>
    <row r="9" spans="1:133">
      <c r="A9" s="12"/>
      <c r="B9" s="42">
        <v>519</v>
      </c>
      <c r="C9" s="19" t="s">
        <v>55</v>
      </c>
      <c r="D9" s="43">
        <v>51042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51042</v>
      </c>
      <c r="O9" s="44">
        <f t="shared" si="2"/>
        <v>64.692015209125472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11447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11447</v>
      </c>
      <c r="O10" s="41">
        <f t="shared" si="2"/>
        <v>14.508238276299112</v>
      </c>
      <c r="P10" s="10"/>
    </row>
    <row r="11" spans="1:133">
      <c r="A11" s="12"/>
      <c r="B11" s="42">
        <v>524</v>
      </c>
      <c r="C11" s="19" t="s">
        <v>25</v>
      </c>
      <c r="D11" s="43">
        <v>11447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11447</v>
      </c>
      <c r="O11" s="44">
        <f t="shared" si="2"/>
        <v>14.508238276299112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538979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538979</v>
      </c>
      <c r="O12" s="41">
        <f t="shared" si="2"/>
        <v>683.11660329531048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74048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74048</v>
      </c>
      <c r="O13" s="44">
        <f t="shared" si="2"/>
        <v>93.850443599493033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464931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464931</v>
      </c>
      <c r="O14" s="44">
        <f t="shared" si="2"/>
        <v>589.26615969581746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SUM(D16:D17)</f>
        <v>222276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46749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269025</v>
      </c>
      <c r="O15" s="41">
        <f t="shared" si="2"/>
        <v>340.96958174904944</v>
      </c>
      <c r="P15" s="10"/>
    </row>
    <row r="16" spans="1:133">
      <c r="A16" s="12"/>
      <c r="B16" s="42">
        <v>541</v>
      </c>
      <c r="C16" s="19" t="s">
        <v>57</v>
      </c>
      <c r="D16" s="43">
        <v>222276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222276</v>
      </c>
      <c r="O16" s="44">
        <f t="shared" si="2"/>
        <v>281.7186311787072</v>
      </c>
      <c r="P16" s="9"/>
    </row>
    <row r="17" spans="1:119">
      <c r="A17" s="12"/>
      <c r="B17" s="42">
        <v>543</v>
      </c>
      <c r="C17" s="19" t="s">
        <v>74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46749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46749</v>
      </c>
      <c r="O17" s="44">
        <f t="shared" si="2"/>
        <v>59.250950570342205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17880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17880</v>
      </c>
      <c r="O18" s="41">
        <f t="shared" si="2"/>
        <v>22.661596958174904</v>
      </c>
      <c r="P18" s="9"/>
    </row>
    <row r="19" spans="1:119" ht="15.75" thickBot="1">
      <c r="A19" s="12"/>
      <c r="B19" s="42">
        <v>572</v>
      </c>
      <c r="C19" s="19" t="s">
        <v>58</v>
      </c>
      <c r="D19" s="43">
        <v>17880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17880</v>
      </c>
      <c r="O19" s="44">
        <f t="shared" si="2"/>
        <v>22.661596958174904</v>
      </c>
      <c r="P19" s="9"/>
    </row>
    <row r="20" spans="1:119" ht="16.5" thickBot="1">
      <c r="A20" s="13" t="s">
        <v>10</v>
      </c>
      <c r="B20" s="21"/>
      <c r="C20" s="20"/>
      <c r="D20" s="14">
        <f>SUM(D5,D10,D12,D15,D18)</f>
        <v>504190</v>
      </c>
      <c r="E20" s="14">
        <f t="shared" ref="E20:M20" si="7">SUM(E5,E10,E12,E15,E18)</f>
        <v>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585728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1089918</v>
      </c>
      <c r="O20" s="35">
        <f t="shared" si="2"/>
        <v>1381.3916349809886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77</v>
      </c>
      <c r="M22" s="157"/>
      <c r="N22" s="157"/>
      <c r="O22" s="39">
        <v>789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40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285889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285889</v>
      </c>
      <c r="O5" s="30">
        <f t="shared" ref="O5:O23" si="2">(N5/O$25)</f>
        <v>369.84346701164293</v>
      </c>
      <c r="P5" s="6"/>
    </row>
    <row r="6" spans="1:133">
      <c r="A6" s="12"/>
      <c r="B6" s="42">
        <v>511</v>
      </c>
      <c r="C6" s="19" t="s">
        <v>19</v>
      </c>
      <c r="D6" s="43">
        <v>3251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3251</v>
      </c>
      <c r="O6" s="44">
        <f t="shared" si="2"/>
        <v>4.2056921086675292</v>
      </c>
      <c r="P6" s="9"/>
    </row>
    <row r="7" spans="1:133">
      <c r="A7" s="12"/>
      <c r="B7" s="42">
        <v>512</v>
      </c>
      <c r="C7" s="19" t="s">
        <v>20</v>
      </c>
      <c r="D7" s="43">
        <v>85599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85599</v>
      </c>
      <c r="O7" s="44">
        <f t="shared" si="2"/>
        <v>110.73609314359638</v>
      </c>
      <c r="P7" s="9"/>
    </row>
    <row r="8" spans="1:133">
      <c r="A8" s="12"/>
      <c r="B8" s="42">
        <v>513</v>
      </c>
      <c r="C8" s="19" t="s">
        <v>21</v>
      </c>
      <c r="D8" s="43">
        <v>151366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151366</v>
      </c>
      <c r="O8" s="44">
        <f t="shared" si="2"/>
        <v>195.81630012936611</v>
      </c>
      <c r="P8" s="9"/>
    </row>
    <row r="9" spans="1:133">
      <c r="A9" s="12"/>
      <c r="B9" s="42">
        <v>514</v>
      </c>
      <c r="C9" s="19" t="s">
        <v>42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2.5873221216041395</v>
      </c>
      <c r="P9" s="9"/>
    </row>
    <row r="10" spans="1:133">
      <c r="A10" s="12"/>
      <c r="B10" s="42">
        <v>519</v>
      </c>
      <c r="C10" s="19" t="s">
        <v>55</v>
      </c>
      <c r="D10" s="43">
        <v>43673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43673</v>
      </c>
      <c r="O10" s="44">
        <f t="shared" si="2"/>
        <v>56.498059508408794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23659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23659</v>
      </c>
      <c r="O11" s="41">
        <f t="shared" si="2"/>
        <v>30.606727037516169</v>
      </c>
      <c r="P11" s="10"/>
    </row>
    <row r="12" spans="1:133">
      <c r="A12" s="12"/>
      <c r="B12" s="42">
        <v>524</v>
      </c>
      <c r="C12" s="19" t="s">
        <v>25</v>
      </c>
      <c r="D12" s="43">
        <v>23659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23659</v>
      </c>
      <c r="O12" s="44">
        <f t="shared" si="2"/>
        <v>30.606727037516169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555455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555455</v>
      </c>
      <c r="O13" s="41">
        <f t="shared" si="2"/>
        <v>718.57050452781368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75478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75478</v>
      </c>
      <c r="O14" s="44">
        <f t="shared" si="2"/>
        <v>97.642949547218635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479977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479977</v>
      </c>
      <c r="O15" s="44">
        <f t="shared" si="2"/>
        <v>620.92755498059512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SUM(D17:D18)</f>
        <v>157452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76655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234107</v>
      </c>
      <c r="O16" s="41">
        <f t="shared" si="2"/>
        <v>302.85510996119018</v>
      </c>
      <c r="P16" s="10"/>
    </row>
    <row r="17" spans="1:119">
      <c r="A17" s="12"/>
      <c r="B17" s="42">
        <v>541</v>
      </c>
      <c r="C17" s="19" t="s">
        <v>57</v>
      </c>
      <c r="D17" s="43">
        <v>157452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157452</v>
      </c>
      <c r="O17" s="44">
        <f t="shared" si="2"/>
        <v>203.68952134540751</v>
      </c>
      <c r="P17" s="9"/>
    </row>
    <row r="18" spans="1:119">
      <c r="A18" s="12"/>
      <c r="B18" s="42">
        <v>543</v>
      </c>
      <c r="C18" s="19" t="s">
        <v>74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76655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76655</v>
      </c>
      <c r="O18" s="44">
        <f t="shared" si="2"/>
        <v>99.165588615782667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20383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20383</v>
      </c>
      <c r="O19" s="41">
        <f t="shared" si="2"/>
        <v>26.368693402328589</v>
      </c>
      <c r="P19" s="9"/>
    </row>
    <row r="20" spans="1:119">
      <c r="A20" s="12"/>
      <c r="B20" s="42">
        <v>572</v>
      </c>
      <c r="C20" s="19" t="s">
        <v>58</v>
      </c>
      <c r="D20" s="43">
        <v>20383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20383</v>
      </c>
      <c r="O20" s="44">
        <f t="shared" si="2"/>
        <v>26.368693402328589</v>
      </c>
      <c r="P20" s="9"/>
    </row>
    <row r="21" spans="1:119" ht="15.75">
      <c r="A21" s="26" t="s">
        <v>59</v>
      </c>
      <c r="B21" s="27"/>
      <c r="C21" s="28"/>
      <c r="D21" s="29">
        <f t="shared" ref="D21:M21" si="7">SUM(D22:D22)</f>
        <v>0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53645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53645</v>
      </c>
      <c r="O21" s="41">
        <f t="shared" si="2"/>
        <v>69.398447606727032</v>
      </c>
      <c r="P21" s="9"/>
    </row>
    <row r="22" spans="1:119" ht="15.75" thickBot="1">
      <c r="A22" s="12"/>
      <c r="B22" s="42">
        <v>581</v>
      </c>
      <c r="C22" s="19" t="s">
        <v>60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53645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53645</v>
      </c>
      <c r="O22" s="44">
        <f t="shared" si="2"/>
        <v>69.398447606727032</v>
      </c>
      <c r="P22" s="9"/>
    </row>
    <row r="23" spans="1:119" ht="16.5" thickBot="1">
      <c r="A23" s="13" t="s">
        <v>10</v>
      </c>
      <c r="B23" s="21"/>
      <c r="C23" s="20"/>
      <c r="D23" s="14">
        <f>SUM(D5,D11,D13,D16,D19,D21)</f>
        <v>487383</v>
      </c>
      <c r="E23" s="14">
        <f t="shared" ref="E23:M23" si="8">SUM(E5,E11,E13,E16,E19,E21)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685755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1173138</v>
      </c>
      <c r="O23" s="35">
        <f t="shared" si="2"/>
        <v>1517.6429495472187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75</v>
      </c>
      <c r="M25" s="157"/>
      <c r="N25" s="157"/>
      <c r="O25" s="39">
        <v>773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232412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232412</v>
      </c>
      <c r="O5" s="30">
        <f t="shared" ref="O5:O22" si="2">(N5/O$24)</f>
        <v>303.40992167101825</v>
      </c>
      <c r="P5" s="6"/>
    </row>
    <row r="6" spans="1:133">
      <c r="A6" s="12"/>
      <c r="B6" s="42">
        <v>511</v>
      </c>
      <c r="C6" s="19" t="s">
        <v>19</v>
      </c>
      <c r="D6" s="43">
        <v>2713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2713</v>
      </c>
      <c r="O6" s="44">
        <f t="shared" si="2"/>
        <v>3.5417754569190603</v>
      </c>
      <c r="P6" s="9"/>
    </row>
    <row r="7" spans="1:133">
      <c r="A7" s="12"/>
      <c r="B7" s="42">
        <v>512</v>
      </c>
      <c r="C7" s="19" t="s">
        <v>20</v>
      </c>
      <c r="D7" s="43">
        <v>68140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68140</v>
      </c>
      <c r="O7" s="44">
        <f t="shared" si="2"/>
        <v>88.955613577023499</v>
      </c>
      <c r="P7" s="9"/>
    </row>
    <row r="8" spans="1:133">
      <c r="A8" s="12"/>
      <c r="B8" s="42">
        <v>513</v>
      </c>
      <c r="C8" s="19" t="s">
        <v>21</v>
      </c>
      <c r="D8" s="43">
        <v>93742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93742</v>
      </c>
      <c r="O8" s="44">
        <f t="shared" si="2"/>
        <v>122.37859007832898</v>
      </c>
      <c r="P8" s="9"/>
    </row>
    <row r="9" spans="1:133">
      <c r="A9" s="12"/>
      <c r="B9" s="42">
        <v>514</v>
      </c>
      <c r="C9" s="19" t="s">
        <v>42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2.6109660574412534</v>
      </c>
      <c r="P9" s="9"/>
    </row>
    <row r="10" spans="1:133">
      <c r="A10" s="12"/>
      <c r="B10" s="42">
        <v>519</v>
      </c>
      <c r="C10" s="19" t="s">
        <v>55</v>
      </c>
      <c r="D10" s="43">
        <v>65817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65817</v>
      </c>
      <c r="O10" s="44">
        <f t="shared" si="2"/>
        <v>85.922976501305484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18828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18828</v>
      </c>
      <c r="O11" s="41">
        <f t="shared" si="2"/>
        <v>24.579634464751958</v>
      </c>
      <c r="P11" s="10"/>
    </row>
    <row r="12" spans="1:133">
      <c r="A12" s="12"/>
      <c r="B12" s="42">
        <v>524</v>
      </c>
      <c r="C12" s="19" t="s">
        <v>25</v>
      </c>
      <c r="D12" s="43">
        <v>18828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18828</v>
      </c>
      <c r="O12" s="44">
        <f t="shared" si="2"/>
        <v>24.579634464751958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646994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646994</v>
      </c>
      <c r="O13" s="41">
        <f t="shared" si="2"/>
        <v>844.63968668407313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162509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162509</v>
      </c>
      <c r="O14" s="44">
        <f t="shared" si="2"/>
        <v>212.15274151436032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484485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484485</v>
      </c>
      <c r="O15" s="44">
        <f t="shared" si="2"/>
        <v>632.48694516971284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144762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144762</v>
      </c>
      <c r="O16" s="41">
        <f t="shared" si="2"/>
        <v>188.98433420365535</v>
      </c>
      <c r="P16" s="10"/>
    </row>
    <row r="17" spans="1:119">
      <c r="A17" s="12"/>
      <c r="B17" s="42">
        <v>541</v>
      </c>
      <c r="C17" s="19" t="s">
        <v>57</v>
      </c>
      <c r="D17" s="43">
        <v>144762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144762</v>
      </c>
      <c r="O17" s="44">
        <f t="shared" si="2"/>
        <v>188.98433420365535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85674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85674</v>
      </c>
      <c r="O18" s="41">
        <f t="shared" si="2"/>
        <v>111.84595300261097</v>
      </c>
      <c r="P18" s="9"/>
    </row>
    <row r="19" spans="1:119">
      <c r="A19" s="12"/>
      <c r="B19" s="42">
        <v>572</v>
      </c>
      <c r="C19" s="19" t="s">
        <v>58</v>
      </c>
      <c r="D19" s="43">
        <v>85674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85674</v>
      </c>
      <c r="O19" s="44">
        <f t="shared" si="2"/>
        <v>111.84595300261097</v>
      </c>
      <c r="P19" s="9"/>
    </row>
    <row r="20" spans="1:119" ht="15.75">
      <c r="A20" s="26" t="s">
        <v>59</v>
      </c>
      <c r="B20" s="27"/>
      <c r="C20" s="28"/>
      <c r="D20" s="29">
        <f t="shared" ref="D20:M20" si="7">SUM(D21:D21)</f>
        <v>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3509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3509</v>
      </c>
      <c r="O20" s="41">
        <f t="shared" si="2"/>
        <v>4.5809399477806787</v>
      </c>
      <c r="P20" s="9"/>
    </row>
    <row r="21" spans="1:119" ht="15.75" thickBot="1">
      <c r="A21" s="12"/>
      <c r="B21" s="42">
        <v>581</v>
      </c>
      <c r="C21" s="19" t="s">
        <v>60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3509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3509</v>
      </c>
      <c r="O21" s="44">
        <f t="shared" si="2"/>
        <v>4.5809399477806787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481676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650503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1132179</v>
      </c>
      <c r="O22" s="35">
        <f t="shared" si="2"/>
        <v>1478.0404699738904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72</v>
      </c>
      <c r="M24" s="157"/>
      <c r="N24" s="157"/>
      <c r="O24" s="39">
        <v>766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212872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212872</v>
      </c>
      <c r="O5" s="30">
        <f t="shared" ref="O5:O22" si="2">(N5/O$24)</f>
        <v>288.44444444444446</v>
      </c>
      <c r="P5" s="6"/>
    </row>
    <row r="6" spans="1:133">
      <c r="A6" s="12"/>
      <c r="B6" s="42">
        <v>511</v>
      </c>
      <c r="C6" s="19" t="s">
        <v>19</v>
      </c>
      <c r="D6" s="43">
        <v>857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857</v>
      </c>
      <c r="O6" s="44">
        <f t="shared" si="2"/>
        <v>1.1612466124661247</v>
      </c>
      <c r="P6" s="9"/>
    </row>
    <row r="7" spans="1:133">
      <c r="A7" s="12"/>
      <c r="B7" s="42">
        <v>512</v>
      </c>
      <c r="C7" s="19" t="s">
        <v>20</v>
      </c>
      <c r="D7" s="43">
        <v>63566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63566</v>
      </c>
      <c r="O7" s="44">
        <f t="shared" si="2"/>
        <v>86.132791327913282</v>
      </c>
      <c r="P7" s="9"/>
    </row>
    <row r="8" spans="1:133">
      <c r="A8" s="12"/>
      <c r="B8" s="42">
        <v>513</v>
      </c>
      <c r="C8" s="19" t="s">
        <v>21</v>
      </c>
      <c r="D8" s="43">
        <v>133723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133723</v>
      </c>
      <c r="O8" s="44">
        <f t="shared" si="2"/>
        <v>181.19647696476966</v>
      </c>
      <c r="P8" s="9"/>
    </row>
    <row r="9" spans="1:133">
      <c r="A9" s="12"/>
      <c r="B9" s="42">
        <v>514</v>
      </c>
      <c r="C9" s="19" t="s">
        <v>42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2.7100271002710028</v>
      </c>
      <c r="P9" s="9"/>
    </row>
    <row r="10" spans="1:133">
      <c r="A10" s="12"/>
      <c r="B10" s="42">
        <v>519</v>
      </c>
      <c r="C10" s="19" t="s">
        <v>55</v>
      </c>
      <c r="D10" s="43">
        <v>12726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12726</v>
      </c>
      <c r="O10" s="44">
        <f t="shared" si="2"/>
        <v>17.243902439024389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5225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5225</v>
      </c>
      <c r="O11" s="41">
        <f t="shared" si="2"/>
        <v>7.0799457994579944</v>
      </c>
      <c r="P11" s="10"/>
    </row>
    <row r="12" spans="1:133">
      <c r="A12" s="12"/>
      <c r="B12" s="42">
        <v>524</v>
      </c>
      <c r="C12" s="19" t="s">
        <v>25</v>
      </c>
      <c r="D12" s="43">
        <v>5225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5225</v>
      </c>
      <c r="O12" s="44">
        <f t="shared" si="2"/>
        <v>7.0799457994579944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419604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419604</v>
      </c>
      <c r="O13" s="41">
        <f t="shared" si="2"/>
        <v>568.56910569105696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118606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118606</v>
      </c>
      <c r="O14" s="44">
        <f t="shared" si="2"/>
        <v>160.71273712737127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300998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300998</v>
      </c>
      <c r="O15" s="44">
        <f t="shared" si="2"/>
        <v>407.85636856368563</v>
      </c>
      <c r="P15" s="9"/>
    </row>
    <row r="16" spans="1:133" ht="15.75">
      <c r="A16" s="26" t="s">
        <v>29</v>
      </c>
      <c r="B16" s="27"/>
      <c r="C16" s="28"/>
      <c r="D16" s="29">
        <f t="shared" ref="D16:M16" si="5">SUM(D17:D17)</f>
        <v>118009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118009</v>
      </c>
      <c r="O16" s="41">
        <f t="shared" si="2"/>
        <v>159.90379403794037</v>
      </c>
      <c r="P16" s="10"/>
    </row>
    <row r="17" spans="1:119">
      <c r="A17" s="12"/>
      <c r="B17" s="42">
        <v>541</v>
      </c>
      <c r="C17" s="19" t="s">
        <v>57</v>
      </c>
      <c r="D17" s="43">
        <v>118009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118009</v>
      </c>
      <c r="O17" s="44">
        <f t="shared" si="2"/>
        <v>159.90379403794037</v>
      </c>
      <c r="P17" s="9"/>
    </row>
    <row r="18" spans="1:119" ht="15.75">
      <c r="A18" s="26" t="s">
        <v>31</v>
      </c>
      <c r="B18" s="27"/>
      <c r="C18" s="28"/>
      <c r="D18" s="29">
        <f t="shared" ref="D18:M18" si="6">SUM(D19:D19)</f>
        <v>15804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15804</v>
      </c>
      <c r="O18" s="41">
        <f t="shared" si="2"/>
        <v>21.414634146341463</v>
      </c>
      <c r="P18" s="9"/>
    </row>
    <row r="19" spans="1:119">
      <c r="A19" s="12"/>
      <c r="B19" s="42">
        <v>572</v>
      </c>
      <c r="C19" s="19" t="s">
        <v>58</v>
      </c>
      <c r="D19" s="43">
        <v>15804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15804</v>
      </c>
      <c r="O19" s="44">
        <f t="shared" si="2"/>
        <v>21.414634146341463</v>
      </c>
      <c r="P19" s="9"/>
    </row>
    <row r="20" spans="1:119" ht="15.75">
      <c r="A20" s="26" t="s">
        <v>59</v>
      </c>
      <c r="B20" s="27"/>
      <c r="C20" s="28"/>
      <c r="D20" s="29">
        <f t="shared" ref="D20:M20" si="7">SUM(D21:D21)</f>
        <v>36000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323784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359784</v>
      </c>
      <c r="O20" s="41">
        <f t="shared" si="2"/>
        <v>487.51219512195121</v>
      </c>
      <c r="P20" s="9"/>
    </row>
    <row r="21" spans="1:119" ht="15.75" thickBot="1">
      <c r="A21" s="12"/>
      <c r="B21" s="42">
        <v>581</v>
      </c>
      <c r="C21" s="19" t="s">
        <v>60</v>
      </c>
      <c r="D21" s="43">
        <v>36000</v>
      </c>
      <c r="E21" s="43">
        <v>0</v>
      </c>
      <c r="F21" s="43">
        <v>0</v>
      </c>
      <c r="G21" s="43">
        <v>0</v>
      </c>
      <c r="H21" s="43">
        <v>0</v>
      </c>
      <c r="I21" s="43">
        <v>323784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359784</v>
      </c>
      <c r="O21" s="44">
        <f t="shared" si="2"/>
        <v>487.51219512195121</v>
      </c>
      <c r="P21" s="9"/>
    </row>
    <row r="22" spans="1:119" ht="16.5" thickBot="1">
      <c r="A22" s="13" t="s">
        <v>10</v>
      </c>
      <c r="B22" s="21"/>
      <c r="C22" s="20"/>
      <c r="D22" s="14">
        <f>SUM(D5,D11,D13,D16,D18,D20)</f>
        <v>387910</v>
      </c>
      <c r="E22" s="14">
        <f t="shared" ref="E22:M22" si="8">SUM(E5,E11,E13,E16,E18,E20)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743388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1131298</v>
      </c>
      <c r="O22" s="35">
        <f t="shared" si="2"/>
        <v>1532.9241192411923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70</v>
      </c>
      <c r="M24" s="157"/>
      <c r="N24" s="157"/>
      <c r="O24" s="39">
        <v>738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40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223412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223412</v>
      </c>
      <c r="O5" s="30">
        <f t="shared" ref="O5:O23" si="2">(N5/O$25)</f>
        <v>301.90810810810808</v>
      </c>
      <c r="P5" s="6"/>
    </row>
    <row r="6" spans="1:133">
      <c r="A6" s="12"/>
      <c r="B6" s="42">
        <v>511</v>
      </c>
      <c r="C6" s="19" t="s">
        <v>19</v>
      </c>
      <c r="D6" s="43">
        <v>1465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1465</v>
      </c>
      <c r="O6" s="44">
        <f t="shared" si="2"/>
        <v>1.9797297297297298</v>
      </c>
      <c r="P6" s="9"/>
    </row>
    <row r="7" spans="1:133">
      <c r="A7" s="12"/>
      <c r="B7" s="42">
        <v>512</v>
      </c>
      <c r="C7" s="19" t="s">
        <v>20</v>
      </c>
      <c r="D7" s="43">
        <v>62861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62861</v>
      </c>
      <c r="O7" s="44">
        <f t="shared" si="2"/>
        <v>84.947297297297297</v>
      </c>
      <c r="P7" s="9"/>
    </row>
    <row r="8" spans="1:133">
      <c r="A8" s="12"/>
      <c r="B8" s="42">
        <v>513</v>
      </c>
      <c r="C8" s="19" t="s">
        <v>21</v>
      </c>
      <c r="D8" s="43">
        <v>105243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105243</v>
      </c>
      <c r="O8" s="44">
        <f t="shared" si="2"/>
        <v>142.22027027027028</v>
      </c>
      <c r="P8" s="9"/>
    </row>
    <row r="9" spans="1:133">
      <c r="A9" s="12"/>
      <c r="B9" s="42">
        <v>514</v>
      </c>
      <c r="C9" s="19" t="s">
        <v>42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2.7027027027027026</v>
      </c>
      <c r="P9" s="9"/>
    </row>
    <row r="10" spans="1:133">
      <c r="A10" s="12"/>
      <c r="B10" s="42">
        <v>519</v>
      </c>
      <c r="C10" s="19" t="s">
        <v>55</v>
      </c>
      <c r="D10" s="43">
        <v>51843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51843</v>
      </c>
      <c r="O10" s="44">
        <f t="shared" si="2"/>
        <v>70.058108108108115</v>
      </c>
      <c r="P10" s="9"/>
    </row>
    <row r="11" spans="1:133" ht="15.75">
      <c r="A11" s="26" t="s">
        <v>22</v>
      </c>
      <c r="B11" s="27"/>
      <c r="C11" s="28"/>
      <c r="D11" s="29">
        <f t="shared" ref="D11:M11" si="3">SUM(D12:D12)</f>
        <v>8423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8423</v>
      </c>
      <c r="O11" s="41">
        <f t="shared" si="2"/>
        <v>11.382432432432433</v>
      </c>
      <c r="P11" s="10"/>
    </row>
    <row r="12" spans="1:133">
      <c r="A12" s="12"/>
      <c r="B12" s="42">
        <v>524</v>
      </c>
      <c r="C12" s="19" t="s">
        <v>25</v>
      </c>
      <c r="D12" s="43">
        <v>8423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8423</v>
      </c>
      <c r="O12" s="44">
        <f t="shared" si="2"/>
        <v>11.382432432432433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88640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289607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378247</v>
      </c>
      <c r="O13" s="41">
        <f t="shared" si="2"/>
        <v>511.14459459459459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64281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64281</v>
      </c>
      <c r="O14" s="44">
        <f t="shared" si="2"/>
        <v>86.866216216216216</v>
      </c>
      <c r="P14" s="9"/>
    </row>
    <row r="15" spans="1:133">
      <c r="A15" s="12"/>
      <c r="B15" s="42">
        <v>535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225326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225326</v>
      </c>
      <c r="O15" s="44">
        <f t="shared" si="2"/>
        <v>304.49459459459462</v>
      </c>
      <c r="P15" s="9"/>
    </row>
    <row r="16" spans="1:133">
      <c r="A16" s="12"/>
      <c r="B16" s="42">
        <v>539</v>
      </c>
      <c r="C16" s="19" t="s">
        <v>67</v>
      </c>
      <c r="D16" s="43">
        <v>88640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88640</v>
      </c>
      <c r="O16" s="44">
        <f t="shared" si="2"/>
        <v>119.78378378378379</v>
      </c>
      <c r="P16" s="9"/>
    </row>
    <row r="17" spans="1:119" ht="15.75">
      <c r="A17" s="26" t="s">
        <v>29</v>
      </c>
      <c r="B17" s="27"/>
      <c r="C17" s="28"/>
      <c r="D17" s="29">
        <f t="shared" ref="D17:M17" si="5">SUM(D18:D18)</f>
        <v>115257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115257</v>
      </c>
      <c r="O17" s="41">
        <f t="shared" si="2"/>
        <v>155.75270270270269</v>
      </c>
      <c r="P17" s="10"/>
    </row>
    <row r="18" spans="1:119">
      <c r="A18" s="12"/>
      <c r="B18" s="42">
        <v>541</v>
      </c>
      <c r="C18" s="19" t="s">
        <v>57</v>
      </c>
      <c r="D18" s="43">
        <v>115257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115257</v>
      </c>
      <c r="O18" s="44">
        <f t="shared" si="2"/>
        <v>155.75270270270269</v>
      </c>
      <c r="P18" s="9"/>
    </row>
    <row r="19" spans="1:119" ht="15.75">
      <c r="A19" s="26" t="s">
        <v>31</v>
      </c>
      <c r="B19" s="27"/>
      <c r="C19" s="28"/>
      <c r="D19" s="29">
        <f t="shared" ref="D19:M19" si="6">SUM(D20:D20)</f>
        <v>12166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12166</v>
      </c>
      <c r="O19" s="41">
        <f t="shared" si="2"/>
        <v>16.440540540540539</v>
      </c>
      <c r="P19" s="9"/>
    </row>
    <row r="20" spans="1:119">
      <c r="A20" s="12"/>
      <c r="B20" s="42">
        <v>572</v>
      </c>
      <c r="C20" s="19" t="s">
        <v>58</v>
      </c>
      <c r="D20" s="43">
        <v>12166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12166</v>
      </c>
      <c r="O20" s="44">
        <f t="shared" si="2"/>
        <v>16.440540540540539</v>
      </c>
      <c r="P20" s="9"/>
    </row>
    <row r="21" spans="1:119" ht="15.75">
      <c r="A21" s="26" t="s">
        <v>59</v>
      </c>
      <c r="B21" s="27"/>
      <c r="C21" s="28"/>
      <c r="D21" s="29">
        <f t="shared" ref="D21:M21" si="7">SUM(D22:D22)</f>
        <v>17851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350071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367922</v>
      </c>
      <c r="O21" s="41">
        <f t="shared" si="2"/>
        <v>497.19189189189188</v>
      </c>
      <c r="P21" s="9"/>
    </row>
    <row r="22" spans="1:119" ht="15.75" thickBot="1">
      <c r="A22" s="12"/>
      <c r="B22" s="42">
        <v>581</v>
      </c>
      <c r="C22" s="19" t="s">
        <v>60</v>
      </c>
      <c r="D22" s="43">
        <v>17851</v>
      </c>
      <c r="E22" s="43">
        <v>0</v>
      </c>
      <c r="F22" s="43">
        <v>0</v>
      </c>
      <c r="G22" s="43">
        <v>0</v>
      </c>
      <c r="H22" s="43">
        <v>0</v>
      </c>
      <c r="I22" s="43">
        <v>350071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367922</v>
      </c>
      <c r="O22" s="44">
        <f t="shared" si="2"/>
        <v>497.19189189189188</v>
      </c>
      <c r="P22" s="9"/>
    </row>
    <row r="23" spans="1:119" ht="16.5" thickBot="1">
      <c r="A23" s="13" t="s">
        <v>10</v>
      </c>
      <c r="B23" s="21"/>
      <c r="C23" s="20"/>
      <c r="D23" s="14">
        <f>SUM(D5,D11,D13,D17,D19,D21)</f>
        <v>465749</v>
      </c>
      <c r="E23" s="14">
        <f t="shared" ref="E23:M23" si="8">SUM(E5,E11,E13,E17,E19,E21)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639678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1105427</v>
      </c>
      <c r="O23" s="35">
        <f t="shared" si="2"/>
        <v>1493.8202702702702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68</v>
      </c>
      <c r="M25" s="157"/>
      <c r="N25" s="157"/>
      <c r="O25" s="39">
        <v>740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40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171605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171605</v>
      </c>
      <c r="O5" s="30">
        <f t="shared" ref="O5:O21" si="2">(N5/O$23)</f>
        <v>230.03351206434317</v>
      </c>
      <c r="P5" s="6"/>
    </row>
    <row r="6" spans="1:133">
      <c r="A6" s="12"/>
      <c r="B6" s="42">
        <v>511</v>
      </c>
      <c r="C6" s="19" t="s">
        <v>19</v>
      </c>
      <c r="D6" s="43">
        <v>969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969</v>
      </c>
      <c r="O6" s="44">
        <f t="shared" si="2"/>
        <v>1.2989276139410189</v>
      </c>
      <c r="P6" s="9"/>
    </row>
    <row r="7" spans="1:133">
      <c r="A7" s="12"/>
      <c r="B7" s="42">
        <v>512</v>
      </c>
      <c r="C7" s="19" t="s">
        <v>20</v>
      </c>
      <c r="D7" s="43">
        <v>50671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50671</v>
      </c>
      <c r="O7" s="44">
        <f t="shared" si="2"/>
        <v>67.923592493297591</v>
      </c>
      <c r="P7" s="9"/>
    </row>
    <row r="8" spans="1:133">
      <c r="A8" s="12"/>
      <c r="B8" s="42">
        <v>513</v>
      </c>
      <c r="C8" s="19" t="s">
        <v>21</v>
      </c>
      <c r="D8" s="43">
        <v>117965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117965</v>
      </c>
      <c r="O8" s="44">
        <f t="shared" si="2"/>
        <v>158.13002680965147</v>
      </c>
      <c r="P8" s="9"/>
    </row>
    <row r="9" spans="1:133">
      <c r="A9" s="12"/>
      <c r="B9" s="42">
        <v>514</v>
      </c>
      <c r="C9" s="19" t="s">
        <v>42</v>
      </c>
      <c r="D9" s="43">
        <v>2000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2000</v>
      </c>
      <c r="O9" s="44">
        <f t="shared" si="2"/>
        <v>2.6809651474530831</v>
      </c>
      <c r="P9" s="9"/>
    </row>
    <row r="10" spans="1:133" ht="15.75">
      <c r="A10" s="26" t="s">
        <v>22</v>
      </c>
      <c r="B10" s="27"/>
      <c r="C10" s="28"/>
      <c r="D10" s="29">
        <f t="shared" ref="D10:M10" si="3">SUM(D11:D11)</f>
        <v>4805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4805</v>
      </c>
      <c r="O10" s="41">
        <f t="shared" si="2"/>
        <v>6.4410187667560326</v>
      </c>
      <c r="P10" s="10"/>
    </row>
    <row r="11" spans="1:133">
      <c r="A11" s="12"/>
      <c r="B11" s="42">
        <v>524</v>
      </c>
      <c r="C11" s="19" t="s">
        <v>25</v>
      </c>
      <c r="D11" s="43">
        <v>4805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4805</v>
      </c>
      <c r="O11" s="44">
        <f t="shared" si="2"/>
        <v>6.4410187667560326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SUM(D13:D14)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358862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358862</v>
      </c>
      <c r="O12" s="41">
        <f t="shared" si="2"/>
        <v>481.04825737265418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90970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90970</v>
      </c>
      <c r="O13" s="44">
        <f t="shared" si="2"/>
        <v>121.94369973190348</v>
      </c>
      <c r="P13" s="9"/>
    </row>
    <row r="14" spans="1:133">
      <c r="A14" s="12"/>
      <c r="B14" s="42">
        <v>535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267892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267892</v>
      </c>
      <c r="O14" s="44">
        <f t="shared" si="2"/>
        <v>359.10455764075067</v>
      </c>
      <c r="P14" s="9"/>
    </row>
    <row r="15" spans="1:133" ht="15.75">
      <c r="A15" s="26" t="s">
        <v>29</v>
      </c>
      <c r="B15" s="27"/>
      <c r="C15" s="28"/>
      <c r="D15" s="29">
        <f t="shared" ref="D15:M15" si="5">SUM(D16:D16)</f>
        <v>130458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130458</v>
      </c>
      <c r="O15" s="41">
        <f t="shared" si="2"/>
        <v>174.87667560321717</v>
      </c>
      <c r="P15" s="10"/>
    </row>
    <row r="16" spans="1:133">
      <c r="A16" s="12"/>
      <c r="B16" s="42">
        <v>541</v>
      </c>
      <c r="C16" s="19" t="s">
        <v>57</v>
      </c>
      <c r="D16" s="43">
        <v>130458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130458</v>
      </c>
      <c r="O16" s="44">
        <f t="shared" si="2"/>
        <v>174.87667560321717</v>
      </c>
      <c r="P16" s="9"/>
    </row>
    <row r="17" spans="1:119" ht="15.75">
      <c r="A17" s="26" t="s">
        <v>31</v>
      </c>
      <c r="B17" s="27"/>
      <c r="C17" s="28"/>
      <c r="D17" s="29">
        <f t="shared" ref="D17:M17" si="6">SUM(D18:D18)</f>
        <v>10021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10021</v>
      </c>
      <c r="O17" s="41">
        <f t="shared" si="2"/>
        <v>13.432975871313673</v>
      </c>
      <c r="P17" s="9"/>
    </row>
    <row r="18" spans="1:119">
      <c r="A18" s="12"/>
      <c r="B18" s="42">
        <v>572</v>
      </c>
      <c r="C18" s="19" t="s">
        <v>58</v>
      </c>
      <c r="D18" s="43">
        <v>10021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10021</v>
      </c>
      <c r="O18" s="44">
        <f t="shared" si="2"/>
        <v>13.432975871313673</v>
      </c>
      <c r="P18" s="9"/>
    </row>
    <row r="19" spans="1:119" ht="15.75">
      <c r="A19" s="26" t="s">
        <v>59</v>
      </c>
      <c r="B19" s="27"/>
      <c r="C19" s="28"/>
      <c r="D19" s="29">
        <f t="shared" ref="D19:M19" si="7">SUM(D20:D20)</f>
        <v>4440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75000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79440</v>
      </c>
      <c r="O19" s="41">
        <f t="shared" si="2"/>
        <v>106.48793565683646</v>
      </c>
      <c r="P19" s="9"/>
    </row>
    <row r="20" spans="1:119" ht="15.75" thickBot="1">
      <c r="A20" s="12"/>
      <c r="B20" s="42">
        <v>581</v>
      </c>
      <c r="C20" s="19" t="s">
        <v>60</v>
      </c>
      <c r="D20" s="43">
        <v>4440</v>
      </c>
      <c r="E20" s="43">
        <v>0</v>
      </c>
      <c r="F20" s="43">
        <v>0</v>
      </c>
      <c r="G20" s="43">
        <v>0</v>
      </c>
      <c r="H20" s="43">
        <v>0</v>
      </c>
      <c r="I20" s="43">
        <v>75000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79440</v>
      </c>
      <c r="O20" s="44">
        <f t="shared" si="2"/>
        <v>106.48793565683646</v>
      </c>
      <c r="P20" s="9"/>
    </row>
    <row r="21" spans="1:119" ht="16.5" thickBot="1">
      <c r="A21" s="13" t="s">
        <v>10</v>
      </c>
      <c r="B21" s="21"/>
      <c r="C21" s="20"/>
      <c r="D21" s="14">
        <f>SUM(D5,D10,D12,D15,D17,D19)</f>
        <v>321329</v>
      </c>
      <c r="E21" s="14">
        <f t="shared" ref="E21:M21" si="8">SUM(E5,E10,E12,E15,E17,E19)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433862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755191</v>
      </c>
      <c r="O21" s="35">
        <f t="shared" si="2"/>
        <v>1012.3203753351206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63</v>
      </c>
      <c r="M23" s="157"/>
      <c r="N23" s="157"/>
      <c r="O23" s="39">
        <v>746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40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2025-02-10T21:28:56Z</cp:lastPrinted>
  <dcterms:created xsi:type="dcterms:W3CDTF">2000-08-31T21:26:31Z</dcterms:created>
  <dcterms:modified xsi:type="dcterms:W3CDTF">2025-02-10T21:29:22Z</dcterms:modified>
</cp:coreProperties>
</file>