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76" documentId="11_FCF7A74A2E65AC460C8A14BB34754D26CAEA0ABF" xr6:coauthVersionLast="47" xr6:coauthVersionMax="47" xr10:uidLastSave="{344D1E88-7516-4432-831A-D58266F121E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'2008'!$A$1:$O$82</definedName>
    <definedName name="_xlnm.Print_Area" localSheetId="14">'2009'!$A$1:$O$86</definedName>
    <definedName name="_xlnm.Print_Area" localSheetId="13">'2010'!$A$1:$O$85</definedName>
    <definedName name="_xlnm.Print_Area" localSheetId="12">'2011'!$A$1:$O$85</definedName>
    <definedName name="_xlnm.Print_Area" localSheetId="11">'2012'!$A$1:$O$83</definedName>
    <definedName name="_xlnm.Print_Area" localSheetId="10">'2013'!$A$1:$O$86</definedName>
    <definedName name="_xlnm.Print_Area" localSheetId="9">'2014'!$A$1:$O$85</definedName>
    <definedName name="_xlnm.Print_Area" localSheetId="8">'2015'!$A$1:$O$90</definedName>
    <definedName name="_xlnm.Print_Area" localSheetId="7">'2016'!$A$1:$O$89</definedName>
    <definedName name="_xlnm.Print_Area" localSheetId="6">'2017'!$A$1:$O$89</definedName>
    <definedName name="_xlnm.Print_Area" localSheetId="5">'2018'!$A$1:$O$86</definedName>
    <definedName name="_xlnm.Print_Area" localSheetId="4">'2019'!$A$1:$O$84</definedName>
    <definedName name="_xlnm.Print_Area" localSheetId="3">'2020'!$A$1:$O$87</definedName>
    <definedName name="_xlnm.Print_Area" localSheetId="2">'2021'!$A$1:$P$86</definedName>
    <definedName name="_xlnm.Print_Area" localSheetId="1">'2022'!$A$1:$P$87</definedName>
    <definedName name="_xlnm.Print_Area" localSheetId="0">'2023'!$A$1:$P$86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48" l="1"/>
  <c r="P81" i="48" s="1"/>
  <c r="O80" i="48"/>
  <c r="P80" i="48" s="1"/>
  <c r="O79" i="48"/>
  <c r="P79" i="48" s="1"/>
  <c r="N78" i="48"/>
  <c r="M78" i="48"/>
  <c r="L78" i="48"/>
  <c r="K78" i="48"/>
  <c r="J78" i="48"/>
  <c r="I78" i="48"/>
  <c r="H78" i="48"/>
  <c r="G78" i="48"/>
  <c r="F78" i="48"/>
  <c r="E78" i="48"/>
  <c r="D78" i="48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2" i="47"/>
  <c r="P82" i="47" s="1"/>
  <c r="O81" i="47"/>
  <c r="P81" i="47" s="1"/>
  <c r="O80" i="47"/>
  <c r="P80" i="47" s="1"/>
  <c r="N79" i="47"/>
  <c r="M79" i="47"/>
  <c r="L79" i="47"/>
  <c r="K79" i="47"/>
  <c r="J79" i="47"/>
  <c r="I79" i="47"/>
  <c r="H79" i="47"/>
  <c r="G79" i="47"/>
  <c r="F79" i="47"/>
  <c r="E79" i="47"/>
  <c r="D79" i="47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M82" i="48" l="1"/>
  <c r="O64" i="48"/>
  <c r="P64" i="48" s="1"/>
  <c r="N82" i="48"/>
  <c r="O78" i="48"/>
  <c r="P78" i="48" s="1"/>
  <c r="L82" i="48"/>
  <c r="K82" i="48"/>
  <c r="O68" i="48"/>
  <c r="P68" i="48" s="1"/>
  <c r="O46" i="48"/>
  <c r="P46" i="48" s="1"/>
  <c r="J82" i="48"/>
  <c r="O27" i="48"/>
  <c r="P27" i="48" s="1"/>
  <c r="O17" i="48"/>
  <c r="P17" i="48" s="1"/>
  <c r="E82" i="48"/>
  <c r="F82" i="48"/>
  <c r="G82" i="48"/>
  <c r="H82" i="48"/>
  <c r="I82" i="48"/>
  <c r="O5" i="48"/>
  <c r="P5" i="48" s="1"/>
  <c r="D82" i="48"/>
  <c r="O79" i="47"/>
  <c r="P79" i="47" s="1"/>
  <c r="O70" i="47"/>
  <c r="P70" i="47" s="1"/>
  <c r="O66" i="47"/>
  <c r="P66" i="47" s="1"/>
  <c r="O47" i="47"/>
  <c r="P47" i="47" s="1"/>
  <c r="O27" i="47"/>
  <c r="P27" i="47" s="1"/>
  <c r="J83" i="47"/>
  <c r="F83" i="47"/>
  <c r="G83" i="47"/>
  <c r="H83" i="47"/>
  <c r="L83" i="47"/>
  <c r="N83" i="47"/>
  <c r="O17" i="47"/>
  <c r="P17" i="47" s="1"/>
  <c r="D83" i="47"/>
  <c r="M83" i="47"/>
  <c r="K83" i="47"/>
  <c r="E83" i="47"/>
  <c r="O5" i="47"/>
  <c r="P5" i="47" s="1"/>
  <c r="I83" i="47"/>
  <c r="O81" i="46"/>
  <c r="P81" i="46"/>
  <c r="O80" i="46"/>
  <c r="P80" i="46" s="1"/>
  <c r="N79" i="46"/>
  <c r="M79" i="46"/>
  <c r="L79" i="46"/>
  <c r="K79" i="46"/>
  <c r="J79" i="46"/>
  <c r="I79" i="46"/>
  <c r="H79" i="46"/>
  <c r="G79" i="46"/>
  <c r="F79" i="46"/>
  <c r="E79" i="46"/>
  <c r="D79" i="46"/>
  <c r="O78" i="46"/>
  <c r="P78" i="46" s="1"/>
  <c r="O77" i="46"/>
  <c r="P77" i="46" s="1"/>
  <c r="O76" i="46"/>
  <c r="P76" i="46"/>
  <c r="O75" i="46"/>
  <c r="P75" i="46"/>
  <c r="O74" i="46"/>
  <c r="P74" i="46"/>
  <c r="O73" i="46"/>
  <c r="P73" i="46" s="1"/>
  <c r="O72" i="46"/>
  <c r="P72" i="46" s="1"/>
  <c r="O71" i="46"/>
  <c r="P71" i="46" s="1"/>
  <c r="N70" i="46"/>
  <c r="M70" i="46"/>
  <c r="L70" i="46"/>
  <c r="K70" i="46"/>
  <c r="J70" i="46"/>
  <c r="I70" i="46"/>
  <c r="H70" i="46"/>
  <c r="G70" i="46"/>
  <c r="F70" i="46"/>
  <c r="E70" i="46"/>
  <c r="D70" i="46"/>
  <c r="O70" i="46" s="1"/>
  <c r="P70" i="46" s="1"/>
  <c r="O69" i="46"/>
  <c r="P69" i="46"/>
  <c r="O68" i="46"/>
  <c r="P68" i="46" s="1"/>
  <c r="O67" i="46"/>
  <c r="P67" i="46" s="1"/>
  <c r="N66" i="46"/>
  <c r="M66" i="46"/>
  <c r="L66" i="46"/>
  <c r="K66" i="46"/>
  <c r="O66" i="46" s="1"/>
  <c r="P66" i="46" s="1"/>
  <c r="J66" i="46"/>
  <c r="I66" i="46"/>
  <c r="H66" i="46"/>
  <c r="G66" i="46"/>
  <c r="F66" i="46"/>
  <c r="E66" i="46"/>
  <c r="D66" i="46"/>
  <c r="O65" i="46"/>
  <c r="P65" i="46" s="1"/>
  <c r="O64" i="46"/>
  <c r="P64" i="46" s="1"/>
  <c r="O63" i="46"/>
  <c r="P63" i="46" s="1"/>
  <c r="O62" i="46"/>
  <c r="P62" i="46" s="1"/>
  <c r="O61" i="46"/>
  <c r="P61" i="46"/>
  <c r="O60" i="46"/>
  <c r="P60" i="46"/>
  <c r="O59" i="46"/>
  <c r="P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 s="1"/>
  <c r="O45" i="46"/>
  <c r="P45" i="46" s="1"/>
  <c r="O44" i="46"/>
  <c r="P44" i="46" s="1"/>
  <c r="O43" i="46"/>
  <c r="P43" i="46"/>
  <c r="O42" i="46"/>
  <c r="P42" i="46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 s="1"/>
  <c r="N27" i="46"/>
  <c r="M27" i="46"/>
  <c r="L27" i="46"/>
  <c r="K27" i="46"/>
  <c r="K82" i="46" s="1"/>
  <c r="J27" i="46"/>
  <c r="J82" i="46" s="1"/>
  <c r="I27" i="46"/>
  <c r="I82" i="46" s="1"/>
  <c r="H27" i="46"/>
  <c r="G27" i="46"/>
  <c r="O27" i="46" s="1"/>
  <c r="P27" i="46" s="1"/>
  <c r="F27" i="46"/>
  <c r="E27" i="46"/>
  <c r="D27" i="46"/>
  <c r="O26" i="46"/>
  <c r="P26" i="46" s="1"/>
  <c r="O25" i="46"/>
  <c r="P25" i="46" s="1"/>
  <c r="O24" i="46"/>
  <c r="P24" i="46" s="1"/>
  <c r="O23" i="46"/>
  <c r="P23" i="46" s="1"/>
  <c r="O22" i="46"/>
  <c r="P22" i="46"/>
  <c r="O21" i="46"/>
  <c r="P21" i="46"/>
  <c r="O20" i="46"/>
  <c r="P20" i="46"/>
  <c r="O19" i="46"/>
  <c r="P19" i="46" s="1"/>
  <c r="O18" i="46"/>
  <c r="P18" i="46" s="1"/>
  <c r="N17" i="46"/>
  <c r="N82" i="46" s="1"/>
  <c r="M17" i="46"/>
  <c r="O17" i="46" s="1"/>
  <c r="P17" i="46" s="1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H82" i="46" s="1"/>
  <c r="G5" i="46"/>
  <c r="F5" i="46"/>
  <c r="E5" i="46"/>
  <c r="D5" i="46"/>
  <c r="N82" i="45"/>
  <c r="O82" i="45" s="1"/>
  <c r="N81" i="45"/>
  <c r="O81" i="45" s="1"/>
  <c r="N80" i="45"/>
  <c r="O80" i="45" s="1"/>
  <c r="M79" i="45"/>
  <c r="L79" i="45"/>
  <c r="K79" i="45"/>
  <c r="J79" i="45"/>
  <c r="I79" i="45"/>
  <c r="H79" i="45"/>
  <c r="G79" i="45"/>
  <c r="F79" i="45"/>
  <c r="E79" i="45"/>
  <c r="D79" i="45"/>
  <c r="N78" i="45"/>
  <c r="O78" i="45" s="1"/>
  <c r="N77" i="45"/>
  <c r="O77" i="45"/>
  <c r="N76" i="45"/>
  <c r="O76" i="45" s="1"/>
  <c r="N75" i="45"/>
  <c r="O75" i="45"/>
  <c r="N74" i="45"/>
  <c r="O74" i="45" s="1"/>
  <c r="N73" i="45"/>
  <c r="O73" i="45" s="1"/>
  <c r="N72" i="45"/>
  <c r="O72" i="45" s="1"/>
  <c r="N71" i="45"/>
  <c r="O71" i="45"/>
  <c r="M70" i="45"/>
  <c r="L70" i="45"/>
  <c r="K70" i="45"/>
  <c r="J70" i="45"/>
  <c r="I70" i="45"/>
  <c r="H70" i="45"/>
  <c r="G70" i="45"/>
  <c r="F70" i="45"/>
  <c r="E70" i="45"/>
  <c r="D70" i="45"/>
  <c r="N69" i="45"/>
  <c r="O69" i="45"/>
  <c r="N68" i="45"/>
  <c r="O68" i="45"/>
  <c r="N67" i="45"/>
  <c r="O67" i="45"/>
  <c r="M66" i="45"/>
  <c r="L66" i="45"/>
  <c r="N66" i="45" s="1"/>
  <c r="O66" i="45" s="1"/>
  <c r="K66" i="45"/>
  <c r="J66" i="45"/>
  <c r="I66" i="45"/>
  <c r="H66" i="45"/>
  <c r="G66" i="45"/>
  <c r="F66" i="45"/>
  <c r="E66" i="45"/>
  <c r="D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/>
  <c r="N48" i="45"/>
  <c r="O48" i="45" s="1"/>
  <c r="M47" i="45"/>
  <c r="L47" i="45"/>
  <c r="K47" i="45"/>
  <c r="J47" i="45"/>
  <c r="I47" i="45"/>
  <c r="N47" i="45" s="1"/>
  <c r="O47" i="45" s="1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M27" i="45"/>
  <c r="L27" i="45"/>
  <c r="K27" i="45"/>
  <c r="K83" i="45" s="1"/>
  <c r="J27" i="45"/>
  <c r="I27" i="45"/>
  <c r="I83" i="45" s="1"/>
  <c r="H27" i="45"/>
  <c r="H83" i="45" s="1"/>
  <c r="G27" i="45"/>
  <c r="F27" i="45"/>
  <c r="E27" i="45"/>
  <c r="D27" i="45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/>
  <c r="N18" i="45"/>
  <c r="O18" i="45" s="1"/>
  <c r="M17" i="45"/>
  <c r="M83" i="45" s="1"/>
  <c r="L17" i="45"/>
  <c r="L83" i="45" s="1"/>
  <c r="K17" i="45"/>
  <c r="J17" i="45"/>
  <c r="J83" i="45" s="1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79" i="44"/>
  <c r="O79" i="44"/>
  <c r="N78" i="44"/>
  <c r="O78" i="44"/>
  <c r="M77" i="44"/>
  <c r="L77" i="44"/>
  <c r="N77" i="44" s="1"/>
  <c r="O77" i="44" s="1"/>
  <c r="K77" i="44"/>
  <c r="J77" i="44"/>
  <c r="I77" i="44"/>
  <c r="H77" i="44"/>
  <c r="G77" i="44"/>
  <c r="F77" i="44"/>
  <c r="E77" i="44"/>
  <c r="D77" i="44"/>
  <c r="N76" i="44"/>
  <c r="O76" i="44"/>
  <c r="N75" i="44"/>
  <c r="O75" i="44" s="1"/>
  <c r="N74" i="44"/>
  <c r="O74" i="44" s="1"/>
  <c r="N73" i="44"/>
  <c r="O73" i="44" s="1"/>
  <c r="N72" i="44"/>
  <c r="O72" i="44" s="1"/>
  <c r="N71" i="44"/>
  <c r="O71" i="44"/>
  <c r="N70" i="44"/>
  <c r="O70" i="44"/>
  <c r="M69" i="44"/>
  <c r="N69" i="44" s="1"/>
  <c r="O69" i="44" s="1"/>
  <c r="L69" i="44"/>
  <c r="K69" i="44"/>
  <c r="J69" i="44"/>
  <c r="I69" i="44"/>
  <c r="H69" i="44"/>
  <c r="G69" i="44"/>
  <c r="F69" i="44"/>
  <c r="E69" i="44"/>
  <c r="D69" i="44"/>
  <c r="N68" i="44"/>
  <c r="O68" i="44" s="1"/>
  <c r="N67" i="44"/>
  <c r="O67" i="44" s="1"/>
  <c r="N66" i="44"/>
  <c r="O66" i="44" s="1"/>
  <c r="M65" i="44"/>
  <c r="L65" i="44"/>
  <c r="K65" i="44"/>
  <c r="J65" i="44"/>
  <c r="I65" i="44"/>
  <c r="I80" i="44" s="1"/>
  <c r="H65" i="44"/>
  <c r="G65" i="44"/>
  <c r="G80" i="44" s="1"/>
  <c r="F65" i="44"/>
  <c r="E65" i="44"/>
  <c r="D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J80" i="44" s="1"/>
  <c r="I17" i="44"/>
  <c r="H17" i="44"/>
  <c r="G17" i="44"/>
  <c r="F17" i="44"/>
  <c r="E17" i="44"/>
  <c r="D17" i="44"/>
  <c r="D80" i="44" s="1"/>
  <c r="N16" i="44"/>
  <c r="O16" i="44" s="1"/>
  <c r="N15" i="44"/>
  <c r="O15" i="44" s="1"/>
  <c r="N14" i="44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M80" i="44" s="1"/>
  <c r="L5" i="44"/>
  <c r="L80" i="44" s="1"/>
  <c r="K5" i="44"/>
  <c r="N5" i="44" s="1"/>
  <c r="O5" i="44" s="1"/>
  <c r="J5" i="44"/>
  <c r="I5" i="44"/>
  <c r="H5" i="44"/>
  <c r="G5" i="44"/>
  <c r="F5" i="44"/>
  <c r="E5" i="44"/>
  <c r="D5" i="44"/>
  <c r="N81" i="43"/>
  <c r="O81" i="43" s="1"/>
  <c r="N80" i="43"/>
  <c r="O80" i="43" s="1"/>
  <c r="M79" i="43"/>
  <c r="L79" i="43"/>
  <c r="K79" i="43"/>
  <c r="J79" i="43"/>
  <c r="I79" i="43"/>
  <c r="H79" i="43"/>
  <c r="G79" i="43"/>
  <c r="F79" i="43"/>
  <c r="E79" i="43"/>
  <c r="D79" i="43"/>
  <c r="N79" i="43" s="1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M70" i="43"/>
  <c r="M82" i="43" s="1"/>
  <c r="L70" i="43"/>
  <c r="K70" i="43"/>
  <c r="J70" i="43"/>
  <c r="I70" i="43"/>
  <c r="H70" i="43"/>
  <c r="G70" i="43"/>
  <c r="F70" i="43"/>
  <c r="E70" i="43"/>
  <c r="N70" i="43" s="1"/>
  <c r="O70" i="43" s="1"/>
  <c r="D70" i="43"/>
  <c r="N69" i="43"/>
  <c r="O69" i="43" s="1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N66" i="43" s="1"/>
  <c r="O66" i="43" s="1"/>
  <c r="D66" i="43"/>
  <c r="N65" i="43"/>
  <c r="O65" i="43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N44" i="43"/>
  <c r="O44" i="43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82" i="43" s="1"/>
  <c r="E5" i="43"/>
  <c r="E82" i="43" s="1"/>
  <c r="D5" i="43"/>
  <c r="D82" i="43" s="1"/>
  <c r="N84" i="42"/>
  <c r="O84" i="42" s="1"/>
  <c r="N83" i="42"/>
  <c r="O83" i="42" s="1"/>
  <c r="N82" i="42"/>
  <c r="O82" i="42" s="1"/>
  <c r="M81" i="42"/>
  <c r="L81" i="42"/>
  <c r="K81" i="42"/>
  <c r="J81" i="42"/>
  <c r="I81" i="42"/>
  <c r="H81" i="42"/>
  <c r="G81" i="42"/>
  <c r="F81" i="42"/>
  <c r="E81" i="42"/>
  <c r="D81" i="42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 s="1"/>
  <c r="N70" i="42"/>
  <c r="O70" i="42" s="1"/>
  <c r="N69" i="42"/>
  <c r="O69" i="42" s="1"/>
  <c r="M68" i="42"/>
  <c r="N68" i="42" s="1"/>
  <c r="O68" i="42" s="1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N49" i="42" s="1"/>
  <c r="O49" i="42" s="1"/>
  <c r="D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J85" i="42" s="1"/>
  <c r="I27" i="42"/>
  <c r="H27" i="42"/>
  <c r="G27" i="42"/>
  <c r="F27" i="42"/>
  <c r="F85" i="42" s="1"/>
  <c r="E27" i="42"/>
  <c r="D27" i="42"/>
  <c r="N27" i="42" s="1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H85" i="42" s="1"/>
  <c r="G17" i="42"/>
  <c r="G85" i="42" s="1"/>
  <c r="F17" i="42"/>
  <c r="E17" i="42"/>
  <c r="E85" i="42" s="1"/>
  <c r="D17" i="42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85" i="42" s="1"/>
  <c r="H5" i="42"/>
  <c r="G5" i="42"/>
  <c r="F5" i="42"/>
  <c r="E5" i="42"/>
  <c r="D5" i="42"/>
  <c r="N84" i="41"/>
  <c r="O84" i="41" s="1"/>
  <c r="N83" i="41"/>
  <c r="O83" i="41"/>
  <c r="N82" i="41"/>
  <c r="O82" i="41"/>
  <c r="N81" i="41"/>
  <c r="O81" i="41" s="1"/>
  <c r="M80" i="41"/>
  <c r="L80" i="41"/>
  <c r="K80" i="41"/>
  <c r="J80" i="41"/>
  <c r="I80" i="41"/>
  <c r="H80" i="41"/>
  <c r="G80" i="41"/>
  <c r="F80" i="41"/>
  <c r="E80" i="41"/>
  <c r="D80" i="4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/>
  <c r="N73" i="41"/>
  <c r="O73" i="41" s="1"/>
  <c r="N72" i="41"/>
  <c r="O72" i="41" s="1"/>
  <c r="M71" i="41"/>
  <c r="L71" i="41"/>
  <c r="K71" i="41"/>
  <c r="J71" i="41"/>
  <c r="I71" i="41"/>
  <c r="I85" i="41" s="1"/>
  <c r="H71" i="41"/>
  <c r="G71" i="41"/>
  <c r="F71" i="41"/>
  <c r="E71" i="41"/>
  <c r="N71" i="41" s="1"/>
  <c r="O71" i="41" s="1"/>
  <c r="D71" i="41"/>
  <c r="N70" i="41"/>
  <c r="O70" i="41" s="1"/>
  <c r="N69" i="41"/>
  <c r="O69" i="41" s="1"/>
  <c r="N68" i="41"/>
  <c r="O68" i="41" s="1"/>
  <c r="M67" i="41"/>
  <c r="L67" i="41"/>
  <c r="K67" i="41"/>
  <c r="J67" i="41"/>
  <c r="I67" i="41"/>
  <c r="H67" i="41"/>
  <c r="G67" i="41"/>
  <c r="G85" i="41" s="1"/>
  <c r="F67" i="41"/>
  <c r="F85" i="41" s="1"/>
  <c r="E67" i="41"/>
  <c r="D67" i="41"/>
  <c r="N67" i="41" s="1"/>
  <c r="O67" i="41" s="1"/>
  <c r="N66" i="41"/>
  <c r="O66" i="41" s="1"/>
  <c r="N65" i="41"/>
  <c r="O65" i="4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M49" i="41"/>
  <c r="N49" i="41" s="1"/>
  <c r="O49" i="41" s="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M27" i="41"/>
  <c r="L27" i="41"/>
  <c r="L85" i="41" s="1"/>
  <c r="K27" i="41"/>
  <c r="K85" i="41" s="1"/>
  <c r="J27" i="41"/>
  <c r="N27" i="41" s="1"/>
  <c r="O27" i="41" s="1"/>
  <c r="I27" i="41"/>
  <c r="H27" i="41"/>
  <c r="H85" i="41" s="1"/>
  <c r="G27" i="41"/>
  <c r="F27" i="41"/>
  <c r="E27" i="41"/>
  <c r="D27" i="4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/>
  <c r="M17" i="41"/>
  <c r="N17" i="41" s="1"/>
  <c r="O17" i="41" s="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85" i="41" s="1"/>
  <c r="D5" i="41"/>
  <c r="N85" i="40"/>
  <c r="O85" i="40" s="1"/>
  <c r="N84" i="40"/>
  <c r="O84" i="40"/>
  <c r="N83" i="40"/>
  <c r="O83" i="40"/>
  <c r="M82" i="40"/>
  <c r="L82" i="40"/>
  <c r="N82" i="40" s="1"/>
  <c r="O82" i="40" s="1"/>
  <c r="K82" i="40"/>
  <c r="J82" i="40"/>
  <c r="I82" i="40"/>
  <c r="H82" i="40"/>
  <c r="G82" i="40"/>
  <c r="F82" i="40"/>
  <c r="E82" i="40"/>
  <c r="D82" i="40"/>
  <c r="N81" i="40"/>
  <c r="O81" i="40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/>
  <c r="N74" i="40"/>
  <c r="O74" i="40" s="1"/>
  <c r="N73" i="40"/>
  <c r="O73" i="40" s="1"/>
  <c r="M72" i="40"/>
  <c r="L72" i="40"/>
  <c r="N72" i="40" s="1"/>
  <c r="O72" i="40" s="1"/>
  <c r="K72" i="40"/>
  <c r="J72" i="40"/>
  <c r="I72" i="40"/>
  <c r="H72" i="40"/>
  <c r="G72" i="40"/>
  <c r="F72" i="40"/>
  <c r="E72" i="40"/>
  <c r="D72" i="40"/>
  <c r="N71" i="40"/>
  <c r="O71" i="40" s="1"/>
  <c r="N70" i="40"/>
  <c r="O70" i="40" s="1"/>
  <c r="N69" i="40"/>
  <c r="O69" i="40" s="1"/>
  <c r="M68" i="40"/>
  <c r="L68" i="40"/>
  <c r="K68" i="40"/>
  <c r="J68" i="40"/>
  <c r="I68" i="40"/>
  <c r="H68" i="40"/>
  <c r="G68" i="40"/>
  <c r="F68" i="40"/>
  <c r="E68" i="40"/>
  <c r="D68" i="40"/>
  <c r="N67" i="40"/>
  <c r="O67" i="40" s="1"/>
  <c r="N66" i="40"/>
  <c r="O66" i="40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N50" i="40" s="1"/>
  <c r="O50" i="40" s="1"/>
  <c r="E50" i="40"/>
  <c r="D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86" i="40" s="1"/>
  <c r="L5" i="40"/>
  <c r="K5" i="40"/>
  <c r="J5" i="40"/>
  <c r="I5" i="40"/>
  <c r="H5" i="40"/>
  <c r="H86" i="40" s="1"/>
  <c r="G5" i="40"/>
  <c r="G86" i="40" s="1"/>
  <c r="F5" i="40"/>
  <c r="N5" i="40" s="1"/>
  <c r="O5" i="40" s="1"/>
  <c r="E5" i="40"/>
  <c r="D5" i="40"/>
  <c r="D86" i="40" s="1"/>
  <c r="N80" i="39"/>
  <c r="O80" i="39" s="1"/>
  <c r="N79" i="39"/>
  <c r="O79" i="39"/>
  <c r="N78" i="39"/>
  <c r="O78" i="39" s="1"/>
  <c r="M77" i="39"/>
  <c r="L77" i="39"/>
  <c r="K77" i="39"/>
  <c r="J77" i="39"/>
  <c r="I77" i="39"/>
  <c r="H77" i="39"/>
  <c r="G77" i="39"/>
  <c r="F77" i="39"/>
  <c r="E77" i="39"/>
  <c r="D77" i="39"/>
  <c r="N77" i="39" s="1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M68" i="39"/>
  <c r="L68" i="39"/>
  <c r="K68" i="39"/>
  <c r="J68" i="39"/>
  <c r="I68" i="39"/>
  <c r="H68" i="39"/>
  <c r="G68" i="39"/>
  <c r="G81" i="39" s="1"/>
  <c r="F68" i="39"/>
  <c r="E68" i="39"/>
  <c r="D68" i="39"/>
  <c r="N68" i="39" s="1"/>
  <c r="O68" i="39" s="1"/>
  <c r="N67" i="39"/>
  <c r="O67" i="39" s="1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/>
  <c r="M46" i="39"/>
  <c r="L46" i="39"/>
  <c r="K46" i="39"/>
  <c r="J46" i="39"/>
  <c r="I46" i="39"/>
  <c r="H46" i="39"/>
  <c r="H81" i="39" s="1"/>
  <c r="G46" i="39"/>
  <c r="F46" i="39"/>
  <c r="E46" i="39"/>
  <c r="D46" i="39"/>
  <c r="N45" i="39"/>
  <c r="O45" i="39"/>
  <c r="N44" i="39"/>
  <c r="O44" i="39" s="1"/>
  <c r="N43" i="39"/>
  <c r="O43" i="39" s="1"/>
  <c r="N42" i="39"/>
  <c r="O42" i="39"/>
  <c r="N41" i="39"/>
  <c r="O41" i="39"/>
  <c r="N40" i="39"/>
  <c r="O40" i="39" s="1"/>
  <c r="N39" i="39"/>
  <c r="O39" i="39"/>
  <c r="N38" i="39"/>
  <c r="O38" i="39"/>
  <c r="N37" i="39"/>
  <c r="O37" i="39" s="1"/>
  <c r="N36" i="39"/>
  <c r="O36" i="39"/>
  <c r="N35" i="39"/>
  <c r="O35" i="39" s="1"/>
  <c r="N34" i="39"/>
  <c r="O34" i="39"/>
  <c r="N33" i="39"/>
  <c r="O33" i="39" s="1"/>
  <c r="N32" i="39"/>
  <c r="O32" i="39"/>
  <c r="N31" i="39"/>
  <c r="O31" i="39" s="1"/>
  <c r="N30" i="39"/>
  <c r="O30" i="39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J81" i="39" s="1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81" i="39" s="1"/>
  <c r="J5" i="39"/>
  <c r="I5" i="39"/>
  <c r="I81" i="39" s="1"/>
  <c r="H5" i="39"/>
  <c r="G5" i="39"/>
  <c r="F5" i="39"/>
  <c r="E5" i="39"/>
  <c r="D5" i="39"/>
  <c r="D81" i="39" s="1"/>
  <c r="N77" i="38"/>
  <c r="O77" i="38"/>
  <c r="N76" i="38"/>
  <c r="O76" i="38"/>
  <c r="N75" i="38"/>
  <c r="O75" i="38" s="1"/>
  <c r="M74" i="38"/>
  <c r="L74" i="38"/>
  <c r="K74" i="38"/>
  <c r="J74" i="38"/>
  <c r="I74" i="38"/>
  <c r="H74" i="38"/>
  <c r="G74" i="38"/>
  <c r="G78" i="38" s="1"/>
  <c r="F74" i="38"/>
  <c r="E74" i="38"/>
  <c r="D74" i="38"/>
  <c r="N73" i="38"/>
  <c r="O73" i="38" s="1"/>
  <c r="N72" i="38"/>
  <c r="O72" i="38"/>
  <c r="N71" i="38"/>
  <c r="O71" i="38" s="1"/>
  <c r="N70" i="38"/>
  <c r="O70" i="38"/>
  <c r="N69" i="38"/>
  <c r="O69" i="38"/>
  <c r="N68" i="38"/>
  <c r="O68" i="38"/>
  <c r="N67" i="38"/>
  <c r="O67" i="38" s="1"/>
  <c r="N66" i="38"/>
  <c r="O66" i="38"/>
  <c r="N65" i="38"/>
  <c r="O65" i="38"/>
  <c r="M64" i="38"/>
  <c r="L64" i="38"/>
  <c r="K64" i="38"/>
  <c r="J64" i="38"/>
  <c r="I64" i="38"/>
  <c r="H64" i="38"/>
  <c r="G64" i="38"/>
  <c r="F64" i="38"/>
  <c r="E64" i="38"/>
  <c r="D64" i="38"/>
  <c r="N63" i="38"/>
  <c r="O63" i="38"/>
  <c r="N62" i="38"/>
  <c r="O62" i="38"/>
  <c r="N61" i="38"/>
  <c r="O61" i="38" s="1"/>
  <c r="M60" i="38"/>
  <c r="L60" i="38"/>
  <c r="K60" i="38"/>
  <c r="N60" i="38" s="1"/>
  <c r="O60" i="38" s="1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/>
  <c r="N55" i="38"/>
  <c r="O55" i="38"/>
  <c r="N54" i="38"/>
  <c r="O54" i="38"/>
  <c r="N53" i="38"/>
  <c r="O53" i="38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N40" i="38"/>
  <c r="O40" i="38"/>
  <c r="N39" i="38"/>
  <c r="O39" i="38"/>
  <c r="N38" i="38"/>
  <c r="O38" i="38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/>
  <c r="N27" i="38"/>
  <c r="O27" i="38"/>
  <c r="N26" i="38"/>
  <c r="O26" i="38"/>
  <c r="N25" i="38"/>
  <c r="O25" i="38" s="1"/>
  <c r="M24" i="38"/>
  <c r="M78" i="38" s="1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N17" i="38" s="1"/>
  <c r="O17" i="38" s="1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78" i="38" s="1"/>
  <c r="J5" i="38"/>
  <c r="I5" i="38"/>
  <c r="I78" i="38" s="1"/>
  <c r="H5" i="38"/>
  <c r="G5" i="38"/>
  <c r="F5" i="38"/>
  <c r="E5" i="38"/>
  <c r="D5" i="38"/>
  <c r="N81" i="37"/>
  <c r="O81" i="37" s="1"/>
  <c r="N80" i="37"/>
  <c r="O80" i="37"/>
  <c r="N79" i="37"/>
  <c r="O79" i="37"/>
  <c r="N78" i="37"/>
  <c r="O78" i="37" s="1"/>
  <c r="M77" i="37"/>
  <c r="L77" i="37"/>
  <c r="K77" i="37"/>
  <c r="J77" i="37"/>
  <c r="I77" i="37"/>
  <c r="H77" i="37"/>
  <c r="G77" i="37"/>
  <c r="F77" i="37"/>
  <c r="E77" i="37"/>
  <c r="D77" i="37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/>
  <c r="N70" i="37"/>
  <c r="O70" i="37" s="1"/>
  <c r="N69" i="37"/>
  <c r="O69" i="37" s="1"/>
  <c r="M68" i="37"/>
  <c r="L68" i="37"/>
  <c r="K68" i="37"/>
  <c r="J68" i="37"/>
  <c r="I68" i="37"/>
  <c r="H68" i="37"/>
  <c r="G68" i="37"/>
  <c r="F68" i="37"/>
  <c r="E68" i="37"/>
  <c r="D68" i="37"/>
  <c r="N67" i="37"/>
  <c r="O67" i="37" s="1"/>
  <c r="N66" i="37"/>
  <c r="O66" i="37" s="1"/>
  <c r="N65" i="37"/>
  <c r="O65" i="37"/>
  <c r="M64" i="37"/>
  <c r="L64" i="37"/>
  <c r="K64" i="37"/>
  <c r="J64" i="37"/>
  <c r="I64" i="37"/>
  <c r="H64" i="37"/>
  <c r="G64" i="37"/>
  <c r="F64" i="37"/>
  <c r="E64" i="37"/>
  <c r="E82" i="37" s="1"/>
  <c r="D64" i="37"/>
  <c r="N63" i="37"/>
  <c r="O63" i="37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 s="1"/>
  <c r="M17" i="37"/>
  <c r="L17" i="37"/>
  <c r="K17" i="37"/>
  <c r="K82" i="37" s="1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82" i="37" s="1"/>
  <c r="E5" i="37"/>
  <c r="D5" i="37"/>
  <c r="N78" i="36"/>
  <c r="O78" i="36"/>
  <c r="N77" i="36"/>
  <c r="O77" i="36"/>
  <c r="M76" i="36"/>
  <c r="L76" i="36"/>
  <c r="K76" i="36"/>
  <c r="J76" i="36"/>
  <c r="I76" i="36"/>
  <c r="H76" i="36"/>
  <c r="G76" i="36"/>
  <c r="F76" i="36"/>
  <c r="E76" i="36"/>
  <c r="D76" i="36"/>
  <c r="N75" i="36"/>
  <c r="O75" i="36" s="1"/>
  <c r="N74" i="36"/>
  <c r="O74" i="36"/>
  <c r="N73" i="36"/>
  <c r="O73" i="36" s="1"/>
  <c r="N72" i="36"/>
  <c r="O72" i="36"/>
  <c r="N71" i="36"/>
  <c r="O71" i="36" s="1"/>
  <c r="N70" i="36"/>
  <c r="O70" i="36"/>
  <c r="N69" i="36"/>
  <c r="O69" i="36" s="1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6" i="36"/>
  <c r="O66" i="36"/>
  <c r="N65" i="36"/>
  <c r="O65" i="36"/>
  <c r="N64" i="36"/>
  <c r="O64" i="36"/>
  <c r="M63" i="36"/>
  <c r="L63" i="36"/>
  <c r="L79" i="36" s="1"/>
  <c r="K63" i="36"/>
  <c r="J63" i="36"/>
  <c r="I63" i="36"/>
  <c r="H63" i="36"/>
  <c r="G63" i="36"/>
  <c r="F63" i="36"/>
  <c r="E63" i="36"/>
  <c r="N63" i="36" s="1"/>
  <c r="O63" i="36" s="1"/>
  <c r="D63" i="36"/>
  <c r="N62" i="36"/>
  <c r="O62" i="36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M79" i="36" s="1"/>
  <c r="L45" i="36"/>
  <c r="K45" i="36"/>
  <c r="J45" i="36"/>
  <c r="I45" i="36"/>
  <c r="H45" i="36"/>
  <c r="G45" i="36"/>
  <c r="F45" i="36"/>
  <c r="F79" i="36" s="1"/>
  <c r="E45" i="36"/>
  <c r="D45" i="36"/>
  <c r="N45" i="36" s="1"/>
  <c r="O45" i="36" s="1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M27" i="36"/>
  <c r="L27" i="36"/>
  <c r="K27" i="36"/>
  <c r="K79" i="36" s="1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G79" i="36" s="1"/>
  <c r="F17" i="36"/>
  <c r="E17" i="36"/>
  <c r="D17" i="36"/>
  <c r="N16" i="36"/>
  <c r="O16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79" i="36" s="1"/>
  <c r="G5" i="36"/>
  <c r="F5" i="36"/>
  <c r="E5" i="36"/>
  <c r="E79" i="36" s="1"/>
  <c r="D5" i="36"/>
  <c r="D79" i="36" s="1"/>
  <c r="N80" i="35"/>
  <c r="O80" i="35" s="1"/>
  <c r="N79" i="35"/>
  <c r="O79" i="35" s="1"/>
  <c r="M78" i="35"/>
  <c r="L78" i="35"/>
  <c r="K78" i="35"/>
  <c r="J78" i="35"/>
  <c r="I78" i="35"/>
  <c r="H78" i="35"/>
  <c r="G78" i="35"/>
  <c r="F78" i="35"/>
  <c r="E78" i="35"/>
  <c r="D78" i="35"/>
  <c r="N77" i="35"/>
  <c r="O77" i="35" s="1"/>
  <c r="N76" i="35"/>
  <c r="O76" i="35" s="1"/>
  <c r="N75" i="35"/>
  <c r="O75" i="35" s="1"/>
  <c r="N74" i="35"/>
  <c r="O74" i="35" s="1"/>
  <c r="N73" i="35"/>
  <c r="O73" i="35"/>
  <c r="N72" i="35"/>
  <c r="O72" i="35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8" i="35"/>
  <c r="O68" i="35" s="1"/>
  <c r="N67" i="35"/>
  <c r="O67" i="35" s="1"/>
  <c r="N66" i="35"/>
  <c r="O66" i="35" s="1"/>
  <c r="M65" i="35"/>
  <c r="L65" i="35"/>
  <c r="K65" i="35"/>
  <c r="J65" i="35"/>
  <c r="I65" i="35"/>
  <c r="N65" i="35" s="1"/>
  <c r="O65" i="35" s="1"/>
  <c r="H65" i="35"/>
  <c r="G65" i="35"/>
  <c r="F65" i="35"/>
  <c r="E65" i="35"/>
  <c r="D65" i="35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N23" i="35"/>
  <c r="O23" i="35"/>
  <c r="N22" i="35"/>
  <c r="O22" i="35"/>
  <c r="N21" i="35"/>
  <c r="O21" i="35"/>
  <c r="N20" i="35"/>
  <c r="O20" i="35" s="1"/>
  <c r="N19" i="35"/>
  <c r="O19" i="35" s="1"/>
  <c r="N18" i="35"/>
  <c r="O18" i="35"/>
  <c r="M17" i="35"/>
  <c r="M81" i="35" s="1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81" i="35"/>
  <c r="F5" i="35"/>
  <c r="F81" i="35" s="1"/>
  <c r="E5" i="35"/>
  <c r="D5" i="35"/>
  <c r="N5" i="35" s="1"/>
  <c r="O5" i="35" s="1"/>
  <c r="N80" i="34"/>
  <c r="O80" i="34" s="1"/>
  <c r="N79" i="34"/>
  <c r="O79" i="34" s="1"/>
  <c r="N78" i="34"/>
  <c r="O78" i="34" s="1"/>
  <c r="M77" i="34"/>
  <c r="L77" i="34"/>
  <c r="K77" i="34"/>
  <c r="J77" i="34"/>
  <c r="I77" i="34"/>
  <c r="H77" i="34"/>
  <c r="G77" i="34"/>
  <c r="F77" i="34"/>
  <c r="E77" i="34"/>
  <c r="D77" i="34"/>
  <c r="N76" i="34"/>
  <c r="O76" i="34" s="1"/>
  <c r="N75" i="34"/>
  <c r="O75" i="34" s="1"/>
  <c r="N74" i="34"/>
  <c r="O74" i="34"/>
  <c r="N73" i="34"/>
  <c r="O73" i="34" s="1"/>
  <c r="N72" i="34"/>
  <c r="O72" i="34" s="1"/>
  <c r="N71" i="34"/>
  <c r="O71" i="34" s="1"/>
  <c r="N70" i="34"/>
  <c r="O70" i="34" s="1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7" i="34"/>
  <c r="O67" i="34"/>
  <c r="N66" i="34"/>
  <c r="O66" i="34" s="1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/>
  <c r="M47" i="34"/>
  <c r="L47" i="34"/>
  <c r="K47" i="34"/>
  <c r="J47" i="34"/>
  <c r="I47" i="34"/>
  <c r="H47" i="34"/>
  <c r="G47" i="34"/>
  <c r="F47" i="34"/>
  <c r="E47" i="34"/>
  <c r="E81" i="34" s="1"/>
  <c r="D47" i="34"/>
  <c r="N46" i="34"/>
  <c r="O46" i="34" s="1"/>
  <c r="N45" i="34"/>
  <c r="O45" i="34" s="1"/>
  <c r="N44" i="34"/>
  <c r="O44" i="34"/>
  <c r="N43" i="34"/>
  <c r="O43" i="34" s="1"/>
  <c r="N42" i="34"/>
  <c r="O42" i="34"/>
  <c r="N41" i="34"/>
  <c r="O41" i="34"/>
  <c r="N40" i="34"/>
  <c r="O40" i="34" s="1"/>
  <c r="N39" i="34"/>
  <c r="O39" i="34"/>
  <c r="N38" i="34"/>
  <c r="O38" i="34"/>
  <c r="N37" i="34"/>
  <c r="O37" i="34" s="1"/>
  <c r="N36" i="34"/>
  <c r="O36" i="34"/>
  <c r="N35" i="34"/>
  <c r="O35" i="34"/>
  <c r="N34" i="34"/>
  <c r="O34" i="34" s="1"/>
  <c r="N33" i="34"/>
  <c r="O33" i="34" s="1"/>
  <c r="N32" i="34"/>
  <c r="O32" i="34"/>
  <c r="N31" i="34"/>
  <c r="O31" i="34" s="1"/>
  <c r="N30" i="34"/>
  <c r="O30" i="34"/>
  <c r="N29" i="34"/>
  <c r="O29" i="34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/>
  <c r="N22" i="34"/>
  <c r="O22" i="34"/>
  <c r="N21" i="34"/>
  <c r="O21" i="34" s="1"/>
  <c r="N20" i="34"/>
  <c r="O20" i="34"/>
  <c r="N19" i="34"/>
  <c r="O19" i="34"/>
  <c r="N18" i="34"/>
  <c r="O18" i="34" s="1"/>
  <c r="M17" i="34"/>
  <c r="M81" i="34" s="1"/>
  <c r="L17" i="34"/>
  <c r="L81" i="34" s="1"/>
  <c r="K17" i="34"/>
  <c r="J17" i="34"/>
  <c r="J81" i="34" s="1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 s="1"/>
  <c r="N14" i="34"/>
  <c r="O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81" i="34" s="1"/>
  <c r="G5" i="34"/>
  <c r="F5" i="34"/>
  <c r="E5" i="34"/>
  <c r="D5" i="34"/>
  <c r="N5" i="34" s="1"/>
  <c r="O5" i="34" s="1"/>
  <c r="N49" i="33"/>
  <c r="O49" i="33"/>
  <c r="N81" i="33"/>
  <c r="O81" i="33" s="1"/>
  <c r="N65" i="33"/>
  <c r="O65" i="33" s="1"/>
  <c r="N50" i="33"/>
  <c r="O50" i="33" s="1"/>
  <c r="N51" i="33"/>
  <c r="O51" i="33" s="1"/>
  <c r="N52" i="33"/>
  <c r="O52" i="33" s="1"/>
  <c r="N53" i="33"/>
  <c r="O53" i="33"/>
  <c r="N54" i="33"/>
  <c r="O54" i="33"/>
  <c r="N55" i="33"/>
  <c r="O55" i="33" s="1"/>
  <c r="N56" i="33"/>
  <c r="O56" i="33"/>
  <c r="N57" i="33"/>
  <c r="O57" i="33" s="1"/>
  <c r="N58" i="33"/>
  <c r="O58" i="33" s="1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27" i="33"/>
  <c r="O27" i="33" s="1"/>
  <c r="N28" i="33"/>
  <c r="O28" i="33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/>
  <c r="N46" i="33"/>
  <c r="O46" i="33"/>
  <c r="N47" i="33"/>
  <c r="O47" i="33" s="1"/>
  <c r="N9" i="33"/>
  <c r="O9" i="33"/>
  <c r="N10" i="33"/>
  <c r="O10" i="33" s="1"/>
  <c r="E48" i="33"/>
  <c r="N48" i="33" s="1"/>
  <c r="O48" i="33" s="1"/>
  <c r="F48" i="33"/>
  <c r="G48" i="33"/>
  <c r="H48" i="33"/>
  <c r="I48" i="33"/>
  <c r="J48" i="33"/>
  <c r="K48" i="33"/>
  <c r="L48" i="33"/>
  <c r="M48" i="33"/>
  <c r="D48" i="33"/>
  <c r="E26" i="33"/>
  <c r="F26" i="33"/>
  <c r="G26" i="33"/>
  <c r="H26" i="33"/>
  <c r="I26" i="33"/>
  <c r="J26" i="33"/>
  <c r="K26" i="33"/>
  <c r="L26" i="33"/>
  <c r="M26" i="33"/>
  <c r="D26" i="33"/>
  <c r="E17" i="33"/>
  <c r="E82" i="33" s="1"/>
  <c r="F17" i="33"/>
  <c r="G17" i="33"/>
  <c r="H17" i="33"/>
  <c r="I17" i="33"/>
  <c r="J17" i="33"/>
  <c r="K17" i="33"/>
  <c r="L17" i="33"/>
  <c r="M17" i="33"/>
  <c r="D17" i="33"/>
  <c r="E5" i="33"/>
  <c r="F5" i="33"/>
  <c r="G5" i="33"/>
  <c r="H5" i="33"/>
  <c r="I5" i="33"/>
  <c r="J5" i="33"/>
  <c r="K5" i="33"/>
  <c r="L5" i="33"/>
  <c r="L82" i="33" s="1"/>
  <c r="M5" i="33"/>
  <c r="M82" i="33" s="1"/>
  <c r="D5" i="33"/>
  <c r="N5" i="33" s="1"/>
  <c r="O5" i="33" s="1"/>
  <c r="E79" i="33"/>
  <c r="F79" i="33"/>
  <c r="G79" i="33"/>
  <c r="H79" i="33"/>
  <c r="I79" i="33"/>
  <c r="J79" i="33"/>
  <c r="K79" i="33"/>
  <c r="L79" i="33"/>
  <c r="M79" i="33"/>
  <c r="D79" i="33"/>
  <c r="N80" i="33"/>
  <c r="O80" i="33"/>
  <c r="N72" i="33"/>
  <c r="O72" i="33" s="1"/>
  <c r="N73" i="33"/>
  <c r="O73" i="33"/>
  <c r="N74" i="33"/>
  <c r="O74" i="33"/>
  <c r="N75" i="33"/>
  <c r="O75" i="33" s="1"/>
  <c r="N76" i="33"/>
  <c r="O76" i="33"/>
  <c r="N77" i="33"/>
  <c r="N78" i="33"/>
  <c r="O78" i="33"/>
  <c r="N71" i="33"/>
  <c r="O71" i="33"/>
  <c r="E70" i="33"/>
  <c r="F70" i="33"/>
  <c r="G70" i="33"/>
  <c r="H70" i="33"/>
  <c r="I70" i="33"/>
  <c r="J70" i="33"/>
  <c r="K70" i="33"/>
  <c r="L70" i="33"/>
  <c r="M70" i="33"/>
  <c r="D70" i="33"/>
  <c r="E66" i="33"/>
  <c r="F66" i="33"/>
  <c r="G66" i="33"/>
  <c r="H66" i="33"/>
  <c r="I66" i="33"/>
  <c r="I82" i="33" s="1"/>
  <c r="J66" i="33"/>
  <c r="K66" i="33"/>
  <c r="L66" i="33"/>
  <c r="M66" i="33"/>
  <c r="D66" i="33"/>
  <c r="N67" i="33"/>
  <c r="O67" i="33"/>
  <c r="N68" i="33"/>
  <c r="O68" i="33"/>
  <c r="N69" i="33"/>
  <c r="O69" i="33" s="1"/>
  <c r="O77" i="33"/>
  <c r="N19" i="33"/>
  <c r="O19" i="33" s="1"/>
  <c r="N20" i="33"/>
  <c r="O20" i="33"/>
  <c r="N21" i="33"/>
  <c r="O21" i="33"/>
  <c r="N22" i="33"/>
  <c r="O22" i="33" s="1"/>
  <c r="N23" i="33"/>
  <c r="O23" i="33"/>
  <c r="N24" i="33"/>
  <c r="O24" i="33" s="1"/>
  <c r="N25" i="33"/>
  <c r="O25" i="33" s="1"/>
  <c r="N7" i="33"/>
  <c r="O7" i="33" s="1"/>
  <c r="N8" i="33"/>
  <c r="O8" i="33" s="1"/>
  <c r="N11" i="33"/>
  <c r="O11" i="33" s="1"/>
  <c r="N12" i="33"/>
  <c r="O12" i="33" s="1"/>
  <c r="N13" i="33"/>
  <c r="O13" i="33" s="1"/>
  <c r="N14" i="33"/>
  <c r="O14" i="33" s="1"/>
  <c r="N15" i="33"/>
  <c r="O15" i="33"/>
  <c r="N16" i="33"/>
  <c r="O16" i="33"/>
  <c r="N6" i="33"/>
  <c r="O6" i="33" s="1"/>
  <c r="N18" i="33"/>
  <c r="O18" i="33"/>
  <c r="J81" i="35"/>
  <c r="N46" i="35"/>
  <c r="O46" i="35" s="1"/>
  <c r="E78" i="38"/>
  <c r="N64" i="39"/>
  <c r="O64" i="39"/>
  <c r="F81" i="39"/>
  <c r="K86" i="40"/>
  <c r="N17" i="40"/>
  <c r="O17" i="40" s="1"/>
  <c r="J86" i="40"/>
  <c r="E86" i="40"/>
  <c r="I86" i="40"/>
  <c r="D78" i="38"/>
  <c r="L78" i="38"/>
  <c r="M85" i="41"/>
  <c r="K85" i="42"/>
  <c r="L82" i="43"/>
  <c r="J82" i="43"/>
  <c r="G82" i="43"/>
  <c r="I82" i="43"/>
  <c r="N27" i="43"/>
  <c r="O27" i="43"/>
  <c r="N46" i="44"/>
  <c r="O46" i="44" s="1"/>
  <c r="H80" i="44"/>
  <c r="N70" i="45"/>
  <c r="O70" i="45"/>
  <c r="D83" i="45"/>
  <c r="E83" i="45"/>
  <c r="F83" i="45"/>
  <c r="N17" i="45"/>
  <c r="O17" i="45" s="1"/>
  <c r="O79" i="46"/>
  <c r="P79" i="46" s="1"/>
  <c r="L82" i="46"/>
  <c r="G82" i="46"/>
  <c r="E82" i="46"/>
  <c r="O5" i="46"/>
  <c r="P5" i="46" s="1"/>
  <c r="D82" i="46"/>
  <c r="O82" i="48" l="1"/>
  <c r="P82" i="48" s="1"/>
  <c r="N27" i="39"/>
  <c r="O27" i="39" s="1"/>
  <c r="N5" i="42"/>
  <c r="O5" i="42" s="1"/>
  <c r="M81" i="39"/>
  <c r="N27" i="45"/>
  <c r="O27" i="45" s="1"/>
  <c r="F86" i="40"/>
  <c r="N17" i="36"/>
  <c r="O17" i="36" s="1"/>
  <c r="M82" i="46"/>
  <c r="I81" i="34"/>
  <c r="H81" i="35"/>
  <c r="N66" i="33"/>
  <c r="O66" i="33" s="1"/>
  <c r="O48" i="46"/>
  <c r="P48" i="46" s="1"/>
  <c r="H82" i="33"/>
  <c r="F81" i="34"/>
  <c r="N77" i="34"/>
  <c r="O77" i="34" s="1"/>
  <c r="N68" i="40"/>
  <c r="O68" i="40" s="1"/>
  <c r="N81" i="42"/>
  <c r="O81" i="42" s="1"/>
  <c r="F80" i="44"/>
  <c r="F82" i="46"/>
  <c r="O82" i="46" s="1"/>
  <c r="P82" i="46" s="1"/>
  <c r="N68" i="34"/>
  <c r="O68" i="34" s="1"/>
  <c r="L81" i="39"/>
  <c r="N17" i="44"/>
  <c r="O17" i="44" s="1"/>
  <c r="D82" i="33"/>
  <c r="L81" i="35"/>
  <c r="I79" i="36"/>
  <c r="N17" i="37"/>
  <c r="O17" i="37" s="1"/>
  <c r="N79" i="33"/>
  <c r="O79" i="33" s="1"/>
  <c r="N26" i="33"/>
  <c r="O26" i="33" s="1"/>
  <c r="N26" i="35"/>
  <c r="O26" i="35" s="1"/>
  <c r="N78" i="35"/>
  <c r="O78" i="35" s="1"/>
  <c r="N65" i="44"/>
  <c r="O65" i="44" s="1"/>
  <c r="N67" i="36"/>
  <c r="O67" i="36" s="1"/>
  <c r="N17" i="42"/>
  <c r="O17" i="42" s="1"/>
  <c r="E81" i="35"/>
  <c r="H82" i="37"/>
  <c r="N64" i="37"/>
  <c r="O64" i="37" s="1"/>
  <c r="G82" i="33"/>
  <c r="K80" i="44"/>
  <c r="K81" i="35"/>
  <c r="N17" i="35"/>
  <c r="O17" i="35" s="1"/>
  <c r="K81" i="34"/>
  <c r="N5" i="36"/>
  <c r="O5" i="36" s="1"/>
  <c r="N64" i="34"/>
  <c r="O64" i="34" s="1"/>
  <c r="J82" i="37"/>
  <c r="N76" i="36"/>
  <c r="O76" i="36" s="1"/>
  <c r="N5" i="43"/>
  <c r="O5" i="43" s="1"/>
  <c r="K82" i="33"/>
  <c r="N24" i="38"/>
  <c r="O24" i="38" s="1"/>
  <c r="N27" i="40"/>
  <c r="O27" i="40" s="1"/>
  <c r="N5" i="41"/>
  <c r="O5" i="41" s="1"/>
  <c r="M85" i="42"/>
  <c r="K82" i="43"/>
  <c r="H82" i="43"/>
  <c r="N82" i="43" s="1"/>
  <c r="O82" i="43" s="1"/>
  <c r="G83" i="45"/>
  <c r="N83" i="45" s="1"/>
  <c r="O83" i="45" s="1"/>
  <c r="G81" i="34"/>
  <c r="N70" i="33"/>
  <c r="O70" i="33" s="1"/>
  <c r="D81" i="35"/>
  <c r="N81" i="35" s="1"/>
  <c r="O81" i="35" s="1"/>
  <c r="I81" i="35"/>
  <c r="N5" i="37"/>
  <c r="O5" i="37" s="1"/>
  <c r="F78" i="38"/>
  <c r="G82" i="37"/>
  <c r="M82" i="37"/>
  <c r="E81" i="39"/>
  <c r="N81" i="39" s="1"/>
  <c r="O81" i="39" s="1"/>
  <c r="H78" i="38"/>
  <c r="N26" i="34"/>
  <c r="O26" i="34" s="1"/>
  <c r="N69" i="35"/>
  <c r="O69" i="35" s="1"/>
  <c r="J79" i="36"/>
  <c r="N79" i="36" s="1"/>
  <c r="O79" i="36" s="1"/>
  <c r="N77" i="37"/>
  <c r="O77" i="37" s="1"/>
  <c r="J82" i="33"/>
  <c r="N68" i="37"/>
  <c r="O68" i="37" s="1"/>
  <c r="J78" i="38"/>
  <c r="D85" i="41"/>
  <c r="N17" i="33"/>
  <c r="O17" i="33" s="1"/>
  <c r="I82" i="37"/>
  <c r="N46" i="39"/>
  <c r="O46" i="39" s="1"/>
  <c r="N74" i="38"/>
  <c r="O74" i="38" s="1"/>
  <c r="O83" i="47"/>
  <c r="P83" i="47" s="1"/>
  <c r="N82" i="33"/>
  <c r="O82" i="33" s="1"/>
  <c r="N78" i="38"/>
  <c r="O78" i="38" s="1"/>
  <c r="N79" i="45"/>
  <c r="O79" i="45" s="1"/>
  <c r="D85" i="42"/>
  <c r="N5" i="38"/>
  <c r="O5" i="38" s="1"/>
  <c r="N5" i="39"/>
  <c r="O5" i="39" s="1"/>
  <c r="N27" i="44"/>
  <c r="O27" i="44" s="1"/>
  <c r="N17" i="43"/>
  <c r="O17" i="43" s="1"/>
  <c r="D82" i="37"/>
  <c r="D81" i="34"/>
  <c r="F82" i="33"/>
  <c r="E80" i="44"/>
  <c r="N80" i="44" s="1"/>
  <c r="O80" i="44" s="1"/>
  <c r="N72" i="42"/>
  <c r="O72" i="42" s="1"/>
  <c r="N80" i="41"/>
  <c r="O80" i="41" s="1"/>
  <c r="N17" i="39"/>
  <c r="O17" i="39" s="1"/>
  <c r="L82" i="37"/>
  <c r="N43" i="38"/>
  <c r="O43" i="38" s="1"/>
  <c r="L86" i="40"/>
  <c r="N86" i="40" s="1"/>
  <c r="O86" i="40" s="1"/>
  <c r="N48" i="43"/>
  <c r="O48" i="43" s="1"/>
  <c r="J85" i="41"/>
  <c r="N47" i="34"/>
  <c r="O47" i="34" s="1"/>
  <c r="N64" i="38"/>
  <c r="O64" i="38" s="1"/>
  <c r="L85" i="42"/>
  <c r="N27" i="37"/>
  <c r="O27" i="37" s="1"/>
  <c r="N85" i="42" l="1"/>
  <c r="O85" i="42" s="1"/>
  <c r="N81" i="34"/>
  <c r="O81" i="34" s="1"/>
  <c r="N85" i="41"/>
  <c r="O85" i="41" s="1"/>
  <c r="N82" i="37"/>
  <c r="O82" i="37" s="1"/>
</calcChain>
</file>

<file path=xl/sharedStrings.xml><?xml version="1.0" encoding="utf-8"?>
<sst xmlns="http://schemas.openxmlformats.org/spreadsheetml/2006/main" count="1571" uniqueCount="175">
  <si>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</si>
  <si>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</si>
  <si>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</si>
  <si>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</si>
  <si>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</si>
  <si>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</si>
  <si>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</si>
  <si>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</si>
  <si>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</si>
  <si>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</si>
  <si>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</si>
  <si>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</si>
  <si>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</si>
  <si>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</si>
  <si>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</si>
  <si>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</si>
  <si>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</si>
  <si>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</si>
  <si>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</si>
  <si>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</si>
  <si>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</si>
  <si>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Sewer</t>
  </si>
  <si>
    <t>Franchise Fee - Solid Waste</t>
  </si>
  <si>
    <t>Franchise Fee - Other</t>
  </si>
  <si>
    <t>Special Assessments - Capital Improvement</t>
  </si>
  <si>
    <t>Special Assessments - Charges for Public Services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</si>
  <si>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</si>
  <si>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</si>
  <si>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</si>
  <si>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</si>
  <si>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</si>
  <si>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Public Safety</t>
  </si>
  <si>
    <t>Federal Grant - Transportation - Other Transportation</t>
  </si>
  <si>
    <t>Federal Grant - Human Services - Other Human Services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</si>
  <si>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</si>
  <si>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</si>
  <si>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</si>
  <si>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</si>
  <si>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</si>
  <si>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</si>
  <si>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</si>
  <si>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</si>
  <si>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</si>
  <si>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</si>
  <si>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Grants from Other Local Units - Transportation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</si>
  <si>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</si>
  <si>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</si>
  <si>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</si>
  <si>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</si>
  <si>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</si>
  <si>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</si>
  <si>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</si>
  <si>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</si>
  <si>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</si>
  <si>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</si>
  <si>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</si>
  <si>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</si>
  <si>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</si>
  <si>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</si>
  <si>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</si>
  <si>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</si>
  <si>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Public Safety - Other Public Safety Charges and Fees</t>
  </si>
  <si>
    <t>Physical Environment - Water Utility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</si>
  <si>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</si>
  <si>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</si>
  <si>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</si>
  <si>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</si>
  <si>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Human Services - Other Human Services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</si>
  <si>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</si>
  <si>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</si>
  <si>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</si>
  <si>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</si>
  <si>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</si>
  <si>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</si>
  <si>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</si>
  <si>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</si>
  <si>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</si>
  <si>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</si>
  <si>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</si>
  <si>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</si>
  <si>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</si>
  <si>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</si>
  <si>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</si>
  <si>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</si>
  <si>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</si>
  <si>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</si>
  <si>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</si>
  <si>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</si>
  <si>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</si>
  <si>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</si>
  <si>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</si>
  <si>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</si>
  <si>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</si>
  <si>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</si>
  <si>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</si>
  <si>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</si>
  <si>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Pembroke Pines Revenues Reported by Account Code and Fund Type</t>
  </si>
  <si>
    <t>Local Fiscal Year Ended September 30, 2010</t>
  </si>
  <si>
    <t>Fire Insurance Premium Tax for Firefighters' Pension</t>
  </si>
  <si>
    <t>Federal Grant - Physical Environment - Water Supply System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</si>
  <si>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</si>
  <si>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</si>
  <si>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</si>
  <si>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</si>
  <si>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Protective Inspection Fees</t>
  </si>
  <si>
    <t>2011 Municipal Population:</t>
  </si>
  <si>
    <t>Local Fiscal Year Ended September 30, 2012</t>
  </si>
  <si>
    <t>Other Permits, Fees, and Special Assessments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</si>
  <si>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</si>
  <si>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</si>
  <si>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</si>
  <si>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</si>
  <si>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</si>
  <si>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</si>
  <si>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</si>
  <si>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</si>
  <si>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</si>
  <si>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Public Safety</t>
  </si>
  <si>
    <t>Grants from Other Local Units - Other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</si>
  <si>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</si>
  <si>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</si>
  <si>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</si>
  <si>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Other Transportation Charges</t>
  </si>
  <si>
    <t>Court-Ordered Judgments and Fines - Other Court-Ordered</t>
  </si>
  <si>
    <t>Sales - Disposition of Fixed Assets</t>
  </si>
  <si>
    <t>Sales - Sale of Surplus Materials and Scrap</t>
  </si>
  <si>
    <t>Proceeds - Installment Purchases and Capital Lease Proceeds</t>
  </si>
  <si>
    <t>Proceeds of General Capital Asset Dispositions - Sales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</si>
  <si>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</si>
  <si>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</si>
  <si>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</si>
  <si>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</si>
  <si>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2008 Municipal Population:</t>
  </si>
  <si>
    <t>Local Fiscal Year Ended September 30, 2014</t>
  </si>
  <si>
    <t>Proceeds - Proceeds from Refunding Bonds</t>
  </si>
  <si>
    <t>2014 Municipal Population:</t>
  </si>
  <si>
    <t>Local Fiscal Year Ended September 30, 2015</t>
  </si>
  <si>
    <t>State Grant - General Government</t>
  </si>
  <si>
    <t>Interest and Other Earnings - Gain (Loss) on Sale of Investments</t>
  </si>
  <si>
    <t>2015 Municipal Population:</t>
  </si>
  <si>
    <t>Local Fiscal Year Ended September 30, 2016</t>
  </si>
  <si>
    <t>2016 Municipal Population:</t>
  </si>
  <si>
    <t>Local Fiscal Year Ended September 30, 2017</t>
  </si>
  <si>
    <t>Culture / Recreation - Cultural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</si>
  <si>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</si>
  <si>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</si>
  <si>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</si>
  <si>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</si>
  <si>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</si>
  <si>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</si>
  <si>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</si>
  <si>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</si>
  <si>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</si>
  <si>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</si>
  <si>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</si>
  <si>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</si>
  <si>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</si>
  <si>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</si>
  <si>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</si>
  <si>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</si>
  <si>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</si>
  <si>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</si>
  <si>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</si>
  <si>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</si>
  <si>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</si>
  <si>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</si>
  <si>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Proprietary Non-Operating Sources - Capital Contributions from Private Source</t>
  </si>
  <si>
    <t>2021 Municipal Population:</t>
  </si>
  <si>
    <t>Local Fiscal Year Ended September 30, 2022</t>
  </si>
  <si>
    <t>Physical Environment - Garbage / Solid Waste</t>
  </si>
  <si>
    <t>2022 Municipal Population:</t>
  </si>
  <si>
    <t>Proceeds - Leases - Financial Agreements</t>
  </si>
  <si>
    <t>Local Fiscal Year Ended September 30, 2023</t>
  </si>
  <si>
    <t>Other Miscellaneous Revenues - Settlements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</si>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</sst>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A08B-E8FF-49CA-AD1A-36C5B5060052}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87</v>
      </c>
      <c r="B3" s="108"/>
      <c r="C3" s="109"/>
      <c r="D3" s="113" t="s">
        <v>48</v>
      </c>
      <c r="E3" s="114"/>
      <c r="F3" s="114"/>
      <c r="G3" s="114"/>
      <c r="H3" s="115"/>
      <c r="I3" s="113" t="s">
        <v>49</v>
      </c>
      <c r="J3" s="115"/>
      <c r="K3" s="113" t="s">
        <v>51</v>
      </c>
      <c r="L3" s="114"/>
      <c r="M3" s="115"/>
      <c r="N3" s="49"/>
      <c r="O3" s="50"/>
      <c r="P3" s="116" t="s">
        <v>152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88</v>
      </c>
      <c r="F4" s="52" t="s">
        <v>89</v>
      </c>
      <c r="G4" s="52" t="s">
        <v>90</v>
      </c>
      <c r="H4" s="52" t="s">
        <v>5</v>
      </c>
      <c r="I4" s="52" t="s">
        <v>6</v>
      </c>
      <c r="J4" s="53" t="s">
        <v>91</v>
      </c>
      <c r="K4" s="53" t="s">
        <v>7</v>
      </c>
      <c r="L4" s="53" t="s">
        <v>8</v>
      </c>
      <c r="M4" s="53" t="s">
        <v>153</v>
      </c>
      <c r="N4" s="53" t="s">
        <v>9</v>
      </c>
      <c r="O4" s="53" t="s">
        <v>154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155</v>
      </c>
      <c r="B5" s="57"/>
      <c r="C5" s="57"/>
      <c r="D5" s="58">
        <f>SUM(D6:D16)</f>
        <v>111395337</v>
      </c>
      <c r="E5" s="58">
        <f>SUM(E6:E16)</f>
        <v>2972388</v>
      </c>
      <c r="F5" s="58">
        <f>SUM(F6:F16)</f>
        <v>11797274</v>
      </c>
      <c r="G5" s="58">
        <f>SUM(G6:G16)</f>
        <v>0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0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126164999</v>
      </c>
      <c r="P5" s="60">
        <f>(O5/P$84)</f>
        <v>736.85039889733798</v>
      </c>
      <c r="Q5" s="61"/>
    </row>
    <row r="6" spans="1:134">
      <c r="A6" s="63"/>
      <c r="B6" s="64">
        <v>311</v>
      </c>
      <c r="C6" s="65" t="s">
        <v>2</v>
      </c>
      <c r="D6" s="66">
        <v>87565264</v>
      </c>
      <c r="E6" s="66">
        <v>0</v>
      </c>
      <c r="F6" s="66">
        <v>5923911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93489175</v>
      </c>
      <c r="P6" s="67">
        <f>(O6/P$84)</f>
        <v>546.01146464823444</v>
      </c>
      <c r="Q6" s="68"/>
    </row>
    <row r="7" spans="1:134">
      <c r="A7" s="63"/>
      <c r="B7" s="64">
        <v>312.41000000000003</v>
      </c>
      <c r="C7" s="65" t="s">
        <v>156</v>
      </c>
      <c r="D7" s="66">
        <v>0</v>
      </c>
      <c r="E7" s="66">
        <v>1748857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1748857</v>
      </c>
      <c r="P7" s="67">
        <f>(O7/P$84)</f>
        <v>10.21397367160762</v>
      </c>
      <c r="Q7" s="68"/>
    </row>
    <row r="8" spans="1:134">
      <c r="A8" s="63"/>
      <c r="B8" s="64">
        <v>312.43</v>
      </c>
      <c r="C8" s="65" t="s">
        <v>157</v>
      </c>
      <c r="D8" s="66">
        <v>0</v>
      </c>
      <c r="E8" s="66">
        <v>1223531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1223531</v>
      </c>
      <c r="P8" s="67">
        <f>(O8/P$84)</f>
        <v>7.1458749459765682</v>
      </c>
      <c r="Q8" s="68"/>
    </row>
    <row r="9" spans="1:134">
      <c r="A9" s="63"/>
      <c r="B9" s="64">
        <v>312.51</v>
      </c>
      <c r="C9" s="65" t="s">
        <v>94</v>
      </c>
      <c r="D9" s="66">
        <v>2250084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2250084</v>
      </c>
      <c r="P9" s="67">
        <f>(O9/P$84)</f>
        <v>13.141325296982865</v>
      </c>
      <c r="Q9" s="68"/>
    </row>
    <row r="10" spans="1:134">
      <c r="A10" s="63"/>
      <c r="B10" s="64">
        <v>312.52</v>
      </c>
      <c r="C10" s="65" t="s">
        <v>110</v>
      </c>
      <c r="D10" s="66">
        <v>1872766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1872766</v>
      </c>
      <c r="P10" s="67">
        <f>(O10/P$84)</f>
        <v>10.937648199413626</v>
      </c>
      <c r="Q10" s="68"/>
    </row>
    <row r="11" spans="1:134">
      <c r="A11" s="63"/>
      <c r="B11" s="64">
        <v>314.10000000000002</v>
      </c>
      <c r="C11" s="65" t="s">
        <v>12</v>
      </c>
      <c r="D11" s="66">
        <v>14437793</v>
      </c>
      <c r="E11" s="66">
        <v>0</v>
      </c>
      <c r="F11" s="66">
        <v>-38080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14399713</v>
      </c>
      <c r="P11" s="67">
        <f>(O11/P$84)</f>
        <v>84.099665930779921</v>
      </c>
      <c r="Q11" s="68"/>
    </row>
    <row r="12" spans="1:134">
      <c r="A12" s="63"/>
      <c r="B12" s="64">
        <v>314.3</v>
      </c>
      <c r="C12" s="65" t="s">
        <v>13</v>
      </c>
      <c r="D12" s="66">
        <v>1727070</v>
      </c>
      <c r="E12" s="66">
        <v>0</v>
      </c>
      <c r="F12" s="66">
        <v>1110017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2837087</v>
      </c>
      <c r="P12" s="67">
        <f>(O12/P$84)</f>
        <v>16.569640583569868</v>
      </c>
      <c r="Q12" s="68"/>
    </row>
    <row r="13" spans="1:134">
      <c r="A13" s="63"/>
      <c r="B13" s="64">
        <v>314.39999999999998</v>
      </c>
      <c r="C13" s="65" t="s">
        <v>14</v>
      </c>
      <c r="D13" s="66">
        <v>178862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178862</v>
      </c>
      <c r="P13" s="67">
        <f>(O13/P$84)</f>
        <v>1.0446204342899861</v>
      </c>
      <c r="Q13" s="68"/>
    </row>
    <row r="14" spans="1:134">
      <c r="A14" s="63"/>
      <c r="B14" s="64">
        <v>314.8</v>
      </c>
      <c r="C14" s="65" t="s">
        <v>15</v>
      </c>
      <c r="D14" s="66">
        <v>81080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81080</v>
      </c>
      <c r="P14" s="67">
        <f>(O14/P$84)</f>
        <v>0.47353727908796767</v>
      </c>
      <c r="Q14" s="68"/>
    </row>
    <row r="15" spans="1:134">
      <c r="A15" s="63"/>
      <c r="B15" s="64">
        <v>315.10000000000002</v>
      </c>
      <c r="C15" s="65" t="s">
        <v>158</v>
      </c>
      <c r="D15" s="66">
        <v>0</v>
      </c>
      <c r="E15" s="66">
        <v>0</v>
      </c>
      <c r="F15" s="66">
        <v>4801426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4801426</v>
      </c>
      <c r="P15" s="67">
        <f>(O15/P$84)</f>
        <v>28.04210907476843</v>
      </c>
      <c r="Q15" s="68"/>
    </row>
    <row r="16" spans="1:134">
      <c r="A16" s="63"/>
      <c r="B16" s="64">
        <v>316</v>
      </c>
      <c r="C16" s="65" t="s">
        <v>112</v>
      </c>
      <c r="D16" s="66">
        <v>3282418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3282418</v>
      </c>
      <c r="P16" s="67">
        <f>(O16/P$84)</f>
        <v>19.170538832626647</v>
      </c>
      <c r="Q16" s="68"/>
    </row>
    <row r="17" spans="1:17" ht="15.75">
      <c r="A17" s="69" t="s">
        <v>18</v>
      </c>
      <c r="B17" s="70"/>
      <c r="C17" s="71"/>
      <c r="D17" s="72">
        <f>SUM(D18:D26)</f>
        <v>49151140</v>
      </c>
      <c r="E17" s="72">
        <f>SUM(E18:E26)</f>
        <v>12498045</v>
      </c>
      <c r="F17" s="72">
        <f>SUM(F18:F26)</f>
        <v>744058</v>
      </c>
      <c r="G17" s="72">
        <f>SUM(G18:G26)</f>
        <v>0</v>
      </c>
      <c r="H17" s="72">
        <f>SUM(H18:H26)</f>
        <v>0</v>
      </c>
      <c r="I17" s="72">
        <f>SUM(I18:I26)</f>
        <v>1234017</v>
      </c>
      <c r="J17" s="72">
        <f>SUM(J18:J26)</f>
        <v>0</v>
      </c>
      <c r="K17" s="72">
        <f>SUM(K18:K26)</f>
        <v>0</v>
      </c>
      <c r="L17" s="72">
        <f>SUM(L18:L26)</f>
        <v>0</v>
      </c>
      <c r="M17" s="72">
        <f>SUM(M18:M26)</f>
        <v>0</v>
      </c>
      <c r="N17" s="72">
        <f>SUM(N18:N26)</f>
        <v>0</v>
      </c>
      <c r="O17" s="73">
        <f>SUM(D17:N17)</f>
        <v>63627260</v>
      </c>
      <c r="P17" s="74">
        <f>(O17/P$84)</f>
        <v>371.60680286411792</v>
      </c>
      <c r="Q17" s="75"/>
    </row>
    <row r="18" spans="1:17">
      <c r="A18" s="63"/>
      <c r="B18" s="64">
        <v>322</v>
      </c>
      <c r="C18" s="65" t="s">
        <v>159</v>
      </c>
      <c r="D18" s="66">
        <v>821993</v>
      </c>
      <c r="E18" s="66">
        <v>10873547</v>
      </c>
      <c r="F18" s="66">
        <v>0</v>
      </c>
      <c r="G18" s="66">
        <v>0</v>
      </c>
      <c r="H18" s="66">
        <v>0</v>
      </c>
      <c r="I18" s="66">
        <v>199017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11894557</v>
      </c>
      <c r="P18" s="67">
        <f>(O18/P$84)</f>
        <v>69.468625527093479</v>
      </c>
      <c r="Q18" s="68"/>
    </row>
    <row r="19" spans="1:17">
      <c r="A19" s="63"/>
      <c r="B19" s="64">
        <v>323.10000000000002</v>
      </c>
      <c r="C19" s="65" t="s">
        <v>19</v>
      </c>
      <c r="D19" s="66">
        <v>10686047</v>
      </c>
      <c r="E19" s="66">
        <v>0</v>
      </c>
      <c r="F19" s="66">
        <v>744058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6" si="1">SUM(D19:N19)</f>
        <v>11430105</v>
      </c>
      <c r="P19" s="67">
        <f>(O19/P$84)</f>
        <v>66.756053544521151</v>
      </c>
      <c r="Q19" s="68"/>
    </row>
    <row r="20" spans="1:17">
      <c r="A20" s="63"/>
      <c r="B20" s="64">
        <v>323.39999999999998</v>
      </c>
      <c r="C20" s="65" t="s">
        <v>20</v>
      </c>
      <c r="D20" s="66">
        <v>163900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163900</v>
      </c>
      <c r="P20" s="67">
        <f>(O20/P$84)</f>
        <v>0.95723680368176989</v>
      </c>
      <c r="Q20" s="68"/>
    </row>
    <row r="21" spans="1:17">
      <c r="A21" s="63"/>
      <c r="B21" s="64">
        <v>323.60000000000002</v>
      </c>
      <c r="C21" s="65" t="s">
        <v>21</v>
      </c>
      <c r="D21" s="66">
        <v>3954373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3954373</v>
      </c>
      <c r="P21" s="67">
        <f>(O21/P$84)</f>
        <v>23.095005314737591</v>
      </c>
      <c r="Q21" s="68"/>
    </row>
    <row r="22" spans="1:17">
      <c r="A22" s="63"/>
      <c r="B22" s="64">
        <v>323.7</v>
      </c>
      <c r="C22" s="65" t="s">
        <v>22</v>
      </c>
      <c r="D22" s="66">
        <v>3213212</v>
      </c>
      <c r="E22" s="66">
        <v>1624498</v>
      </c>
      <c r="F22" s="66">
        <v>0</v>
      </c>
      <c r="G22" s="66">
        <v>0</v>
      </c>
      <c r="H22" s="66">
        <v>0</v>
      </c>
      <c r="I22" s="66">
        <v>1035000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5872710</v>
      </c>
      <c r="P22" s="67">
        <f>(O22/P$84)</f>
        <v>34.298805060097415</v>
      </c>
      <c r="Q22" s="68"/>
    </row>
    <row r="23" spans="1:17">
      <c r="A23" s="63"/>
      <c r="B23" s="64">
        <v>323.89999999999998</v>
      </c>
      <c r="C23" s="65" t="s">
        <v>23</v>
      </c>
      <c r="D23" s="66">
        <v>132000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132000</v>
      </c>
      <c r="P23" s="67">
        <f>(O23/P$84)</f>
        <v>0.77092896940813682</v>
      </c>
      <c r="Q23" s="68"/>
    </row>
    <row r="24" spans="1:17">
      <c r="A24" s="63"/>
      <c r="B24" s="64">
        <v>325.10000000000002</v>
      </c>
      <c r="C24" s="65" t="s">
        <v>24</v>
      </c>
      <c r="D24" s="66">
        <v>151112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151112</v>
      </c>
      <c r="P24" s="67">
        <f>(O24/P$84)</f>
        <v>0.88255013958486639</v>
      </c>
      <c r="Q24" s="68"/>
    </row>
    <row r="25" spans="1:17">
      <c r="A25" s="63"/>
      <c r="B25" s="64">
        <v>325.2</v>
      </c>
      <c r="C25" s="65" t="s">
        <v>25</v>
      </c>
      <c r="D25" s="66">
        <v>30017288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30017288</v>
      </c>
      <c r="P25" s="67">
        <f>(O25/P$84)</f>
        <v>175.31209774444872</v>
      </c>
      <c r="Q25" s="68"/>
    </row>
    <row r="26" spans="1:17">
      <c r="A26" s="63"/>
      <c r="B26" s="64">
        <v>329.5</v>
      </c>
      <c r="C26" s="65" t="s">
        <v>160</v>
      </c>
      <c r="D26" s="66">
        <v>11215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11215</v>
      </c>
      <c r="P26" s="67">
        <f>(O26/P$84)</f>
        <v>6.5499760544789801E-2</v>
      </c>
      <c r="Q26" s="68"/>
    </row>
    <row r="27" spans="1:17" ht="15.75">
      <c r="A27" s="69" t="s">
        <v>161</v>
      </c>
      <c r="B27" s="70"/>
      <c r="C27" s="71"/>
      <c r="D27" s="72">
        <f>SUM(D28:D45)</f>
        <v>32182635</v>
      </c>
      <c r="E27" s="72">
        <f>SUM(E28:E45)</f>
        <v>71841061</v>
      </c>
      <c r="F27" s="72">
        <f>SUM(F28:F45)</f>
        <v>0</v>
      </c>
      <c r="G27" s="72">
        <f>SUM(G28:G45)</f>
        <v>0</v>
      </c>
      <c r="H27" s="72">
        <f>SUM(H28:H45)</f>
        <v>0</v>
      </c>
      <c r="I27" s="72">
        <f>SUM(I28:I45)</f>
        <v>3759737</v>
      </c>
      <c r="J27" s="72">
        <f>SUM(J28:J45)</f>
        <v>0</v>
      </c>
      <c r="K27" s="72">
        <f>SUM(K28:K45)</f>
        <v>0</v>
      </c>
      <c r="L27" s="72">
        <f>SUM(L28:L45)</f>
        <v>0</v>
      </c>
      <c r="M27" s="72">
        <f>SUM(M28:M45)</f>
        <v>0</v>
      </c>
      <c r="N27" s="72">
        <f>SUM(N28:N45)</f>
        <v>0</v>
      </c>
      <c r="O27" s="73">
        <f>SUM(D27:N27)</f>
        <v>107783433</v>
      </c>
      <c r="P27" s="74">
        <f>(O27/P$84)</f>
        <v>629.49523425728</v>
      </c>
      <c r="Q27" s="75"/>
    </row>
    <row r="28" spans="1:17">
      <c r="A28" s="63"/>
      <c r="B28" s="64">
        <v>331.2</v>
      </c>
      <c r="C28" s="65" t="s">
        <v>26</v>
      </c>
      <c r="D28" s="66">
        <v>0</v>
      </c>
      <c r="E28" s="66">
        <v>358204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358204</v>
      </c>
      <c r="P28" s="67">
        <f>(O28/P$84)</f>
        <v>2.0920442466505471</v>
      </c>
      <c r="Q28" s="68"/>
    </row>
    <row r="29" spans="1:17">
      <c r="A29" s="63"/>
      <c r="B29" s="64">
        <v>331.5</v>
      </c>
      <c r="C29" s="65" t="s">
        <v>28</v>
      </c>
      <c r="D29" s="66">
        <v>1663171</v>
      </c>
      <c r="E29" s="66">
        <v>2505391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41" si="2">SUM(D29:N29)</f>
        <v>4168562</v>
      </c>
      <c r="P29" s="67">
        <f>(O29/P$84)</f>
        <v>24.345948534650923</v>
      </c>
      <c r="Q29" s="68"/>
    </row>
    <row r="30" spans="1:17">
      <c r="A30" s="63"/>
      <c r="B30" s="64">
        <v>331.69</v>
      </c>
      <c r="C30" s="65" t="s">
        <v>33</v>
      </c>
      <c r="D30" s="66">
        <v>31250</v>
      </c>
      <c r="E30" s="66">
        <v>2756649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2787899</v>
      </c>
      <c r="P30" s="67">
        <f>(O30/P$84)</f>
        <v>16.28236441578769</v>
      </c>
      <c r="Q30" s="68"/>
    </row>
    <row r="31" spans="1:17">
      <c r="A31" s="63"/>
      <c r="B31" s="64">
        <v>331.9</v>
      </c>
      <c r="C31" s="65" t="s">
        <v>30</v>
      </c>
      <c r="D31" s="66">
        <v>7606539</v>
      </c>
      <c r="E31" s="66">
        <v>-118704</v>
      </c>
      <c r="F31" s="66">
        <v>0</v>
      </c>
      <c r="G31" s="66">
        <v>0</v>
      </c>
      <c r="H31" s="66">
        <v>0</v>
      </c>
      <c r="I31" s="66">
        <v>3759737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11247572</v>
      </c>
      <c r="P31" s="67">
        <f>(O31/P$84)</f>
        <v>65.689993108362245</v>
      </c>
      <c r="Q31" s="68"/>
    </row>
    <row r="32" spans="1:17">
      <c r="A32" s="63"/>
      <c r="B32" s="64">
        <v>332</v>
      </c>
      <c r="C32" s="65" t="s">
        <v>162</v>
      </c>
      <c r="D32" s="66">
        <v>732202</v>
      </c>
      <c r="E32" s="66">
        <v>9065233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9797435</v>
      </c>
      <c r="P32" s="67">
        <f>(O32/P$84)</f>
        <v>57.220655056009157</v>
      </c>
      <c r="Q32" s="68"/>
    </row>
    <row r="33" spans="1:17">
      <c r="A33" s="63"/>
      <c r="B33" s="64">
        <v>334.2</v>
      </c>
      <c r="C33" s="65" t="s">
        <v>31</v>
      </c>
      <c r="D33" s="66">
        <v>13362</v>
      </c>
      <c r="E33" s="66">
        <v>57752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71114</v>
      </c>
      <c r="P33" s="67">
        <f>(O33/P$84)</f>
        <v>0.41533214189765333</v>
      </c>
      <c r="Q33" s="68"/>
    </row>
    <row r="34" spans="1:17">
      <c r="A34" s="63"/>
      <c r="B34" s="64">
        <v>334.5</v>
      </c>
      <c r="C34" s="65" t="s">
        <v>35</v>
      </c>
      <c r="D34" s="66">
        <v>0</v>
      </c>
      <c r="E34" s="66">
        <v>863335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863335</v>
      </c>
      <c r="P34" s="67">
        <f>(O34/P$84)</f>
        <v>5.0421966803331344</v>
      </c>
      <c r="Q34" s="68"/>
    </row>
    <row r="35" spans="1:17">
      <c r="A35" s="63"/>
      <c r="B35" s="64">
        <v>334.69</v>
      </c>
      <c r="C35" s="65" t="s">
        <v>36</v>
      </c>
      <c r="D35" s="66">
        <v>0</v>
      </c>
      <c r="E35" s="66">
        <v>216054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216054</v>
      </c>
      <c r="P35" s="67">
        <f>(O35/P$84)</f>
        <v>1.2618355117917091</v>
      </c>
      <c r="Q35" s="68"/>
    </row>
    <row r="36" spans="1:17">
      <c r="A36" s="63"/>
      <c r="B36" s="64">
        <v>334.7</v>
      </c>
      <c r="C36" s="65" t="s">
        <v>37</v>
      </c>
      <c r="D36" s="66">
        <v>142315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142315</v>
      </c>
      <c r="P36" s="67">
        <f>(O36/P$84)</f>
        <v>0.83117239607059845</v>
      </c>
      <c r="Q36" s="68"/>
    </row>
    <row r="37" spans="1:17">
      <c r="A37" s="63"/>
      <c r="B37" s="64">
        <v>335.125</v>
      </c>
      <c r="C37" s="65" t="s">
        <v>163</v>
      </c>
      <c r="D37" s="66">
        <v>7211249</v>
      </c>
      <c r="E37" s="66">
        <v>1586392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8797641</v>
      </c>
      <c r="P37" s="67">
        <f>(O37/P$84)</f>
        <v>51.381487192066437</v>
      </c>
      <c r="Q37" s="68"/>
    </row>
    <row r="38" spans="1:17">
      <c r="A38" s="63"/>
      <c r="B38" s="64">
        <v>335.14</v>
      </c>
      <c r="C38" s="65" t="s">
        <v>114</v>
      </c>
      <c r="D38" s="66">
        <v>2647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2647</v>
      </c>
      <c r="P38" s="67">
        <f>(O38/P$84)</f>
        <v>1.5459461985025289E-2</v>
      </c>
      <c r="Q38" s="68"/>
    </row>
    <row r="39" spans="1:17">
      <c r="A39" s="63"/>
      <c r="B39" s="64">
        <v>335.15</v>
      </c>
      <c r="C39" s="65" t="s">
        <v>115</v>
      </c>
      <c r="D39" s="66">
        <v>65409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65409</v>
      </c>
      <c r="P39" s="67">
        <f>(O39/P$84)</f>
        <v>0.38201282545467286</v>
      </c>
      <c r="Q39" s="68"/>
    </row>
    <row r="40" spans="1:17">
      <c r="A40" s="63"/>
      <c r="B40" s="64">
        <v>335.18</v>
      </c>
      <c r="C40" s="65" t="s">
        <v>164</v>
      </c>
      <c r="D40" s="66">
        <v>14296322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14296322</v>
      </c>
      <c r="P40" s="67">
        <f>(O40/P$84)</f>
        <v>83.495824134749043</v>
      </c>
      <c r="Q40" s="68"/>
    </row>
    <row r="41" spans="1:17">
      <c r="A41" s="63"/>
      <c r="B41" s="64">
        <v>335.21</v>
      </c>
      <c r="C41" s="65" t="s">
        <v>42</v>
      </c>
      <c r="D41" s="66">
        <v>111062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111062</v>
      </c>
      <c r="P41" s="67">
        <f>(O41/P$84)</f>
        <v>0.6486432818212613</v>
      </c>
      <c r="Q41" s="68"/>
    </row>
    <row r="42" spans="1:17">
      <c r="A42" s="63"/>
      <c r="B42" s="64">
        <v>335.9</v>
      </c>
      <c r="C42" s="65" t="s">
        <v>43</v>
      </c>
      <c r="D42" s="66">
        <v>0</v>
      </c>
      <c r="E42" s="66">
        <v>53841759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4" si="3">SUM(D42:N42)</f>
        <v>53841759</v>
      </c>
      <c r="P42" s="67">
        <f>(O42/P$84)</f>
        <v>314.45584679538842</v>
      </c>
      <c r="Q42" s="68"/>
    </row>
    <row r="43" spans="1:17">
      <c r="A43" s="63"/>
      <c r="B43" s="64">
        <v>337.4</v>
      </c>
      <c r="C43" s="65" t="s">
        <v>44</v>
      </c>
      <c r="D43" s="66">
        <v>0</v>
      </c>
      <c r="E43" s="66">
        <v>602166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602166</v>
      </c>
      <c r="P43" s="67">
        <f>(O43/P$84)</f>
        <v>3.5168728317622735</v>
      </c>
      <c r="Q43" s="68"/>
    </row>
    <row r="44" spans="1:17">
      <c r="A44" s="63"/>
      <c r="B44" s="64">
        <v>337.6</v>
      </c>
      <c r="C44" s="65" t="s">
        <v>45</v>
      </c>
      <c r="D44" s="66">
        <v>122593</v>
      </c>
      <c r="E44" s="66">
        <v>106830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229423</v>
      </c>
      <c r="P44" s="67">
        <f>(O44/P$84)</f>
        <v>1.3399154314282042</v>
      </c>
      <c r="Q44" s="68"/>
    </row>
    <row r="45" spans="1:17">
      <c r="A45" s="63"/>
      <c r="B45" s="64">
        <v>338</v>
      </c>
      <c r="C45" s="65" t="s">
        <v>47</v>
      </c>
      <c r="D45" s="66">
        <v>184514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184514</v>
      </c>
      <c r="P45" s="67">
        <f>(O45/P$84)</f>
        <v>1.0776302110710072</v>
      </c>
      <c r="Q45" s="68"/>
    </row>
    <row r="46" spans="1:17" ht="15.75">
      <c r="A46" s="69" t="s">
        <v>52</v>
      </c>
      <c r="B46" s="70"/>
      <c r="C46" s="71"/>
      <c r="D46" s="72">
        <f>SUM(D47:D63)</f>
        <v>40856153</v>
      </c>
      <c r="E46" s="72">
        <f>SUM(E47:E63)</f>
        <v>3646355</v>
      </c>
      <c r="F46" s="72">
        <f>SUM(F47:F63)</f>
        <v>0</v>
      </c>
      <c r="G46" s="72">
        <f>SUM(G47:G63)</f>
        <v>0</v>
      </c>
      <c r="H46" s="72">
        <f>SUM(H47:H63)</f>
        <v>0</v>
      </c>
      <c r="I46" s="72">
        <f>SUM(I47:I63)</f>
        <v>68841600</v>
      </c>
      <c r="J46" s="72">
        <f>SUM(J47:J63)</f>
        <v>23098935</v>
      </c>
      <c r="K46" s="72">
        <f>SUM(K47:K63)</f>
        <v>0</v>
      </c>
      <c r="L46" s="72">
        <f>SUM(L47:L63)</f>
        <v>0</v>
      </c>
      <c r="M46" s="72">
        <f>SUM(M47:M63)</f>
        <v>0</v>
      </c>
      <c r="N46" s="72">
        <f>SUM(N47:N63)</f>
        <v>0</v>
      </c>
      <c r="O46" s="72">
        <f>SUM(D46:N46)</f>
        <v>136443043</v>
      </c>
      <c r="P46" s="74">
        <f>(O46/P$84)</f>
        <v>796.87798880984917</v>
      </c>
      <c r="Q46" s="75"/>
    </row>
    <row r="47" spans="1:17">
      <c r="A47" s="63"/>
      <c r="B47" s="64">
        <v>341.2</v>
      </c>
      <c r="C47" s="65" t="s">
        <v>119</v>
      </c>
      <c r="D47" s="66">
        <v>18339674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23098935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63" si="4">SUM(D47:N47)</f>
        <v>41438609</v>
      </c>
      <c r="P47" s="67">
        <f>(O47/P$84)</f>
        <v>242.01684947027834</v>
      </c>
      <c r="Q47" s="68"/>
    </row>
    <row r="48" spans="1:17">
      <c r="A48" s="63"/>
      <c r="B48" s="64">
        <v>341.3</v>
      </c>
      <c r="C48" s="65" t="s">
        <v>120</v>
      </c>
      <c r="D48" s="66">
        <v>2233438</v>
      </c>
      <c r="E48" s="66">
        <v>0</v>
      </c>
      <c r="F48" s="66">
        <v>0</v>
      </c>
      <c r="G48" s="66">
        <v>0</v>
      </c>
      <c r="H48" s="66">
        <v>0</v>
      </c>
      <c r="I48" s="66">
        <v>320000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2553438</v>
      </c>
      <c r="P48" s="67">
        <f>(O48/P$84)</f>
        <v>14.91302519536041</v>
      </c>
      <c r="Q48" s="68"/>
    </row>
    <row r="49" spans="1:17">
      <c r="A49" s="63"/>
      <c r="B49" s="64">
        <v>341.9</v>
      </c>
      <c r="C49" s="65" t="s">
        <v>121</v>
      </c>
      <c r="D49" s="66">
        <v>1757995</v>
      </c>
      <c r="E49" s="66">
        <v>0</v>
      </c>
      <c r="F49" s="66">
        <v>0</v>
      </c>
      <c r="G49" s="66">
        <v>0</v>
      </c>
      <c r="H49" s="66">
        <v>0</v>
      </c>
      <c r="I49" s="66">
        <v>9106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1767101</v>
      </c>
      <c r="P49" s="67">
        <f>(O49/P$84)</f>
        <v>10.320525399773393</v>
      </c>
      <c r="Q49" s="68"/>
    </row>
    <row r="50" spans="1:17">
      <c r="A50" s="63"/>
      <c r="B50" s="64">
        <v>342.1</v>
      </c>
      <c r="C50" s="65" t="s">
        <v>58</v>
      </c>
      <c r="D50" s="66">
        <v>2704740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2704740</v>
      </c>
      <c r="P50" s="67">
        <f>(O50/P$84)</f>
        <v>15.796685005431545</v>
      </c>
      <c r="Q50" s="68"/>
    </row>
    <row r="51" spans="1:17">
      <c r="A51" s="63"/>
      <c r="B51" s="64">
        <v>342.2</v>
      </c>
      <c r="C51" s="65" t="s">
        <v>59</v>
      </c>
      <c r="D51" s="66">
        <v>1471900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1471900</v>
      </c>
      <c r="P51" s="67">
        <f>(O51/P$84)</f>
        <v>8.5964420459987618</v>
      </c>
      <c r="Q51" s="68"/>
    </row>
    <row r="52" spans="1:17">
      <c r="A52" s="63"/>
      <c r="B52" s="64">
        <v>342.6</v>
      </c>
      <c r="C52" s="65" t="s">
        <v>60</v>
      </c>
      <c r="D52" s="66">
        <v>6178299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6178299</v>
      </c>
      <c r="P52" s="67">
        <f>(O52/P$84)</f>
        <v>36.083558187616077</v>
      </c>
      <c r="Q52" s="68"/>
    </row>
    <row r="53" spans="1:17">
      <c r="A53" s="63"/>
      <c r="B53" s="64">
        <v>342.9</v>
      </c>
      <c r="C53" s="65" t="s">
        <v>61</v>
      </c>
      <c r="D53" s="66">
        <v>196912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196912</v>
      </c>
      <c r="P53" s="67">
        <f>(O53/P$84)</f>
        <v>1.1500391304855684</v>
      </c>
      <c r="Q53" s="68"/>
    </row>
    <row r="54" spans="1:17">
      <c r="A54" s="63"/>
      <c r="B54" s="64">
        <v>343.3</v>
      </c>
      <c r="C54" s="65" t="s">
        <v>62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30378507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30378507</v>
      </c>
      <c r="P54" s="67">
        <f>(O54/P$84)</f>
        <v>177.42175070960508</v>
      </c>
      <c r="Q54" s="68"/>
    </row>
    <row r="55" spans="1:17">
      <c r="A55" s="63"/>
      <c r="B55" s="64">
        <v>343.4</v>
      </c>
      <c r="C55" s="65" t="s">
        <v>169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5583228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5583228</v>
      </c>
      <c r="P55" s="67">
        <f>(O55/P$84)</f>
        <v>32.608122787959488</v>
      </c>
      <c r="Q55" s="68"/>
    </row>
    <row r="56" spans="1:17">
      <c r="A56" s="63"/>
      <c r="B56" s="64">
        <v>343.5</v>
      </c>
      <c r="C56" s="65" t="s">
        <v>63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32540659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32540659</v>
      </c>
      <c r="P56" s="67">
        <f>(O56/P$84)</f>
        <v>190.04952050554252</v>
      </c>
      <c r="Q56" s="68"/>
    </row>
    <row r="57" spans="1:17">
      <c r="A57" s="63"/>
      <c r="B57" s="64">
        <v>343.9</v>
      </c>
      <c r="C57" s="65" t="s">
        <v>65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10100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10100</v>
      </c>
      <c r="P57" s="67">
        <f>(O57/P$84)</f>
        <v>5.8987746901683194E-2</v>
      </c>
      <c r="Q57" s="68"/>
    </row>
    <row r="58" spans="1:17">
      <c r="A58" s="63"/>
      <c r="B58" s="64">
        <v>344.9</v>
      </c>
      <c r="C58" s="65" t="s">
        <v>122</v>
      </c>
      <c r="D58" s="66">
        <v>685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685</v>
      </c>
      <c r="P58" s="67">
        <f>(O58/P$84)</f>
        <v>4.0006541215498008E-3</v>
      </c>
      <c r="Q58" s="68"/>
    </row>
    <row r="59" spans="1:17">
      <c r="A59" s="63"/>
      <c r="B59" s="64">
        <v>347.2</v>
      </c>
      <c r="C59" s="65" t="s">
        <v>68</v>
      </c>
      <c r="D59" s="66">
        <v>721582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721582</v>
      </c>
      <c r="P59" s="67">
        <f>(O59/P$84)</f>
        <v>4.2143065727535012</v>
      </c>
      <c r="Q59" s="68"/>
    </row>
    <row r="60" spans="1:17">
      <c r="A60" s="63"/>
      <c r="B60" s="64">
        <v>347.3</v>
      </c>
      <c r="C60" s="65" t="s">
        <v>143</v>
      </c>
      <c r="D60" s="66">
        <v>1284033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1284033</v>
      </c>
      <c r="P60" s="67">
        <f>(O60/P$84)</f>
        <v>7.4992290710305918</v>
      </c>
      <c r="Q60" s="68"/>
    </row>
    <row r="61" spans="1:17">
      <c r="A61" s="63"/>
      <c r="B61" s="64">
        <v>347.4</v>
      </c>
      <c r="C61" s="65" t="s">
        <v>69</v>
      </c>
      <c r="D61" s="66">
        <v>95787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95787</v>
      </c>
      <c r="P61" s="67">
        <f>(O61/P$84)</f>
        <v>0.55943161509619088</v>
      </c>
      <c r="Q61" s="68"/>
    </row>
    <row r="62" spans="1:17">
      <c r="A62" s="63"/>
      <c r="B62" s="64">
        <v>347.5</v>
      </c>
      <c r="C62" s="65" t="s">
        <v>70</v>
      </c>
      <c r="D62" s="66">
        <v>3317949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3317949</v>
      </c>
      <c r="P62" s="67">
        <f>(O62/P$84)</f>
        <v>19.378053053929985</v>
      </c>
      <c r="Q62" s="68"/>
    </row>
    <row r="63" spans="1:17">
      <c r="A63" s="63"/>
      <c r="B63" s="64">
        <v>347.9</v>
      </c>
      <c r="C63" s="65" t="s">
        <v>71</v>
      </c>
      <c r="D63" s="66">
        <v>2553159</v>
      </c>
      <c r="E63" s="66">
        <v>3646355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6199514</v>
      </c>
      <c r="P63" s="67">
        <f>(O63/P$84)</f>
        <v>36.207461657964515</v>
      </c>
      <c r="Q63" s="68"/>
    </row>
    <row r="64" spans="1:17" ht="15.75">
      <c r="A64" s="69" t="s">
        <v>53</v>
      </c>
      <c r="B64" s="70"/>
      <c r="C64" s="71"/>
      <c r="D64" s="72">
        <f>SUM(D65:D67)</f>
        <v>347607</v>
      </c>
      <c r="E64" s="72">
        <f>SUM(E65:E67)</f>
        <v>17924</v>
      </c>
      <c r="F64" s="72">
        <f>SUM(F65:F67)</f>
        <v>0</v>
      </c>
      <c r="G64" s="72">
        <f>SUM(G65:G67)</f>
        <v>0</v>
      </c>
      <c r="H64" s="72">
        <f>SUM(H65:H67)</f>
        <v>0</v>
      </c>
      <c r="I64" s="72">
        <f>SUM(I65:I67)</f>
        <v>0</v>
      </c>
      <c r="J64" s="72">
        <f>SUM(J65:J67)</f>
        <v>0</v>
      </c>
      <c r="K64" s="72">
        <f>SUM(K65:K67)</f>
        <v>0</v>
      </c>
      <c r="L64" s="72">
        <f>SUM(L65:L67)</f>
        <v>0</v>
      </c>
      <c r="M64" s="72">
        <f>SUM(M65:M67)</f>
        <v>0</v>
      </c>
      <c r="N64" s="72">
        <f>SUM(N65:N67)</f>
        <v>0</v>
      </c>
      <c r="O64" s="72">
        <f>SUM(D64:N64)</f>
        <v>365531</v>
      </c>
      <c r="P64" s="74">
        <f>(O64/P$84)</f>
        <v>2.1348366448236793</v>
      </c>
      <c r="Q64" s="75"/>
    </row>
    <row r="65" spans="1:17">
      <c r="A65" s="76"/>
      <c r="B65" s="77">
        <v>351.9</v>
      </c>
      <c r="C65" s="78" t="s">
        <v>165</v>
      </c>
      <c r="D65" s="66">
        <v>12645</v>
      </c>
      <c r="E65" s="66">
        <v>17924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ref="O65:O67" si="5">SUM(D65:N65)</f>
        <v>30569</v>
      </c>
      <c r="P65" s="67">
        <f>(O65/P$84)</f>
        <v>0.17853430049876767</v>
      </c>
      <c r="Q65" s="68"/>
    </row>
    <row r="66" spans="1:17">
      <c r="A66" s="76"/>
      <c r="B66" s="77">
        <v>354</v>
      </c>
      <c r="C66" s="78" t="s">
        <v>74</v>
      </c>
      <c r="D66" s="66">
        <v>82974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82974</v>
      </c>
      <c r="P66" s="67">
        <f>(O66/P$84)</f>
        <v>0.48459894172477835</v>
      </c>
      <c r="Q66" s="68"/>
    </row>
    <row r="67" spans="1:17">
      <c r="A67" s="76"/>
      <c r="B67" s="77">
        <v>359</v>
      </c>
      <c r="C67" s="78" t="s">
        <v>75</v>
      </c>
      <c r="D67" s="66">
        <v>251988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251988</v>
      </c>
      <c r="P67" s="67">
        <f>(O67/P$84)</f>
        <v>1.4717034026001332</v>
      </c>
      <c r="Q67" s="68"/>
    </row>
    <row r="68" spans="1:17" ht="15.75">
      <c r="A68" s="69" t="s">
        <v>3</v>
      </c>
      <c r="B68" s="70"/>
      <c r="C68" s="71"/>
      <c r="D68" s="72">
        <f>SUM(D69:D77)</f>
        <v>32468566</v>
      </c>
      <c r="E68" s="72">
        <f>SUM(E69:E77)</f>
        <v>2089798</v>
      </c>
      <c r="F68" s="72">
        <f>SUM(F69:F77)</f>
        <v>11645848</v>
      </c>
      <c r="G68" s="72">
        <f>SUM(G69:G77)</f>
        <v>232628</v>
      </c>
      <c r="H68" s="72">
        <f>SUM(H69:H77)</f>
        <v>32743</v>
      </c>
      <c r="I68" s="72">
        <f>SUM(I69:I77)</f>
        <v>2266789</v>
      </c>
      <c r="J68" s="72">
        <f>SUM(J69:J77)</f>
        <v>5629861</v>
      </c>
      <c r="K68" s="72">
        <f>SUM(K69:K77)</f>
        <v>181512050</v>
      </c>
      <c r="L68" s="72">
        <f>SUM(L69:L77)</f>
        <v>0</v>
      </c>
      <c r="M68" s="72">
        <f>SUM(M69:M77)</f>
        <v>27102569</v>
      </c>
      <c r="N68" s="72">
        <f>SUM(N69:N77)</f>
        <v>0</v>
      </c>
      <c r="O68" s="72">
        <f>SUM(D68:N68)</f>
        <v>262980852</v>
      </c>
      <c r="P68" s="74">
        <f>(O68/P$84)</f>
        <v>1535.9057364123769</v>
      </c>
      <c r="Q68" s="75"/>
    </row>
    <row r="69" spans="1:17">
      <c r="A69" s="63"/>
      <c r="B69" s="64">
        <v>361.1</v>
      </c>
      <c r="C69" s="65" t="s">
        <v>77</v>
      </c>
      <c r="D69" s="66">
        <v>7235825</v>
      </c>
      <c r="E69" s="66">
        <v>536640</v>
      </c>
      <c r="F69" s="66">
        <v>582016</v>
      </c>
      <c r="G69" s="66">
        <v>232628</v>
      </c>
      <c r="H69" s="66">
        <v>32743</v>
      </c>
      <c r="I69" s="66">
        <v>1136509</v>
      </c>
      <c r="J69" s="66">
        <v>810416</v>
      </c>
      <c r="K69" s="66">
        <v>0</v>
      </c>
      <c r="L69" s="66">
        <v>0</v>
      </c>
      <c r="M69" s="66">
        <v>0</v>
      </c>
      <c r="N69" s="66">
        <v>0</v>
      </c>
      <c r="O69" s="66">
        <f>SUM(D69:N69)</f>
        <v>10566777</v>
      </c>
      <c r="P69" s="67">
        <f>(O69/P$84)</f>
        <v>61.713897746784873</v>
      </c>
      <c r="Q69" s="68"/>
    </row>
    <row r="70" spans="1:17">
      <c r="A70" s="63"/>
      <c r="B70" s="64">
        <v>361.3</v>
      </c>
      <c r="C70" s="65" t="s">
        <v>78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1460191</v>
      </c>
      <c r="J70" s="66">
        <v>0</v>
      </c>
      <c r="K70" s="66">
        <v>116331016</v>
      </c>
      <c r="L70" s="66">
        <v>0</v>
      </c>
      <c r="M70" s="66">
        <v>0</v>
      </c>
      <c r="N70" s="66">
        <v>0</v>
      </c>
      <c r="O70" s="66">
        <f t="shared" ref="O70:O81" si="6">SUM(D70:N70)</f>
        <v>117791207</v>
      </c>
      <c r="P70" s="67">
        <f>(O70/P$84)</f>
        <v>687.94434710492806</v>
      </c>
      <c r="Q70" s="68"/>
    </row>
    <row r="71" spans="1:17">
      <c r="A71" s="63"/>
      <c r="B71" s="64">
        <v>362</v>
      </c>
      <c r="C71" s="65" t="s">
        <v>79</v>
      </c>
      <c r="D71" s="66">
        <v>15450128</v>
      </c>
      <c r="E71" s="66">
        <v>700219</v>
      </c>
      <c r="F71" s="66">
        <v>11063832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27214179</v>
      </c>
      <c r="P71" s="67">
        <f>(O71/P$84)</f>
        <v>158.94090128604969</v>
      </c>
      <c r="Q71" s="68"/>
    </row>
    <row r="72" spans="1:17">
      <c r="A72" s="63"/>
      <c r="B72" s="64">
        <v>364</v>
      </c>
      <c r="C72" s="65" t="s">
        <v>124</v>
      </c>
      <c r="D72" s="66">
        <v>60859</v>
      </c>
      <c r="E72" s="66">
        <v>0</v>
      </c>
      <c r="F72" s="66">
        <v>0</v>
      </c>
      <c r="G72" s="66">
        <v>0</v>
      </c>
      <c r="H72" s="66">
        <v>0</v>
      </c>
      <c r="I72" s="66">
        <v>775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61634</v>
      </c>
      <c r="P72" s="67">
        <f>(O72/P$84)</f>
        <v>0.35996542500379625</v>
      </c>
      <c r="Q72" s="68"/>
    </row>
    <row r="73" spans="1:17">
      <c r="A73" s="63"/>
      <c r="B73" s="64">
        <v>365</v>
      </c>
      <c r="C73" s="65" t="s">
        <v>125</v>
      </c>
      <c r="D73" s="66">
        <v>44445</v>
      </c>
      <c r="E73" s="66">
        <v>0</v>
      </c>
      <c r="F73" s="66">
        <v>0</v>
      </c>
      <c r="G73" s="66">
        <v>0</v>
      </c>
      <c r="H73" s="66">
        <v>0</v>
      </c>
      <c r="I73" s="66">
        <v>-378755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-334310</v>
      </c>
      <c r="P73" s="67">
        <f>(O73/P$84)</f>
        <v>-1.9524944224457137</v>
      </c>
      <c r="Q73" s="68"/>
    </row>
    <row r="74" spans="1:17">
      <c r="A74" s="63"/>
      <c r="B74" s="64">
        <v>366</v>
      </c>
      <c r="C74" s="65" t="s">
        <v>82</v>
      </c>
      <c r="D74" s="66">
        <v>5813</v>
      </c>
      <c r="E74" s="66">
        <v>542033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547846</v>
      </c>
      <c r="P74" s="67">
        <f>(O74/P$84)</f>
        <v>3.1996238801088643</v>
      </c>
      <c r="Q74" s="68"/>
    </row>
    <row r="75" spans="1:17">
      <c r="A75" s="63"/>
      <c r="B75" s="64">
        <v>368</v>
      </c>
      <c r="C75" s="65" t="s">
        <v>83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64535063</v>
      </c>
      <c r="L75" s="66">
        <v>0</v>
      </c>
      <c r="M75" s="66">
        <v>0</v>
      </c>
      <c r="N75" s="66">
        <v>0</v>
      </c>
      <c r="O75" s="66">
        <f t="shared" si="6"/>
        <v>64535063</v>
      </c>
      <c r="P75" s="67">
        <f>(O75/P$84)</f>
        <v>376.90870916120593</v>
      </c>
      <c r="Q75" s="68"/>
    </row>
    <row r="76" spans="1:17">
      <c r="A76" s="63"/>
      <c r="B76" s="64">
        <v>369.3</v>
      </c>
      <c r="C76" s="65" t="s">
        <v>173</v>
      </c>
      <c r="D76" s="66">
        <v>36550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>SUM(D76:N76)</f>
        <v>36550</v>
      </c>
      <c r="P76" s="67">
        <f>(O76/P$84)</f>
        <v>0.2134655593323288</v>
      </c>
      <c r="Q76" s="68"/>
    </row>
    <row r="77" spans="1:17">
      <c r="A77" s="63"/>
      <c r="B77" s="64">
        <v>369.9</v>
      </c>
      <c r="C77" s="65" t="s">
        <v>84</v>
      </c>
      <c r="D77" s="66">
        <v>9634946</v>
      </c>
      <c r="E77" s="66">
        <v>310906</v>
      </c>
      <c r="F77" s="66">
        <v>0</v>
      </c>
      <c r="G77" s="66">
        <v>0</v>
      </c>
      <c r="H77" s="66">
        <v>0</v>
      </c>
      <c r="I77" s="66">
        <v>48069</v>
      </c>
      <c r="J77" s="66">
        <v>4819445</v>
      </c>
      <c r="K77" s="66">
        <v>645971</v>
      </c>
      <c r="L77" s="66">
        <v>0</v>
      </c>
      <c r="M77" s="66">
        <v>27102569</v>
      </c>
      <c r="N77" s="66">
        <v>0</v>
      </c>
      <c r="O77" s="66">
        <f t="shared" si="6"/>
        <v>42561906</v>
      </c>
      <c r="P77" s="67">
        <f>(O77/P$84)</f>
        <v>248.57732067140904</v>
      </c>
      <c r="Q77" s="68"/>
    </row>
    <row r="78" spans="1:17" ht="15.75">
      <c r="A78" s="69" t="s">
        <v>54</v>
      </c>
      <c r="B78" s="70"/>
      <c r="C78" s="71"/>
      <c r="D78" s="72">
        <f>SUM(D79:D81)</f>
        <v>2245135</v>
      </c>
      <c r="E78" s="72">
        <f>SUM(E79:E81)</f>
        <v>2217099</v>
      </c>
      <c r="F78" s="72">
        <f>SUM(F79:F81)</f>
        <v>0</v>
      </c>
      <c r="G78" s="72">
        <f>SUM(G79:G81)</f>
        <v>0</v>
      </c>
      <c r="H78" s="72">
        <f>SUM(H79:H81)</f>
        <v>0</v>
      </c>
      <c r="I78" s="72">
        <f>SUM(I79:I81)</f>
        <v>1925711</v>
      </c>
      <c r="J78" s="72">
        <f>SUM(J79:J81)</f>
        <v>100000</v>
      </c>
      <c r="K78" s="72">
        <f>SUM(K79:K81)</f>
        <v>0</v>
      </c>
      <c r="L78" s="72">
        <f>SUM(L79:L81)</f>
        <v>0</v>
      </c>
      <c r="M78" s="72">
        <f>SUM(M79:M81)</f>
        <v>0</v>
      </c>
      <c r="N78" s="72">
        <f>SUM(N79:N81)</f>
        <v>0</v>
      </c>
      <c r="O78" s="72">
        <f t="shared" si="6"/>
        <v>6487945</v>
      </c>
      <c r="P78" s="74">
        <f>(O78/P$84)</f>
        <v>37.892005700202077</v>
      </c>
      <c r="Q78" s="68"/>
    </row>
    <row r="79" spans="1:17">
      <c r="A79" s="63"/>
      <c r="B79" s="64">
        <v>381</v>
      </c>
      <c r="C79" s="65" t="s">
        <v>85</v>
      </c>
      <c r="D79" s="66">
        <v>0</v>
      </c>
      <c r="E79" s="66">
        <v>1713582</v>
      </c>
      <c r="F79" s="66">
        <v>0</v>
      </c>
      <c r="G79" s="66">
        <v>0</v>
      </c>
      <c r="H79" s="66">
        <v>0</v>
      </c>
      <c r="I79" s="66">
        <v>0</v>
      </c>
      <c r="J79" s="66">
        <v>100000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1813582</v>
      </c>
      <c r="P79" s="67">
        <f>(O79/P$84)</f>
        <v>10.591991683311724</v>
      </c>
      <c r="Q79" s="68"/>
    </row>
    <row r="80" spans="1:17">
      <c r="A80" s="63"/>
      <c r="B80" s="64">
        <v>383.1</v>
      </c>
      <c r="C80" s="65" t="s">
        <v>171</v>
      </c>
      <c r="D80" s="66">
        <v>2245135</v>
      </c>
      <c r="E80" s="66">
        <v>503517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2748652</v>
      </c>
      <c r="P80" s="67">
        <f>(O80/P$84)</f>
        <v>16.05314737592132</v>
      </c>
      <c r="Q80" s="68"/>
    </row>
    <row r="81" spans="1:120" ht="15.75" thickBot="1">
      <c r="A81" s="63"/>
      <c r="B81" s="64">
        <v>389.8</v>
      </c>
      <c r="C81" s="65" t="s">
        <v>166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1925711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1925711</v>
      </c>
      <c r="P81" s="67">
        <f>(O81/P$84)</f>
        <v>11.246866640969035</v>
      </c>
      <c r="Q81" s="68"/>
    </row>
    <row r="82" spans="1:120" ht="16.5" thickBot="1">
      <c r="A82" s="79" t="s">
        <v>72</v>
      </c>
      <c r="B82" s="80"/>
      <c r="C82" s="81"/>
      <c r="D82" s="82">
        <f>SUM(D5,D17,D27,D46,D64,D68,D78)</f>
        <v>268646573</v>
      </c>
      <c r="E82" s="82">
        <f>SUM(E5,E17,E27,E46,E64,E68,E78)</f>
        <v>95282670</v>
      </c>
      <c r="F82" s="82">
        <f>SUM(F5,F17,F27,F46,F64,F68,F78)</f>
        <v>24187180</v>
      </c>
      <c r="G82" s="82">
        <f>SUM(G5,G17,G27,G46,G64,G68,G78)</f>
        <v>232628</v>
      </c>
      <c r="H82" s="82">
        <f>SUM(H5,H17,H27,H46,H64,H68,H78)</f>
        <v>32743</v>
      </c>
      <c r="I82" s="82">
        <f>SUM(I5,I17,I27,I46,I64,I68,I78)</f>
        <v>78027854</v>
      </c>
      <c r="J82" s="82">
        <f>SUM(J5,J17,J27,J46,J64,J68,J78)</f>
        <v>28828796</v>
      </c>
      <c r="K82" s="82">
        <f>SUM(K5,K17,K27,K46,K64,K68,K78)</f>
        <v>181512050</v>
      </c>
      <c r="L82" s="82">
        <f>SUM(L5,L17,L27,L46,L64,L68,L78)</f>
        <v>0</v>
      </c>
      <c r="M82" s="82">
        <f>SUM(M5,M17,M27,M46,M64,M68,M78)</f>
        <v>27102569</v>
      </c>
      <c r="N82" s="82">
        <f>SUM(N5,N17,N27,N46,N64,N68,N78)</f>
        <v>0</v>
      </c>
      <c r="O82" s="82">
        <f>SUM(D82:N82)</f>
        <v>703853063</v>
      </c>
      <c r="P82" s="83">
        <f>(O82/P$84)</f>
        <v>4110.7630035859875</v>
      </c>
      <c r="Q82" s="61"/>
      <c r="R82" s="84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</row>
    <row r="83" spans="1:120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1:120">
      <c r="A84" s="89"/>
      <c r="B84" s="90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4" t="s">
        <v>174</v>
      </c>
      <c r="N84" s="94"/>
      <c r="O84" s="94"/>
      <c r="P84" s="92">
        <v>171222</v>
      </c>
    </row>
    <row r="85" spans="1:120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98" t="s">
        <v>102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65102162</v>
      </c>
      <c r="E5" s="27">
        <f t="shared" si="0"/>
        <v>2682012</v>
      </c>
      <c r="F5" s="27">
        <f t="shared" si="0"/>
        <v>13411312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81195486</v>
      </c>
      <c r="O5" s="33">
        <f t="shared" ref="O5:O36" si="1">(N5/O$83)</f>
        <v>514.20465469744465</v>
      </c>
      <c r="P5" s="6"/>
    </row>
    <row r="6" spans="1:133">
      <c r="A6" s="12"/>
      <c r="B6" s="25">
        <v>311</v>
      </c>
      <c r="C6" s="20" t="s">
        <v>2</v>
      </c>
      <c r="D6" s="46">
        <v>48136008</v>
      </c>
      <c r="E6" s="46">
        <v>0</v>
      </c>
      <c r="F6" s="46">
        <v>5470524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53606532</v>
      </c>
      <c r="O6" s="47">
        <f t="shared" si="1"/>
        <v>339.48596941198821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1553748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1553748</v>
      </c>
      <c r="O7" s="47">
        <f t="shared" si="1"/>
        <v>9.8397644153130042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1128264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1128264</v>
      </c>
      <c r="O8" s="47">
        <f t="shared" si="1"/>
        <v>7.145207561508502</v>
      </c>
      <c r="P8" s="9"/>
    </row>
    <row r="9" spans="1:133">
      <c r="A9" s="12"/>
      <c r="B9" s="25">
        <v>312.51</v>
      </c>
      <c r="C9" s="20" t="s">
        <v>94</v>
      </c>
      <c r="D9" s="46">
        <v>1414138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1414138</v>
      </c>
      <c r="O9" s="47">
        <f t="shared" si="1"/>
        <v>8.955625217694184</v>
      </c>
      <c r="P9" s="9"/>
    </row>
    <row r="10" spans="1:133">
      <c r="A10" s="12"/>
      <c r="B10" s="25">
        <v>312.52</v>
      </c>
      <c r="C10" s="20" t="s">
        <v>110</v>
      </c>
      <c r="D10" s="46">
        <v>1214943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1214943</v>
      </c>
      <c r="O10" s="47">
        <f t="shared" si="1"/>
        <v>7.6941388809727371</v>
      </c>
      <c r="P10" s="9"/>
    </row>
    <row r="11" spans="1:133">
      <c r="A11" s="12"/>
      <c r="B11" s="25">
        <v>314.10000000000002</v>
      </c>
      <c r="C11" s="20" t="s">
        <v>12</v>
      </c>
      <c r="D11" s="46">
        <v>8819837</v>
      </c>
      <c r="E11" s="46">
        <v>0</v>
      </c>
      <c r="F11" s="46">
        <v>1641489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10461326</v>
      </c>
      <c r="O11" s="47">
        <f t="shared" si="1"/>
        <v>66.250758367372782</v>
      </c>
      <c r="P11" s="9"/>
    </row>
    <row r="12" spans="1:133">
      <c r="A12" s="12"/>
      <c r="B12" s="25">
        <v>314.3</v>
      </c>
      <c r="C12" s="20" t="s">
        <v>13</v>
      </c>
      <c r="D12" s="46">
        <v>1961101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1961101</v>
      </c>
      <c r="O12" s="47">
        <f t="shared" si="1"/>
        <v>12.419499065894049</v>
      </c>
      <c r="P12" s="9"/>
    </row>
    <row r="13" spans="1:133">
      <c r="A13" s="12"/>
      <c r="B13" s="25">
        <v>314.39999999999998</v>
      </c>
      <c r="C13" s="20" t="s">
        <v>14</v>
      </c>
      <c r="D13" s="46">
        <v>172659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172659</v>
      </c>
      <c r="O13" s="47">
        <f t="shared" si="1"/>
        <v>1.0934359266647669</v>
      </c>
      <c r="P13" s="9"/>
    </row>
    <row r="14" spans="1:133">
      <c r="A14" s="12"/>
      <c r="B14" s="25">
        <v>314.8</v>
      </c>
      <c r="C14" s="20" t="s">
        <v>15</v>
      </c>
      <c r="D14" s="46">
        <v>59941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59941</v>
      </c>
      <c r="O14" s="47">
        <f t="shared" si="1"/>
        <v>0.37960165922548367</v>
      </c>
      <c r="P14" s="9"/>
    </row>
    <row r="15" spans="1:133">
      <c r="A15" s="12"/>
      <c r="B15" s="25">
        <v>315</v>
      </c>
      <c r="C15" s="20" t="s">
        <v>111</v>
      </c>
      <c r="D15" s="46">
        <v>50846</v>
      </c>
      <c r="E15" s="46">
        <v>0</v>
      </c>
      <c r="F15" s="46">
        <v>6299299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6350145</v>
      </c>
      <c r="O15" s="47">
        <f t="shared" si="1"/>
        <v>40.214971026883255</v>
      </c>
      <c r="P15" s="9"/>
    </row>
    <row r="16" spans="1:133">
      <c r="A16" s="12"/>
      <c r="B16" s="25">
        <v>316</v>
      </c>
      <c r="C16" s="20" t="s">
        <v>112</v>
      </c>
      <c r="D16" s="46">
        <v>3272689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3272689</v>
      </c>
      <c r="O16" s="47">
        <f t="shared" si="1"/>
        <v>20.725683163927677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37746223</v>
      </c>
      <c r="E17" s="32">
        <f t="shared" si="3"/>
        <v>1254233</v>
      </c>
      <c r="F17" s="32">
        <f t="shared" si="3"/>
        <v>818587</v>
      </c>
      <c r="G17" s="32">
        <f t="shared" si="3"/>
        <v>0</v>
      </c>
      <c r="H17" s="32">
        <f t="shared" si="3"/>
        <v>0</v>
      </c>
      <c r="I17" s="32">
        <f t="shared" si="3"/>
        <v>19780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39838823</v>
      </c>
      <c r="O17" s="45">
        <f t="shared" si="1"/>
        <v>252.29614641714954</v>
      </c>
      <c r="P17" s="10"/>
    </row>
    <row r="18" spans="1:16">
      <c r="A18" s="12"/>
      <c r="B18" s="25">
        <v>322</v>
      </c>
      <c r="C18" s="20" t="s">
        <v>0</v>
      </c>
      <c r="D18" s="46">
        <v>482875</v>
      </c>
      <c r="E18" s="46">
        <v>0</v>
      </c>
      <c r="F18" s="46">
        <v>0</v>
      </c>
      <c r="G18" s="46">
        <v>0</v>
      </c>
      <c r="H18" s="46">
        <v>0</v>
      </c>
      <c r="I18" s="46">
        <v>19780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502655</v>
      </c>
      <c r="O18" s="47">
        <f t="shared" si="1"/>
        <v>3.1832747538076691</v>
      </c>
      <c r="P18" s="9"/>
    </row>
    <row r="19" spans="1:16">
      <c r="A19" s="12"/>
      <c r="B19" s="25">
        <v>323.10000000000002</v>
      </c>
      <c r="C19" s="20" t="s">
        <v>19</v>
      </c>
      <c r="D19" s="46">
        <v>7711104</v>
      </c>
      <c r="E19" s="46">
        <v>0</v>
      </c>
      <c r="F19" s="46">
        <v>818587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8529691</v>
      </c>
      <c r="O19" s="47">
        <f t="shared" si="1"/>
        <v>54.017865172097146</v>
      </c>
      <c r="P19" s="9"/>
    </row>
    <row r="20" spans="1:16">
      <c r="A20" s="12"/>
      <c r="B20" s="25">
        <v>323.39999999999998</v>
      </c>
      <c r="C20" s="20" t="s">
        <v>20</v>
      </c>
      <c r="D20" s="46">
        <v>139679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139679</v>
      </c>
      <c r="O20" s="47">
        <f t="shared" si="1"/>
        <v>0.88457616921566762</v>
      </c>
      <c r="P20" s="9"/>
    </row>
    <row r="21" spans="1:16">
      <c r="A21" s="12"/>
      <c r="B21" s="25">
        <v>323.60000000000002</v>
      </c>
      <c r="C21" s="20" t="s">
        <v>21</v>
      </c>
      <c r="D21" s="46">
        <v>2665419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2665419</v>
      </c>
      <c r="O21" s="47">
        <f t="shared" si="1"/>
        <v>16.879889807162535</v>
      </c>
      <c r="P21" s="9"/>
    </row>
    <row r="22" spans="1:16">
      <c r="A22" s="12"/>
      <c r="B22" s="25">
        <v>323.7</v>
      </c>
      <c r="C22" s="20" t="s">
        <v>22</v>
      </c>
      <c r="D22" s="46">
        <v>2669056</v>
      </c>
      <c r="E22" s="46">
        <v>1254233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3923289</v>
      </c>
      <c r="O22" s="47">
        <f t="shared" si="1"/>
        <v>24.845882017668853</v>
      </c>
      <c r="P22" s="9"/>
    </row>
    <row r="23" spans="1:16">
      <c r="A23" s="12"/>
      <c r="B23" s="25">
        <v>323.89999999999998</v>
      </c>
      <c r="C23" s="20" t="s">
        <v>23</v>
      </c>
      <c r="D23" s="46">
        <v>1863657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1863657</v>
      </c>
      <c r="O23" s="47">
        <f t="shared" si="1"/>
        <v>11.802393844400115</v>
      </c>
      <c r="P23" s="9"/>
    </row>
    <row r="24" spans="1:16">
      <c r="A24" s="12"/>
      <c r="B24" s="25">
        <v>325.10000000000002</v>
      </c>
      <c r="C24" s="20" t="s">
        <v>24</v>
      </c>
      <c r="D24" s="46">
        <v>73912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73912</v>
      </c>
      <c r="O24" s="47">
        <f t="shared" si="1"/>
        <v>0.46807890820430004</v>
      </c>
      <c r="P24" s="9"/>
    </row>
    <row r="25" spans="1:16">
      <c r="A25" s="12"/>
      <c r="B25" s="25">
        <v>325.2</v>
      </c>
      <c r="C25" s="20" t="s">
        <v>25</v>
      </c>
      <c r="D25" s="46">
        <v>22138345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22138345</v>
      </c>
      <c r="O25" s="47">
        <f t="shared" si="1"/>
        <v>140.20040530698839</v>
      </c>
      <c r="P25" s="9"/>
    </row>
    <row r="26" spans="1:16">
      <c r="A26" s="12"/>
      <c r="B26" s="25">
        <v>329</v>
      </c>
      <c r="C26" s="20" t="s">
        <v>107</v>
      </c>
      <c r="D26" s="46">
        <v>2176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2176</v>
      </c>
      <c r="O26" s="47">
        <f t="shared" si="1"/>
        <v>1.3780437604889015E-2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SUM(D28:D45)</f>
        <v>13428051</v>
      </c>
      <c r="E27" s="32">
        <f t="shared" si="6"/>
        <v>46077068</v>
      </c>
      <c r="F27" s="32">
        <f t="shared" si="6"/>
        <v>0</v>
      </c>
      <c r="G27" s="32">
        <f t="shared" si="6"/>
        <v>97224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59602343</v>
      </c>
      <c r="O27" s="45">
        <f t="shared" si="1"/>
        <v>377.45697096355406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420459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420459</v>
      </c>
      <c r="O28" s="47">
        <f t="shared" si="1"/>
        <v>2.6627339222950508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192554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192554</v>
      </c>
      <c r="O29" s="47">
        <f t="shared" si="1"/>
        <v>1.2194294037554225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1554578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1554578</v>
      </c>
      <c r="O30" s="47">
        <f t="shared" si="1"/>
        <v>9.8450207403185459</v>
      </c>
      <c r="P30" s="9"/>
    </row>
    <row r="31" spans="1:16">
      <c r="A31" s="12"/>
      <c r="B31" s="25">
        <v>331.69</v>
      </c>
      <c r="C31" s="20" t="s">
        <v>33</v>
      </c>
      <c r="D31" s="46">
        <v>113595</v>
      </c>
      <c r="E31" s="46">
        <v>1356122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1469717</v>
      </c>
      <c r="O31" s="47">
        <f t="shared" si="1"/>
        <v>9.3076026724929548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1293435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1293435</v>
      </c>
      <c r="O32" s="47">
        <f t="shared" si="1"/>
        <v>8.1912225705329149</v>
      </c>
      <c r="P32" s="9"/>
    </row>
    <row r="33" spans="1:16">
      <c r="A33" s="12"/>
      <c r="B33" s="25">
        <v>334.5</v>
      </c>
      <c r="C33" s="20" t="s">
        <v>35</v>
      </c>
      <c r="D33" s="46">
        <v>0</v>
      </c>
      <c r="E33" s="46">
        <v>281667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281667</v>
      </c>
      <c r="O33" s="47">
        <f t="shared" si="1"/>
        <v>1.7837750546214497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245368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245368</v>
      </c>
      <c r="O34" s="47">
        <f t="shared" si="1"/>
        <v>1.5538963300718787</v>
      </c>
      <c r="P34" s="9"/>
    </row>
    <row r="35" spans="1:16">
      <c r="A35" s="12"/>
      <c r="B35" s="25">
        <v>334.7</v>
      </c>
      <c r="C35" s="20" t="s">
        <v>37</v>
      </c>
      <c r="D35" s="46">
        <v>0</v>
      </c>
      <c r="E35" s="46">
        <v>55661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55661</v>
      </c>
      <c r="O35" s="47">
        <f t="shared" si="1"/>
        <v>0.35249675437763212</v>
      </c>
      <c r="P35" s="9"/>
    </row>
    <row r="36" spans="1:16">
      <c r="A36" s="12"/>
      <c r="B36" s="25">
        <v>335.12</v>
      </c>
      <c r="C36" s="20" t="s">
        <v>113</v>
      </c>
      <c r="D36" s="46">
        <v>3362805</v>
      </c>
      <c r="E36" s="46">
        <v>1230132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4592937</v>
      </c>
      <c r="O36" s="47">
        <f t="shared" si="1"/>
        <v>29.086710363826352</v>
      </c>
      <c r="P36" s="9"/>
    </row>
    <row r="37" spans="1:16">
      <c r="A37" s="12"/>
      <c r="B37" s="25">
        <v>335.14</v>
      </c>
      <c r="C37" s="20" t="s">
        <v>114</v>
      </c>
      <c r="D37" s="46">
        <v>2282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2282</v>
      </c>
      <c r="O37" s="47">
        <f t="shared" ref="O37:O68" si="8">(N37/O$83)</f>
        <v>1.4451727304391881E-2</v>
      </c>
      <c r="P37" s="9"/>
    </row>
    <row r="38" spans="1:16">
      <c r="A38" s="12"/>
      <c r="B38" s="25">
        <v>335.15</v>
      </c>
      <c r="C38" s="20" t="s">
        <v>115</v>
      </c>
      <c r="D38" s="46">
        <v>47904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47904</v>
      </c>
      <c r="O38" s="47">
        <f t="shared" si="8"/>
        <v>0.30337228080174788</v>
      </c>
      <c r="P38" s="9"/>
    </row>
    <row r="39" spans="1:16">
      <c r="A39" s="12"/>
      <c r="B39" s="25">
        <v>335.18</v>
      </c>
      <c r="C39" s="20" t="s">
        <v>116</v>
      </c>
      <c r="D39" s="46">
        <v>9526264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9526264</v>
      </c>
      <c r="O39" s="47">
        <f t="shared" si="8"/>
        <v>60.329083942877048</v>
      </c>
      <c r="P39" s="9"/>
    </row>
    <row r="40" spans="1:16">
      <c r="A40" s="12"/>
      <c r="B40" s="25">
        <v>335.21</v>
      </c>
      <c r="C40" s="20" t="s">
        <v>42</v>
      </c>
      <c r="D40" s="46">
        <v>91235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91235</v>
      </c>
      <c r="O40" s="47">
        <f t="shared" si="8"/>
        <v>0.57778411069947122</v>
      </c>
      <c r="P40" s="9"/>
    </row>
    <row r="41" spans="1:16">
      <c r="A41" s="12"/>
      <c r="B41" s="25">
        <v>335.9</v>
      </c>
      <c r="C41" s="20" t="s">
        <v>43</v>
      </c>
      <c r="D41" s="46">
        <v>23069</v>
      </c>
      <c r="E41" s="46">
        <v>38996476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39019545</v>
      </c>
      <c r="O41" s="47">
        <f t="shared" si="8"/>
        <v>247.10772299800513</v>
      </c>
      <c r="P41" s="9"/>
    </row>
    <row r="42" spans="1:16">
      <c r="A42" s="12"/>
      <c r="B42" s="25">
        <v>337.4</v>
      </c>
      <c r="C42" s="20" t="s">
        <v>44</v>
      </c>
      <c r="D42" s="46">
        <v>0</v>
      </c>
      <c r="E42" s="46">
        <v>307435</v>
      </c>
      <c r="F42" s="46">
        <v>0</v>
      </c>
      <c r="G42" s="46">
        <v>97224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404659</v>
      </c>
      <c r="O42" s="47">
        <f t="shared" si="8"/>
        <v>2.5626737595389635</v>
      </c>
      <c r="P42" s="9"/>
    </row>
    <row r="43" spans="1:16">
      <c r="A43" s="12"/>
      <c r="B43" s="25">
        <v>337.6</v>
      </c>
      <c r="C43" s="20" t="s">
        <v>45</v>
      </c>
      <c r="D43" s="46">
        <v>102324</v>
      </c>
      <c r="E43" s="46">
        <v>143181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245505</v>
      </c>
      <c r="O43" s="47">
        <f t="shared" si="8"/>
        <v>1.5547639403438775</v>
      </c>
      <c r="P43" s="9"/>
    </row>
    <row r="44" spans="1:16">
      <c r="A44" s="12"/>
      <c r="B44" s="25">
        <v>337.9</v>
      </c>
      <c r="C44" s="20" t="s">
        <v>118</v>
      </c>
      <c r="D44" s="46">
        <v>4236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4236</v>
      </c>
      <c r="O44" s="47">
        <f t="shared" si="8"/>
        <v>2.6826256293340931E-2</v>
      </c>
      <c r="P44" s="9"/>
    </row>
    <row r="45" spans="1:16">
      <c r="A45" s="12"/>
      <c r="B45" s="25">
        <v>338</v>
      </c>
      <c r="C45" s="20" t="s">
        <v>47</v>
      </c>
      <c r="D45" s="46">
        <v>154337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154337</v>
      </c>
      <c r="O45" s="47">
        <f t="shared" si="8"/>
        <v>0.97740413539786586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SUM(D47:D63)</f>
        <v>29366917</v>
      </c>
      <c r="E46" s="32">
        <f t="shared" si="9"/>
        <v>1533641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43924266</v>
      </c>
      <c r="J46" s="32">
        <f t="shared" si="9"/>
        <v>13709516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88534340</v>
      </c>
      <c r="O46" s="45">
        <f t="shared" si="8"/>
        <v>560.68104239891079</v>
      </c>
      <c r="P46" s="10"/>
    </row>
    <row r="47" spans="1:16">
      <c r="A47" s="12"/>
      <c r="B47" s="25">
        <v>341.2</v>
      </c>
      <c r="C47" s="20" t="s">
        <v>119</v>
      </c>
      <c r="D47" s="46">
        <v>13615175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13709516</v>
      </c>
      <c r="K47" s="46">
        <v>0</v>
      </c>
      <c r="L47" s="46">
        <v>0</v>
      </c>
      <c r="M47" s="46">
        <v>0</v>
      </c>
      <c r="N47" s="46">
        <f t="shared" ref="N47:N63" si="10">SUM(D47:M47)</f>
        <v>27324691</v>
      </c>
      <c r="O47" s="47">
        <f t="shared" si="8"/>
        <v>173.04512839998733</v>
      </c>
      <c r="P47" s="9"/>
    </row>
    <row r="48" spans="1:16">
      <c r="A48" s="12"/>
      <c r="B48" s="25">
        <v>341.3</v>
      </c>
      <c r="C48" s="20" t="s">
        <v>120</v>
      </c>
      <c r="D48" s="46">
        <v>446492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446492</v>
      </c>
      <c r="O48" s="47">
        <f t="shared" si="8"/>
        <v>2.8275988727399386</v>
      </c>
      <c r="P48" s="9"/>
    </row>
    <row r="49" spans="1:16">
      <c r="A49" s="12"/>
      <c r="B49" s="25">
        <v>341.9</v>
      </c>
      <c r="C49" s="20" t="s">
        <v>121</v>
      </c>
      <c r="D49" s="46">
        <v>1213563</v>
      </c>
      <c r="E49" s="46">
        <v>16667</v>
      </c>
      <c r="F49" s="46">
        <v>0</v>
      </c>
      <c r="G49" s="46">
        <v>0</v>
      </c>
      <c r="H49" s="46">
        <v>0</v>
      </c>
      <c r="I49" s="46">
        <v>50471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1280701</v>
      </c>
      <c r="O49" s="47">
        <f t="shared" si="8"/>
        <v>8.1105791456888632</v>
      </c>
      <c r="P49" s="9"/>
    </row>
    <row r="50" spans="1:16">
      <c r="A50" s="12"/>
      <c r="B50" s="25">
        <v>342.1</v>
      </c>
      <c r="C50" s="20" t="s">
        <v>58</v>
      </c>
      <c r="D50" s="46">
        <v>731067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731067</v>
      </c>
      <c r="O50" s="47">
        <f t="shared" si="8"/>
        <v>4.6297900636458627</v>
      </c>
      <c r="P50" s="9"/>
    </row>
    <row r="51" spans="1:16">
      <c r="A51" s="12"/>
      <c r="B51" s="25">
        <v>342.2</v>
      </c>
      <c r="C51" s="20" t="s">
        <v>59</v>
      </c>
      <c r="D51" s="46">
        <v>937885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937885</v>
      </c>
      <c r="O51" s="47">
        <f t="shared" si="8"/>
        <v>5.9395522624362753</v>
      </c>
      <c r="P51" s="9"/>
    </row>
    <row r="52" spans="1:16">
      <c r="A52" s="12"/>
      <c r="B52" s="25">
        <v>342.5</v>
      </c>
      <c r="C52" s="20" t="s">
        <v>104</v>
      </c>
      <c r="D52" s="46">
        <v>9502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9502</v>
      </c>
      <c r="O52" s="47">
        <f t="shared" si="8"/>
        <v>6.0175421930907823E-2</v>
      </c>
      <c r="P52" s="9"/>
    </row>
    <row r="53" spans="1:16">
      <c r="A53" s="12"/>
      <c r="B53" s="25">
        <v>342.6</v>
      </c>
      <c r="C53" s="20" t="s">
        <v>60</v>
      </c>
      <c r="D53" s="46">
        <v>3567960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3567960</v>
      </c>
      <c r="O53" s="47">
        <f t="shared" si="8"/>
        <v>22.595611285266457</v>
      </c>
      <c r="P53" s="9"/>
    </row>
    <row r="54" spans="1:16">
      <c r="A54" s="12"/>
      <c r="B54" s="25">
        <v>342.9</v>
      </c>
      <c r="C54" s="20" t="s">
        <v>61</v>
      </c>
      <c r="D54" s="46">
        <v>240473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240473</v>
      </c>
      <c r="O54" s="47">
        <f t="shared" si="8"/>
        <v>1.5228966783825717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21580822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21580822</v>
      </c>
      <c r="O55" s="47">
        <f t="shared" si="8"/>
        <v>136.66965580570596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22211823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22211823</v>
      </c>
      <c r="O56" s="47">
        <f t="shared" si="8"/>
        <v>140.66573572717775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60150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60150</v>
      </c>
      <c r="O57" s="47">
        <f t="shared" si="8"/>
        <v>0.38092523985940913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21000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21000</v>
      </c>
      <c r="O58" s="47">
        <f t="shared" si="8"/>
        <v>0.13299135556188849</v>
      </c>
      <c r="P58" s="9"/>
    </row>
    <row r="59" spans="1:16">
      <c r="A59" s="12"/>
      <c r="B59" s="25">
        <v>344.9</v>
      </c>
      <c r="C59" s="20" t="s">
        <v>122</v>
      </c>
      <c r="D59" s="46">
        <v>286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286</v>
      </c>
      <c r="O59" s="47">
        <f t="shared" si="8"/>
        <v>1.8112156043190526E-3</v>
      </c>
      <c r="P59" s="9"/>
    </row>
    <row r="60" spans="1:16">
      <c r="A60" s="12"/>
      <c r="B60" s="25">
        <v>347.2</v>
      </c>
      <c r="C60" s="20" t="s">
        <v>68</v>
      </c>
      <c r="D60" s="46">
        <v>1356258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1356258</v>
      </c>
      <c r="O60" s="47">
        <f t="shared" si="8"/>
        <v>8.5890757100788448</v>
      </c>
      <c r="P60" s="9"/>
    </row>
    <row r="61" spans="1:16">
      <c r="A61" s="12"/>
      <c r="B61" s="25">
        <v>347.4</v>
      </c>
      <c r="C61" s="20" t="s">
        <v>69</v>
      </c>
      <c r="D61" s="46">
        <v>35266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35266</v>
      </c>
      <c r="O61" s="47">
        <f t="shared" si="8"/>
        <v>0.22333681644026471</v>
      </c>
      <c r="P61" s="9"/>
    </row>
    <row r="62" spans="1:16">
      <c r="A62" s="12"/>
      <c r="B62" s="25">
        <v>347.5</v>
      </c>
      <c r="C62" s="20" t="s">
        <v>70</v>
      </c>
      <c r="D62" s="46">
        <v>2576209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2576209</v>
      </c>
      <c r="O62" s="47">
        <f t="shared" si="8"/>
        <v>16.314929862892246</v>
      </c>
      <c r="P62" s="9"/>
    </row>
    <row r="63" spans="1:16">
      <c r="A63" s="12"/>
      <c r="B63" s="25">
        <v>347.9</v>
      </c>
      <c r="C63" s="20" t="s">
        <v>71</v>
      </c>
      <c r="D63" s="46">
        <v>4636781</v>
      </c>
      <c r="E63" s="46">
        <v>1516974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6153755</v>
      </c>
      <c r="O63" s="47">
        <f t="shared" si="8"/>
        <v>38.971248535511862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1321408</v>
      </c>
      <c r="E64" s="32">
        <f t="shared" si="11"/>
        <v>201448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1522856</v>
      </c>
      <c r="O64" s="45">
        <f t="shared" si="8"/>
        <v>9.644127798359774</v>
      </c>
      <c r="P64" s="10"/>
    </row>
    <row r="65" spans="1:16">
      <c r="A65" s="13"/>
      <c r="B65" s="39">
        <v>351.9</v>
      </c>
      <c r="C65" s="21" t="s">
        <v>123</v>
      </c>
      <c r="D65" s="46">
        <v>62456</v>
      </c>
      <c r="E65" s="46">
        <v>201448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263904</v>
      </c>
      <c r="O65" s="47">
        <f t="shared" si="8"/>
        <v>1.6712833665811722</v>
      </c>
      <c r="P65" s="9"/>
    </row>
    <row r="66" spans="1:16">
      <c r="A66" s="13"/>
      <c r="B66" s="39">
        <v>354</v>
      </c>
      <c r="C66" s="21" t="s">
        <v>74</v>
      </c>
      <c r="D66" s="46">
        <v>379140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379140</v>
      </c>
      <c r="O66" s="47">
        <f t="shared" si="8"/>
        <v>2.401063930844495</v>
      </c>
      <c r="P66" s="9"/>
    </row>
    <row r="67" spans="1:16">
      <c r="A67" s="13"/>
      <c r="B67" s="39">
        <v>359</v>
      </c>
      <c r="C67" s="21" t="s">
        <v>75</v>
      </c>
      <c r="D67" s="46">
        <v>879812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879812</v>
      </c>
      <c r="O67" s="47">
        <f t="shared" si="8"/>
        <v>5.5717805009341062</v>
      </c>
      <c r="P67" s="9"/>
    </row>
    <row r="68" spans="1:16" ht="15.75">
      <c r="A68" s="29" t="s">
        <v>3</v>
      </c>
      <c r="B68" s="30"/>
      <c r="C68" s="31"/>
      <c r="D68" s="32">
        <f t="shared" ref="D68:M68" si="13">SUM(D69:D76)</f>
        <v>12342183</v>
      </c>
      <c r="E68" s="32">
        <f t="shared" si="13"/>
        <v>4750761</v>
      </c>
      <c r="F68" s="32">
        <f t="shared" si="13"/>
        <v>12437902</v>
      </c>
      <c r="G68" s="32">
        <f t="shared" si="13"/>
        <v>793790</v>
      </c>
      <c r="H68" s="32">
        <f t="shared" si="13"/>
        <v>855</v>
      </c>
      <c r="I68" s="32">
        <f t="shared" si="13"/>
        <v>3377287</v>
      </c>
      <c r="J68" s="32">
        <f t="shared" si="13"/>
        <v>2908070</v>
      </c>
      <c r="K68" s="32">
        <f t="shared" si="13"/>
        <v>120004124</v>
      </c>
      <c r="L68" s="32">
        <f t="shared" si="13"/>
        <v>0</v>
      </c>
      <c r="M68" s="32">
        <f t="shared" si="13"/>
        <v>0</v>
      </c>
      <c r="N68" s="32">
        <f t="shared" si="12"/>
        <v>156614972</v>
      </c>
      <c r="O68" s="45">
        <f t="shared" si="8"/>
        <v>991.83035369367656</v>
      </c>
      <c r="P68" s="10"/>
    </row>
    <row r="69" spans="1:16">
      <c r="A69" s="12"/>
      <c r="B69" s="25">
        <v>361.1</v>
      </c>
      <c r="C69" s="20" t="s">
        <v>77</v>
      </c>
      <c r="D69" s="46">
        <v>397105</v>
      </c>
      <c r="E69" s="46">
        <v>79540</v>
      </c>
      <c r="F69" s="46">
        <v>78215</v>
      </c>
      <c r="G69" s="46">
        <v>161849</v>
      </c>
      <c r="H69" s="46">
        <v>855</v>
      </c>
      <c r="I69" s="46">
        <v>3098560</v>
      </c>
      <c r="J69" s="46">
        <v>126555</v>
      </c>
      <c r="K69" s="46">
        <v>0</v>
      </c>
      <c r="L69" s="46">
        <v>0</v>
      </c>
      <c r="M69" s="46">
        <v>0</v>
      </c>
      <c r="N69" s="46">
        <f t="shared" si="12"/>
        <v>3942679</v>
      </c>
      <c r="O69" s="47">
        <f t="shared" ref="O69:O81" si="14">(N69/O$83)</f>
        <v>24.968677369304327</v>
      </c>
      <c r="P69" s="9"/>
    </row>
    <row r="70" spans="1:16">
      <c r="A70" s="12"/>
      <c r="B70" s="25">
        <v>361.3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63807706</v>
      </c>
      <c r="L70" s="46">
        <v>0</v>
      </c>
      <c r="M70" s="46">
        <v>0</v>
      </c>
      <c r="N70" s="46">
        <f t="shared" ref="N70:N76" si="15">SUM(D70:M70)</f>
        <v>63807706</v>
      </c>
      <c r="O70" s="47">
        <f t="shared" si="14"/>
        <v>404.08920553497359</v>
      </c>
      <c r="P70" s="9"/>
    </row>
    <row r="71" spans="1:16">
      <c r="A71" s="12"/>
      <c r="B71" s="25">
        <v>362</v>
      </c>
      <c r="C71" s="20" t="s">
        <v>79</v>
      </c>
      <c r="D71" s="46">
        <v>11330116</v>
      </c>
      <c r="E71" s="46">
        <v>1847247</v>
      </c>
      <c r="F71" s="46">
        <v>12359687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25537050</v>
      </c>
      <c r="O71" s="47">
        <f t="shared" si="14"/>
        <v>161.72413793103448</v>
      </c>
      <c r="P71" s="9"/>
    </row>
    <row r="72" spans="1:16">
      <c r="A72" s="12"/>
      <c r="B72" s="25">
        <v>364</v>
      </c>
      <c r="C72" s="20" t="s">
        <v>124</v>
      </c>
      <c r="D72" s="46">
        <v>53249</v>
      </c>
      <c r="E72" s="46">
        <v>0</v>
      </c>
      <c r="F72" s="46">
        <v>0</v>
      </c>
      <c r="G72" s="46">
        <v>0</v>
      </c>
      <c r="H72" s="46">
        <v>0</v>
      </c>
      <c r="I72" s="46">
        <v>268300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321549</v>
      </c>
      <c r="O72" s="47">
        <f t="shared" si="14"/>
        <v>2.0363446375985559</v>
      </c>
      <c r="P72" s="9"/>
    </row>
    <row r="73" spans="1:16">
      <c r="A73" s="12"/>
      <c r="B73" s="25">
        <v>365</v>
      </c>
      <c r="C73" s="20" t="s">
        <v>125</v>
      </c>
      <c r="D73" s="46">
        <v>2209</v>
      </c>
      <c r="E73" s="46">
        <v>0</v>
      </c>
      <c r="F73" s="46">
        <v>0</v>
      </c>
      <c r="G73" s="46">
        <v>0</v>
      </c>
      <c r="H73" s="46">
        <v>0</v>
      </c>
      <c r="I73" s="46">
        <v>8389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10598</v>
      </c>
      <c r="O73" s="47">
        <f t="shared" si="14"/>
        <v>6.7116304106899713E-2</v>
      </c>
      <c r="P73" s="9"/>
    </row>
    <row r="74" spans="1:16">
      <c r="A74" s="12"/>
      <c r="B74" s="25">
        <v>366</v>
      </c>
      <c r="C74" s="20" t="s">
        <v>82</v>
      </c>
      <c r="D74" s="46">
        <v>414986</v>
      </c>
      <c r="E74" s="46">
        <v>1230789</v>
      </c>
      <c r="F74" s="46">
        <v>0</v>
      </c>
      <c r="G74" s="46">
        <v>631941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2277716</v>
      </c>
      <c r="O74" s="47">
        <f t="shared" si="14"/>
        <v>14.424597067857256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55273341</v>
      </c>
      <c r="L75" s="46">
        <v>0</v>
      </c>
      <c r="M75" s="46">
        <v>0</v>
      </c>
      <c r="N75" s="46">
        <f t="shared" si="15"/>
        <v>55273341</v>
      </c>
      <c r="O75" s="47">
        <f t="shared" si="14"/>
        <v>350.04174028688135</v>
      </c>
      <c r="P75" s="9"/>
    </row>
    <row r="76" spans="1:16">
      <c r="A76" s="12"/>
      <c r="B76" s="25">
        <v>369.9</v>
      </c>
      <c r="C76" s="20" t="s">
        <v>84</v>
      </c>
      <c r="D76" s="46">
        <v>144518</v>
      </c>
      <c r="E76" s="46">
        <v>1593185</v>
      </c>
      <c r="F76" s="46">
        <v>0</v>
      </c>
      <c r="G76" s="46">
        <v>0</v>
      </c>
      <c r="H76" s="46">
        <v>0</v>
      </c>
      <c r="I76" s="46">
        <v>2038</v>
      </c>
      <c r="J76" s="46">
        <v>2781515</v>
      </c>
      <c r="K76" s="46">
        <v>923077</v>
      </c>
      <c r="L76" s="46">
        <v>0</v>
      </c>
      <c r="M76" s="46">
        <v>0</v>
      </c>
      <c r="N76" s="46">
        <f t="shared" si="15"/>
        <v>5444333</v>
      </c>
      <c r="O76" s="47">
        <f t="shared" si="14"/>
        <v>34.478534561920142</v>
      </c>
      <c r="P76" s="9"/>
    </row>
    <row r="77" spans="1:16" ht="15.75">
      <c r="A77" s="29" t="s">
        <v>54</v>
      </c>
      <c r="B77" s="30"/>
      <c r="C77" s="31"/>
      <c r="D77" s="32">
        <f t="shared" ref="D77:M77" si="16">SUM(D78:D80)</f>
        <v>0</v>
      </c>
      <c r="E77" s="32">
        <f t="shared" si="16"/>
        <v>2275725</v>
      </c>
      <c r="F77" s="32">
        <f t="shared" si="16"/>
        <v>109214093</v>
      </c>
      <c r="G77" s="32">
        <f t="shared" si="16"/>
        <v>0</v>
      </c>
      <c r="H77" s="32">
        <f t="shared" si="16"/>
        <v>0</v>
      </c>
      <c r="I77" s="32">
        <f t="shared" si="16"/>
        <v>2064436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113554254</v>
      </c>
      <c r="O77" s="45">
        <f t="shared" si="14"/>
        <v>719.13019853709511</v>
      </c>
      <c r="P77" s="9"/>
    </row>
    <row r="78" spans="1:16">
      <c r="A78" s="12"/>
      <c r="B78" s="25">
        <v>381</v>
      </c>
      <c r="C78" s="20" t="s">
        <v>85</v>
      </c>
      <c r="D78" s="46">
        <v>0</v>
      </c>
      <c r="E78" s="46">
        <v>2275725</v>
      </c>
      <c r="F78" s="46">
        <v>317564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2593289</v>
      </c>
      <c r="O78" s="47">
        <f t="shared" si="14"/>
        <v>16.423096165415913</v>
      </c>
      <c r="P78" s="9"/>
    </row>
    <row r="79" spans="1:16">
      <c r="A79" s="12"/>
      <c r="B79" s="25">
        <v>385</v>
      </c>
      <c r="C79" s="20" t="s">
        <v>134</v>
      </c>
      <c r="D79" s="46">
        <v>0</v>
      </c>
      <c r="E79" s="46">
        <v>0</v>
      </c>
      <c r="F79" s="46">
        <v>108896529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108896529</v>
      </c>
      <c r="O79" s="47">
        <f t="shared" si="14"/>
        <v>689.63319084259524</v>
      </c>
      <c r="P79" s="9"/>
    </row>
    <row r="80" spans="1:16" ht="15.75" thickBot="1">
      <c r="A80" s="12"/>
      <c r="B80" s="25">
        <v>389.8</v>
      </c>
      <c r="C80" s="20" t="s">
        <v>128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2064436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2064436</v>
      </c>
      <c r="O80" s="47">
        <f t="shared" si="14"/>
        <v>13.073911529083944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7">SUM(D5,D17,D27,D46,D64,D68,D77)</f>
        <v>159306944</v>
      </c>
      <c r="E81" s="15">
        <f t="shared" si="17"/>
        <v>58774888</v>
      </c>
      <c r="F81" s="15">
        <f t="shared" si="17"/>
        <v>135881894</v>
      </c>
      <c r="G81" s="15">
        <f t="shared" si="17"/>
        <v>891014</v>
      </c>
      <c r="H81" s="15">
        <f t="shared" si="17"/>
        <v>855</v>
      </c>
      <c r="I81" s="15">
        <f t="shared" si="17"/>
        <v>49385769</v>
      </c>
      <c r="J81" s="15">
        <f t="shared" si="17"/>
        <v>16617586</v>
      </c>
      <c r="K81" s="15">
        <f t="shared" si="17"/>
        <v>120004124</v>
      </c>
      <c r="L81" s="15">
        <f t="shared" si="17"/>
        <v>0</v>
      </c>
      <c r="M81" s="15">
        <f t="shared" si="17"/>
        <v>0</v>
      </c>
      <c r="N81" s="15">
        <f>SUM(D81:M81)</f>
        <v>540863074</v>
      </c>
      <c r="O81" s="38">
        <f t="shared" si="14"/>
        <v>3425.2434945061905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135</v>
      </c>
      <c r="M83" s="118"/>
      <c r="N83" s="118"/>
      <c r="O83" s="43">
        <v>157905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102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63034309</v>
      </c>
      <c r="E5" s="27">
        <f t="shared" si="0"/>
        <v>2669684</v>
      </c>
      <c r="F5" s="27">
        <f t="shared" si="0"/>
        <v>13770510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79474503</v>
      </c>
      <c r="O5" s="33">
        <f t="shared" ref="O5:O36" si="1">(N5/O$84)</f>
        <v>510.87650178382029</v>
      </c>
      <c r="P5" s="6"/>
    </row>
    <row r="6" spans="1:133">
      <c r="A6" s="12"/>
      <c r="B6" s="25">
        <v>311</v>
      </c>
      <c r="C6" s="20" t="s">
        <v>2</v>
      </c>
      <c r="D6" s="46">
        <v>46282854</v>
      </c>
      <c r="E6" s="46">
        <v>0</v>
      </c>
      <c r="F6" s="46">
        <v>5514105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51796959</v>
      </c>
      <c r="O6" s="47">
        <f t="shared" si="1"/>
        <v>332.96023527142995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1540665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1540665</v>
      </c>
      <c r="O7" s="47">
        <f t="shared" si="1"/>
        <v>9.903673705525021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1129019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1129019</v>
      </c>
      <c r="O8" s="47">
        <f t="shared" si="1"/>
        <v>7.257538649439141</v>
      </c>
      <c r="P8" s="9"/>
    </row>
    <row r="9" spans="1:133">
      <c r="A9" s="12"/>
      <c r="B9" s="25">
        <v>312.51</v>
      </c>
      <c r="C9" s="20" t="s">
        <v>94</v>
      </c>
      <c r="D9" s="46">
        <v>1354558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1354558</v>
      </c>
      <c r="O9" s="47">
        <f t="shared" si="1"/>
        <v>8.70734419695947</v>
      </c>
      <c r="P9" s="9"/>
    </row>
    <row r="10" spans="1:133">
      <c r="A10" s="12"/>
      <c r="B10" s="25">
        <v>312.52</v>
      </c>
      <c r="C10" s="20" t="s">
        <v>110</v>
      </c>
      <c r="D10" s="46">
        <v>1104381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1104381</v>
      </c>
      <c r="O10" s="47">
        <f t="shared" si="1"/>
        <v>7.0991611223604281</v>
      </c>
      <c r="P10" s="9"/>
    </row>
    <row r="11" spans="1:133">
      <c r="A11" s="12"/>
      <c r="B11" s="25">
        <v>314.10000000000002</v>
      </c>
      <c r="C11" s="20" t="s">
        <v>12</v>
      </c>
      <c r="D11" s="46">
        <v>7794384</v>
      </c>
      <c r="E11" s="46">
        <v>0</v>
      </c>
      <c r="F11" s="46">
        <v>1792983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9587367</v>
      </c>
      <c r="O11" s="47">
        <f t="shared" si="1"/>
        <v>61.629331790569857</v>
      </c>
      <c r="P11" s="9"/>
    </row>
    <row r="12" spans="1:133">
      <c r="A12" s="12"/>
      <c r="B12" s="25">
        <v>314.3</v>
      </c>
      <c r="C12" s="20" t="s">
        <v>13</v>
      </c>
      <c r="D12" s="46">
        <v>1918924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1918924</v>
      </c>
      <c r="O12" s="47">
        <f t="shared" si="1"/>
        <v>12.33519107768457</v>
      </c>
      <c r="P12" s="9"/>
    </row>
    <row r="13" spans="1:133">
      <c r="A13" s="12"/>
      <c r="B13" s="25">
        <v>314.39999999999998</v>
      </c>
      <c r="C13" s="20" t="s">
        <v>14</v>
      </c>
      <c r="D13" s="46">
        <v>153949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153949</v>
      </c>
      <c r="O13" s="47">
        <f t="shared" si="1"/>
        <v>0.98961205926783014</v>
      </c>
      <c r="P13" s="9"/>
    </row>
    <row r="14" spans="1:133">
      <c r="A14" s="12"/>
      <c r="B14" s="25">
        <v>314.8</v>
      </c>
      <c r="C14" s="20" t="s">
        <v>15</v>
      </c>
      <c r="D14" s="46">
        <v>57350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57350</v>
      </c>
      <c r="O14" s="47">
        <f t="shared" si="1"/>
        <v>0.36865618873139844</v>
      </c>
      <c r="P14" s="9"/>
    </row>
    <row r="15" spans="1:133">
      <c r="A15" s="12"/>
      <c r="B15" s="25">
        <v>315</v>
      </c>
      <c r="C15" s="20" t="s">
        <v>111</v>
      </c>
      <c r="D15" s="46">
        <v>1135075</v>
      </c>
      <c r="E15" s="46">
        <v>0</v>
      </c>
      <c r="F15" s="46">
        <v>6463422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7598497</v>
      </c>
      <c r="O15" s="47">
        <f t="shared" si="1"/>
        <v>48.844515154437055</v>
      </c>
      <c r="P15" s="9"/>
    </row>
    <row r="16" spans="1:133">
      <c r="A16" s="12"/>
      <c r="B16" s="25">
        <v>316</v>
      </c>
      <c r="C16" s="20" t="s">
        <v>112</v>
      </c>
      <c r="D16" s="46">
        <v>3232834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3232834</v>
      </c>
      <c r="O16" s="47">
        <f t="shared" si="1"/>
        <v>20.78124256741555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34247192</v>
      </c>
      <c r="E17" s="32">
        <f t="shared" si="3"/>
        <v>237725</v>
      </c>
      <c r="F17" s="32">
        <f t="shared" si="3"/>
        <v>818352</v>
      </c>
      <c r="G17" s="32">
        <f t="shared" si="3"/>
        <v>783641</v>
      </c>
      <c r="H17" s="32">
        <f t="shared" si="3"/>
        <v>0</v>
      </c>
      <c r="I17" s="32">
        <f t="shared" si="3"/>
        <v>47952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36134862</v>
      </c>
      <c r="O17" s="45">
        <f t="shared" si="1"/>
        <v>232.28143862694051</v>
      </c>
      <c r="P17" s="10"/>
    </row>
    <row r="18" spans="1:16">
      <c r="A18" s="12"/>
      <c r="B18" s="25">
        <v>322</v>
      </c>
      <c r="C18" s="20" t="s">
        <v>0</v>
      </c>
      <c r="D18" s="46">
        <v>378934</v>
      </c>
      <c r="E18" s="46">
        <v>0</v>
      </c>
      <c r="F18" s="46">
        <v>0</v>
      </c>
      <c r="G18" s="46">
        <v>0</v>
      </c>
      <c r="H18" s="46">
        <v>0</v>
      </c>
      <c r="I18" s="46">
        <v>47952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426886</v>
      </c>
      <c r="O18" s="47">
        <f t="shared" si="1"/>
        <v>2.7441005367531255</v>
      </c>
      <c r="P18" s="9"/>
    </row>
    <row r="19" spans="1:16">
      <c r="A19" s="12"/>
      <c r="B19" s="25">
        <v>323.10000000000002</v>
      </c>
      <c r="C19" s="20" t="s">
        <v>19</v>
      </c>
      <c r="D19" s="46">
        <v>7033842</v>
      </c>
      <c r="E19" s="46">
        <v>0</v>
      </c>
      <c r="F19" s="46">
        <v>818352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7852194</v>
      </c>
      <c r="O19" s="47">
        <f t="shared" si="1"/>
        <v>50.475325426670523</v>
      </c>
      <c r="P19" s="9"/>
    </row>
    <row r="20" spans="1:16">
      <c r="A20" s="12"/>
      <c r="B20" s="25">
        <v>323.39999999999998</v>
      </c>
      <c r="C20" s="20" t="s">
        <v>20</v>
      </c>
      <c r="D20" s="46">
        <v>140852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140852</v>
      </c>
      <c r="O20" s="47">
        <f t="shared" si="1"/>
        <v>0.90542217079677301</v>
      </c>
      <c r="P20" s="9"/>
    </row>
    <row r="21" spans="1:16">
      <c r="A21" s="12"/>
      <c r="B21" s="25">
        <v>323.60000000000002</v>
      </c>
      <c r="C21" s="20" t="s">
        <v>21</v>
      </c>
      <c r="D21" s="46">
        <v>1839956</v>
      </c>
      <c r="E21" s="46">
        <v>0</v>
      </c>
      <c r="F21" s="46">
        <v>0</v>
      </c>
      <c r="G21" s="46">
        <v>783641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2623597</v>
      </c>
      <c r="O21" s="47">
        <f t="shared" si="1"/>
        <v>16.864956770481793</v>
      </c>
      <c r="P21" s="9"/>
    </row>
    <row r="22" spans="1:16">
      <c r="A22" s="12"/>
      <c r="B22" s="25">
        <v>323.7</v>
      </c>
      <c r="C22" s="20" t="s">
        <v>22</v>
      </c>
      <c r="D22" s="46">
        <v>2208970</v>
      </c>
      <c r="E22" s="46">
        <v>237725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2446695</v>
      </c>
      <c r="O22" s="47">
        <f t="shared" si="1"/>
        <v>15.727798669366504</v>
      </c>
      <c r="P22" s="9"/>
    </row>
    <row r="23" spans="1:16">
      <c r="A23" s="12"/>
      <c r="B23" s="25">
        <v>323.89999999999998</v>
      </c>
      <c r="C23" s="20" t="s">
        <v>23</v>
      </c>
      <c r="D23" s="46">
        <v>1866708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1866708</v>
      </c>
      <c r="O23" s="47">
        <f t="shared" si="1"/>
        <v>11.999537170957478</v>
      </c>
      <c r="P23" s="9"/>
    </row>
    <row r="24" spans="1:16">
      <c r="A24" s="12"/>
      <c r="B24" s="25">
        <v>325.10000000000002</v>
      </c>
      <c r="C24" s="20" t="s">
        <v>24</v>
      </c>
      <c r="D24" s="46">
        <v>71969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71969</v>
      </c>
      <c r="O24" s="47">
        <f t="shared" si="1"/>
        <v>0.46262976890688778</v>
      </c>
      <c r="P24" s="9"/>
    </row>
    <row r="25" spans="1:16">
      <c r="A25" s="12"/>
      <c r="B25" s="25">
        <v>325.2</v>
      </c>
      <c r="C25" s="20" t="s">
        <v>25</v>
      </c>
      <c r="D25" s="46">
        <v>20686680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20686680</v>
      </c>
      <c r="O25" s="47">
        <f t="shared" si="1"/>
        <v>132.9777263523286</v>
      </c>
      <c r="P25" s="9"/>
    </row>
    <row r="26" spans="1:16">
      <c r="A26" s="12"/>
      <c r="B26" s="25">
        <v>329</v>
      </c>
      <c r="C26" s="20" t="s">
        <v>107</v>
      </c>
      <c r="D26" s="46">
        <v>19281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19281</v>
      </c>
      <c r="O26" s="47">
        <f t="shared" si="1"/>
        <v>0.12394176067881593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SUM(D28:D45)</f>
        <v>12590096</v>
      </c>
      <c r="E27" s="32">
        <f t="shared" si="6"/>
        <v>42984073</v>
      </c>
      <c r="F27" s="32">
        <f t="shared" si="6"/>
        <v>0</v>
      </c>
      <c r="G27" s="32">
        <f t="shared" si="6"/>
        <v>186785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55760954</v>
      </c>
      <c r="O27" s="45">
        <f t="shared" si="1"/>
        <v>358.44151319384179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340427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340427</v>
      </c>
      <c r="O28" s="47">
        <f t="shared" si="1"/>
        <v>2.188326423038601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323040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323040</v>
      </c>
      <c r="O29" s="47">
        <f t="shared" si="1"/>
        <v>2.0765596374505835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1111386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1111386</v>
      </c>
      <c r="O30" s="47">
        <f t="shared" si="1"/>
        <v>7.1441905312891718</v>
      </c>
      <c r="P30" s="9"/>
    </row>
    <row r="31" spans="1:16">
      <c r="A31" s="12"/>
      <c r="B31" s="25">
        <v>331.69</v>
      </c>
      <c r="C31" s="20" t="s">
        <v>33</v>
      </c>
      <c r="D31" s="46">
        <v>114289</v>
      </c>
      <c r="E31" s="46">
        <v>1319358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1433647</v>
      </c>
      <c r="O31" s="47">
        <f t="shared" si="1"/>
        <v>9.2157426156269082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794872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794872</v>
      </c>
      <c r="O32" s="47">
        <f t="shared" si="1"/>
        <v>5.1095812039983288</v>
      </c>
      <c r="P32" s="9"/>
    </row>
    <row r="33" spans="1:16">
      <c r="A33" s="12"/>
      <c r="B33" s="25">
        <v>334.5</v>
      </c>
      <c r="C33" s="20" t="s">
        <v>35</v>
      </c>
      <c r="D33" s="46">
        <v>0</v>
      </c>
      <c r="E33" s="46">
        <v>216282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216282</v>
      </c>
      <c r="O33" s="47">
        <f t="shared" si="1"/>
        <v>1.3902998746504676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272299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272299</v>
      </c>
      <c r="O34" s="47">
        <f t="shared" si="1"/>
        <v>1.7503872979140551</v>
      </c>
      <c r="P34" s="9"/>
    </row>
    <row r="35" spans="1:16">
      <c r="A35" s="12"/>
      <c r="B35" s="25">
        <v>335.12</v>
      </c>
      <c r="C35" s="20" t="s">
        <v>113</v>
      </c>
      <c r="D35" s="46">
        <v>3047672</v>
      </c>
      <c r="E35" s="46">
        <v>1166340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4214012</v>
      </c>
      <c r="O35" s="47">
        <f t="shared" si="1"/>
        <v>27.088432488027511</v>
      </c>
      <c r="P35" s="9"/>
    </row>
    <row r="36" spans="1:16">
      <c r="A36" s="12"/>
      <c r="B36" s="25">
        <v>335.14</v>
      </c>
      <c r="C36" s="20" t="s">
        <v>114</v>
      </c>
      <c r="D36" s="46">
        <v>2433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2433</v>
      </c>
      <c r="O36" s="47">
        <f t="shared" si="1"/>
        <v>1.5639764728570052E-2</v>
      </c>
      <c r="P36" s="9"/>
    </row>
    <row r="37" spans="1:16">
      <c r="A37" s="12"/>
      <c r="B37" s="25">
        <v>335.15</v>
      </c>
      <c r="C37" s="20" t="s">
        <v>115</v>
      </c>
      <c r="D37" s="46">
        <v>45728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45728</v>
      </c>
      <c r="O37" s="47">
        <f t="shared" ref="O37:O68" si="8">(N37/O$84)</f>
        <v>0.29394786745090479</v>
      </c>
      <c r="P37" s="9"/>
    </row>
    <row r="38" spans="1:16">
      <c r="A38" s="12"/>
      <c r="B38" s="25">
        <v>335.18</v>
      </c>
      <c r="C38" s="20" t="s">
        <v>116</v>
      </c>
      <c r="D38" s="46">
        <v>8999628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8999628</v>
      </c>
      <c r="O38" s="47">
        <f t="shared" si="8"/>
        <v>57.851239031915917</v>
      </c>
      <c r="P38" s="9"/>
    </row>
    <row r="39" spans="1:16">
      <c r="A39" s="12"/>
      <c r="B39" s="25">
        <v>335.21</v>
      </c>
      <c r="C39" s="20" t="s">
        <v>42</v>
      </c>
      <c r="D39" s="46">
        <v>89991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89991</v>
      </c>
      <c r="O39" s="47">
        <f t="shared" si="8"/>
        <v>0.57847844952270755</v>
      </c>
      <c r="P39" s="9"/>
    </row>
    <row r="40" spans="1:16">
      <c r="A40" s="12"/>
      <c r="B40" s="25">
        <v>335.9</v>
      </c>
      <c r="C40" s="20" t="s">
        <v>43</v>
      </c>
      <c r="D40" s="46">
        <v>23709</v>
      </c>
      <c r="E40" s="46">
        <v>36957663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36981372</v>
      </c>
      <c r="O40" s="47">
        <f t="shared" si="8"/>
        <v>237.72295824896347</v>
      </c>
      <c r="P40" s="9"/>
    </row>
    <row r="41" spans="1:16">
      <c r="A41" s="12"/>
      <c r="B41" s="25">
        <v>337.4</v>
      </c>
      <c r="C41" s="20" t="s">
        <v>44</v>
      </c>
      <c r="D41" s="46">
        <v>0</v>
      </c>
      <c r="E41" s="46">
        <v>307816</v>
      </c>
      <c r="F41" s="46">
        <v>0</v>
      </c>
      <c r="G41" s="46">
        <v>41485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349301</v>
      </c>
      <c r="O41" s="47">
        <f t="shared" si="8"/>
        <v>2.2453701025294892</v>
      </c>
      <c r="P41" s="9"/>
    </row>
    <row r="42" spans="1:16">
      <c r="A42" s="12"/>
      <c r="B42" s="25">
        <v>337.6</v>
      </c>
      <c r="C42" s="20" t="s">
        <v>45</v>
      </c>
      <c r="D42" s="46">
        <v>107310</v>
      </c>
      <c r="E42" s="46">
        <v>174590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281900</v>
      </c>
      <c r="O42" s="47">
        <f t="shared" si="8"/>
        <v>1.8121042650981904</v>
      </c>
      <c r="P42" s="9"/>
    </row>
    <row r="43" spans="1:16">
      <c r="A43" s="12"/>
      <c r="B43" s="25">
        <v>337.7</v>
      </c>
      <c r="C43" s="20" t="s">
        <v>46</v>
      </c>
      <c r="D43" s="46">
        <v>0</v>
      </c>
      <c r="E43" s="46">
        <v>0</v>
      </c>
      <c r="F43" s="46">
        <v>0</v>
      </c>
      <c r="G43" s="46">
        <v>145300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145300</v>
      </c>
      <c r="O43" s="47">
        <f t="shared" si="8"/>
        <v>0.93401472053482471</v>
      </c>
      <c r="P43" s="9"/>
    </row>
    <row r="44" spans="1:16">
      <c r="A44" s="12"/>
      <c r="B44" s="25">
        <v>337.9</v>
      </c>
      <c r="C44" s="20" t="s">
        <v>118</v>
      </c>
      <c r="D44" s="46">
        <v>1813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1813</v>
      </c>
      <c r="O44" s="47">
        <f t="shared" si="8"/>
        <v>1.1654292417960338E-2</v>
      </c>
      <c r="P44" s="9"/>
    </row>
    <row r="45" spans="1:16">
      <c r="A45" s="12"/>
      <c r="B45" s="25">
        <v>338</v>
      </c>
      <c r="C45" s="20" t="s">
        <v>47</v>
      </c>
      <c r="D45" s="46">
        <v>157523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157523</v>
      </c>
      <c r="O45" s="47">
        <f t="shared" si="8"/>
        <v>1.0125863786841514</v>
      </c>
      <c r="P45" s="9"/>
    </row>
    <row r="46" spans="1:16" ht="15.75">
      <c r="A46" s="29" t="s">
        <v>52</v>
      </c>
      <c r="B46" s="30"/>
      <c r="C46" s="31"/>
      <c r="D46" s="32">
        <f t="shared" ref="D46:M46" si="10">SUM(D47:D63)</f>
        <v>28574069</v>
      </c>
      <c r="E46" s="32">
        <f t="shared" si="10"/>
        <v>1726575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43155313</v>
      </c>
      <c r="J46" s="32">
        <f t="shared" si="10"/>
        <v>15610580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89066537</v>
      </c>
      <c r="O46" s="45">
        <f t="shared" si="8"/>
        <v>572.53583389579921</v>
      </c>
      <c r="P46" s="10"/>
    </row>
    <row r="47" spans="1:16">
      <c r="A47" s="12"/>
      <c r="B47" s="25">
        <v>341.2</v>
      </c>
      <c r="C47" s="20" t="s">
        <v>119</v>
      </c>
      <c r="D47" s="46">
        <v>12735821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15610580</v>
      </c>
      <c r="K47" s="46">
        <v>0</v>
      </c>
      <c r="L47" s="46">
        <v>0</v>
      </c>
      <c r="M47" s="46">
        <v>0</v>
      </c>
      <c r="N47" s="46">
        <f t="shared" ref="N47:N63" si="11">SUM(D47:M47)</f>
        <v>28346401</v>
      </c>
      <c r="O47" s="47">
        <f t="shared" si="8"/>
        <v>182.21580046925723</v>
      </c>
      <c r="P47" s="9"/>
    </row>
    <row r="48" spans="1:16">
      <c r="A48" s="12"/>
      <c r="B48" s="25">
        <v>341.3</v>
      </c>
      <c r="C48" s="20" t="s">
        <v>120</v>
      </c>
      <c r="D48" s="46">
        <v>286716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286716</v>
      </c>
      <c r="O48" s="47">
        <f t="shared" si="8"/>
        <v>1.8430623854980233</v>
      </c>
      <c r="P48" s="9"/>
    </row>
    <row r="49" spans="1:16">
      <c r="A49" s="12"/>
      <c r="B49" s="25">
        <v>341.9</v>
      </c>
      <c r="C49" s="20" t="s">
        <v>121</v>
      </c>
      <c r="D49" s="46">
        <v>898422</v>
      </c>
      <c r="E49" s="46">
        <v>200000</v>
      </c>
      <c r="F49" s="46">
        <v>0</v>
      </c>
      <c r="G49" s="46">
        <v>0</v>
      </c>
      <c r="H49" s="46">
        <v>0</v>
      </c>
      <c r="I49" s="46">
        <v>41710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1140132</v>
      </c>
      <c r="O49" s="47">
        <f t="shared" si="8"/>
        <v>7.3289750265162477</v>
      </c>
      <c r="P49" s="9"/>
    </row>
    <row r="50" spans="1:16">
      <c r="A50" s="12"/>
      <c r="B50" s="25">
        <v>342.1</v>
      </c>
      <c r="C50" s="20" t="s">
        <v>58</v>
      </c>
      <c r="D50" s="46">
        <v>761083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761083</v>
      </c>
      <c r="O50" s="47">
        <f t="shared" si="8"/>
        <v>4.8923793912512457</v>
      </c>
      <c r="P50" s="9"/>
    </row>
    <row r="51" spans="1:16">
      <c r="A51" s="12"/>
      <c r="B51" s="25">
        <v>342.2</v>
      </c>
      <c r="C51" s="20" t="s">
        <v>59</v>
      </c>
      <c r="D51" s="46">
        <v>973301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973301</v>
      </c>
      <c r="O51" s="47">
        <f t="shared" si="8"/>
        <v>6.2565551377237814</v>
      </c>
      <c r="P51" s="9"/>
    </row>
    <row r="52" spans="1:16">
      <c r="A52" s="12"/>
      <c r="B52" s="25">
        <v>342.5</v>
      </c>
      <c r="C52" s="20" t="s">
        <v>104</v>
      </c>
      <c r="D52" s="46">
        <v>9651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9651</v>
      </c>
      <c r="O52" s="47">
        <f t="shared" si="8"/>
        <v>6.2038376241442483E-2</v>
      </c>
      <c r="P52" s="9"/>
    </row>
    <row r="53" spans="1:16">
      <c r="A53" s="12"/>
      <c r="B53" s="25">
        <v>342.6</v>
      </c>
      <c r="C53" s="20" t="s">
        <v>60</v>
      </c>
      <c r="D53" s="46">
        <v>3582173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3582173</v>
      </c>
      <c r="O53" s="47">
        <f t="shared" si="8"/>
        <v>23.026856940828594</v>
      </c>
      <c r="P53" s="9"/>
    </row>
    <row r="54" spans="1:16">
      <c r="A54" s="12"/>
      <c r="B54" s="25">
        <v>342.9</v>
      </c>
      <c r="C54" s="20" t="s">
        <v>61</v>
      </c>
      <c r="D54" s="46">
        <v>574112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574112</v>
      </c>
      <c r="O54" s="47">
        <f t="shared" si="8"/>
        <v>3.6904959341754249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21173169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21173169</v>
      </c>
      <c r="O55" s="47">
        <f t="shared" si="8"/>
        <v>136.1049657699354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21863304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21863304</v>
      </c>
      <c r="O56" s="47">
        <f t="shared" si="8"/>
        <v>140.54127856522996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57930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57930</v>
      </c>
      <c r="O57" s="47">
        <f t="shared" si="8"/>
        <v>0.37238453379616238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19200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19200</v>
      </c>
      <c r="O58" s="47">
        <f t="shared" si="8"/>
        <v>0.12342107800597821</v>
      </c>
      <c r="P58" s="9"/>
    </row>
    <row r="59" spans="1:16">
      <c r="A59" s="12"/>
      <c r="B59" s="25">
        <v>344.9</v>
      </c>
      <c r="C59" s="20" t="s">
        <v>122</v>
      </c>
      <c r="D59" s="46">
        <v>430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430</v>
      </c>
      <c r="O59" s="47">
        <f t="shared" si="8"/>
        <v>2.7641178928422203E-3</v>
      </c>
      <c r="P59" s="9"/>
    </row>
    <row r="60" spans="1:16">
      <c r="A60" s="12"/>
      <c r="B60" s="25">
        <v>347.2</v>
      </c>
      <c r="C60" s="20" t="s">
        <v>68</v>
      </c>
      <c r="D60" s="46">
        <v>1307926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1307926</v>
      </c>
      <c r="O60" s="47">
        <f t="shared" si="8"/>
        <v>8.4075852537524511</v>
      </c>
      <c r="P60" s="9"/>
    </row>
    <row r="61" spans="1:16">
      <c r="A61" s="12"/>
      <c r="B61" s="25">
        <v>347.4</v>
      </c>
      <c r="C61" s="20" t="s">
        <v>69</v>
      </c>
      <c r="D61" s="46">
        <v>45466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45466</v>
      </c>
      <c r="O61" s="47">
        <f t="shared" si="8"/>
        <v>0.29226368399061486</v>
      </c>
      <c r="P61" s="9"/>
    </row>
    <row r="62" spans="1:16">
      <c r="A62" s="12"/>
      <c r="B62" s="25">
        <v>347.5</v>
      </c>
      <c r="C62" s="20" t="s">
        <v>70</v>
      </c>
      <c r="D62" s="46">
        <v>2580300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2580300</v>
      </c>
      <c r="O62" s="47">
        <f t="shared" si="8"/>
        <v>16.586635811397166</v>
      </c>
      <c r="P62" s="9"/>
    </row>
    <row r="63" spans="1:16">
      <c r="A63" s="12"/>
      <c r="B63" s="25">
        <v>347.9</v>
      </c>
      <c r="C63" s="20" t="s">
        <v>71</v>
      </c>
      <c r="D63" s="46">
        <v>4818668</v>
      </c>
      <c r="E63" s="46">
        <v>1526575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6345243</v>
      </c>
      <c r="O63" s="47">
        <f t="shared" si="8"/>
        <v>40.788371420306625</v>
      </c>
      <c r="P63" s="9"/>
    </row>
    <row r="64" spans="1:16" ht="15.75">
      <c r="A64" s="29" t="s">
        <v>53</v>
      </c>
      <c r="B64" s="30"/>
      <c r="C64" s="31"/>
      <c r="D64" s="32">
        <f t="shared" ref="D64:M64" si="12">SUM(D65:D67)</f>
        <v>2059578</v>
      </c>
      <c r="E64" s="32">
        <f t="shared" si="12"/>
        <v>207905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2267483</v>
      </c>
      <c r="O64" s="45">
        <f t="shared" si="8"/>
        <v>14.575791469803619</v>
      </c>
      <c r="P64" s="10"/>
    </row>
    <row r="65" spans="1:16">
      <c r="A65" s="13"/>
      <c r="B65" s="39">
        <v>351.9</v>
      </c>
      <c r="C65" s="21" t="s">
        <v>123</v>
      </c>
      <c r="D65" s="46">
        <v>88898</v>
      </c>
      <c r="E65" s="46">
        <v>207905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296803</v>
      </c>
      <c r="O65" s="47">
        <f t="shared" si="8"/>
        <v>1.9079034487191848</v>
      </c>
      <c r="P65" s="9"/>
    </row>
    <row r="66" spans="1:16">
      <c r="A66" s="13"/>
      <c r="B66" s="39">
        <v>354</v>
      </c>
      <c r="C66" s="21" t="s">
        <v>74</v>
      </c>
      <c r="D66" s="46">
        <v>1095434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1095434</v>
      </c>
      <c r="O66" s="47">
        <f t="shared" si="8"/>
        <v>7.0416481856458715</v>
      </c>
      <c r="P66" s="9"/>
    </row>
    <row r="67" spans="1:16">
      <c r="A67" s="13"/>
      <c r="B67" s="39">
        <v>359</v>
      </c>
      <c r="C67" s="21" t="s">
        <v>75</v>
      </c>
      <c r="D67" s="46">
        <v>875246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875246</v>
      </c>
      <c r="O67" s="47">
        <f t="shared" si="8"/>
        <v>5.6262398354385628</v>
      </c>
      <c r="P67" s="9"/>
    </row>
    <row r="68" spans="1:16" ht="15.75">
      <c r="A68" s="29" t="s">
        <v>3</v>
      </c>
      <c r="B68" s="30"/>
      <c r="C68" s="31"/>
      <c r="D68" s="32">
        <f t="shared" ref="D68:M68" si="14">SUM(D69:D76)</f>
        <v>11387526</v>
      </c>
      <c r="E68" s="32">
        <f t="shared" si="14"/>
        <v>4396632</v>
      </c>
      <c r="F68" s="32">
        <f t="shared" si="14"/>
        <v>12496376</v>
      </c>
      <c r="G68" s="32">
        <f t="shared" si="14"/>
        <v>214277</v>
      </c>
      <c r="H68" s="32">
        <f t="shared" si="14"/>
        <v>1210</v>
      </c>
      <c r="I68" s="32">
        <f t="shared" si="14"/>
        <v>1064724</v>
      </c>
      <c r="J68" s="32">
        <f t="shared" si="14"/>
        <v>1950046</v>
      </c>
      <c r="K68" s="32">
        <f t="shared" si="14"/>
        <v>115704832</v>
      </c>
      <c r="L68" s="32">
        <f t="shared" si="14"/>
        <v>0</v>
      </c>
      <c r="M68" s="32">
        <f t="shared" si="14"/>
        <v>0</v>
      </c>
      <c r="N68" s="32">
        <f t="shared" si="13"/>
        <v>147215623</v>
      </c>
      <c r="O68" s="45">
        <f t="shared" si="8"/>
        <v>946.32869218654582</v>
      </c>
      <c r="P68" s="10"/>
    </row>
    <row r="69" spans="1:16">
      <c r="A69" s="12"/>
      <c r="B69" s="25">
        <v>361.1</v>
      </c>
      <c r="C69" s="20" t="s">
        <v>77</v>
      </c>
      <c r="D69" s="46">
        <v>-257366</v>
      </c>
      <c r="E69" s="46">
        <v>36481</v>
      </c>
      <c r="F69" s="46">
        <v>4365</v>
      </c>
      <c r="G69" s="46">
        <v>-173386</v>
      </c>
      <c r="H69" s="46">
        <v>1210</v>
      </c>
      <c r="I69" s="46">
        <v>1032773</v>
      </c>
      <c r="J69" s="46">
        <v>78986</v>
      </c>
      <c r="K69" s="46">
        <v>0</v>
      </c>
      <c r="L69" s="46">
        <v>0</v>
      </c>
      <c r="M69" s="46">
        <v>0</v>
      </c>
      <c r="N69" s="46">
        <f t="shared" si="13"/>
        <v>723063</v>
      </c>
      <c r="O69" s="47">
        <f t="shared" ref="O69:O82" si="15">(N69/O$84)</f>
        <v>4.647979944074824</v>
      </c>
      <c r="P69" s="9"/>
    </row>
    <row r="70" spans="1:16">
      <c r="A70" s="12"/>
      <c r="B70" s="25">
        <v>361.3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68259636</v>
      </c>
      <c r="L70" s="46">
        <v>0</v>
      </c>
      <c r="M70" s="46">
        <v>0</v>
      </c>
      <c r="N70" s="46">
        <f t="shared" ref="N70:N76" si="16">SUM(D70:M70)</f>
        <v>68259636</v>
      </c>
      <c r="O70" s="47">
        <f t="shared" si="15"/>
        <v>438.78530517789989</v>
      </c>
      <c r="P70" s="9"/>
    </row>
    <row r="71" spans="1:16">
      <c r="A71" s="12"/>
      <c r="B71" s="25">
        <v>362</v>
      </c>
      <c r="C71" s="20" t="s">
        <v>79</v>
      </c>
      <c r="D71" s="46">
        <v>11303630</v>
      </c>
      <c r="E71" s="46">
        <v>1797402</v>
      </c>
      <c r="F71" s="46">
        <v>12492011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25593043</v>
      </c>
      <c r="O71" s="47">
        <f t="shared" si="15"/>
        <v>164.51671648507056</v>
      </c>
      <c r="P71" s="9"/>
    </row>
    <row r="72" spans="1:16">
      <c r="A72" s="12"/>
      <c r="B72" s="25">
        <v>364</v>
      </c>
      <c r="C72" s="20" t="s">
        <v>124</v>
      </c>
      <c r="D72" s="46">
        <v>80231</v>
      </c>
      <c r="E72" s="46">
        <v>0</v>
      </c>
      <c r="F72" s="46">
        <v>0</v>
      </c>
      <c r="G72" s="46">
        <v>0</v>
      </c>
      <c r="H72" s="46">
        <v>0</v>
      </c>
      <c r="I72" s="46">
        <v>15498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95729</v>
      </c>
      <c r="O72" s="47">
        <f t="shared" si="15"/>
        <v>0.61536335293928579</v>
      </c>
      <c r="P72" s="9"/>
    </row>
    <row r="73" spans="1:16">
      <c r="A73" s="12"/>
      <c r="B73" s="25">
        <v>365</v>
      </c>
      <c r="C73" s="20" t="s">
        <v>125</v>
      </c>
      <c r="D73" s="46">
        <v>34414</v>
      </c>
      <c r="E73" s="46">
        <v>0</v>
      </c>
      <c r="F73" s="46">
        <v>0</v>
      </c>
      <c r="G73" s="46">
        <v>0</v>
      </c>
      <c r="H73" s="46">
        <v>0</v>
      </c>
      <c r="I73" s="46">
        <v>12784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47198</v>
      </c>
      <c r="O73" s="47">
        <f t="shared" si="15"/>
        <v>0.30339729373573748</v>
      </c>
      <c r="P73" s="9"/>
    </row>
    <row r="74" spans="1:16">
      <c r="A74" s="12"/>
      <c r="B74" s="25">
        <v>366</v>
      </c>
      <c r="C74" s="20" t="s">
        <v>82</v>
      </c>
      <c r="D74" s="46">
        <v>38514</v>
      </c>
      <c r="E74" s="46">
        <v>647637</v>
      </c>
      <c r="F74" s="46">
        <v>0</v>
      </c>
      <c r="G74" s="46">
        <v>387663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1073814</v>
      </c>
      <c r="O74" s="47">
        <f t="shared" si="15"/>
        <v>6.9026709092662228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45597549</v>
      </c>
      <c r="L75" s="46">
        <v>0</v>
      </c>
      <c r="M75" s="46">
        <v>0</v>
      </c>
      <c r="N75" s="46">
        <f t="shared" si="16"/>
        <v>45597549</v>
      </c>
      <c r="O75" s="47">
        <f t="shared" si="15"/>
        <v>293.10930479220906</v>
      </c>
      <c r="P75" s="9"/>
    </row>
    <row r="76" spans="1:16">
      <c r="A76" s="12"/>
      <c r="B76" s="25">
        <v>369.9</v>
      </c>
      <c r="C76" s="20" t="s">
        <v>84</v>
      </c>
      <c r="D76" s="46">
        <v>188103</v>
      </c>
      <c r="E76" s="46">
        <v>1915112</v>
      </c>
      <c r="F76" s="46">
        <v>0</v>
      </c>
      <c r="G76" s="46">
        <v>0</v>
      </c>
      <c r="H76" s="46">
        <v>0</v>
      </c>
      <c r="I76" s="46">
        <v>3669</v>
      </c>
      <c r="J76" s="46">
        <v>1871060</v>
      </c>
      <c r="K76" s="46">
        <v>1847647</v>
      </c>
      <c r="L76" s="46">
        <v>0</v>
      </c>
      <c r="M76" s="46">
        <v>0</v>
      </c>
      <c r="N76" s="46">
        <f t="shared" si="16"/>
        <v>5825591</v>
      </c>
      <c r="O76" s="47">
        <f t="shared" si="15"/>
        <v>37.447954231350238</v>
      </c>
      <c r="P76" s="9"/>
    </row>
    <row r="77" spans="1:16" ht="15.75">
      <c r="A77" s="29" t="s">
        <v>54</v>
      </c>
      <c r="B77" s="30"/>
      <c r="C77" s="31"/>
      <c r="D77" s="32">
        <f t="shared" ref="D77:M77" si="17">SUM(D78:D81)</f>
        <v>590327</v>
      </c>
      <c r="E77" s="32">
        <f t="shared" si="17"/>
        <v>2427618</v>
      </c>
      <c r="F77" s="32">
        <f t="shared" si="17"/>
        <v>29516</v>
      </c>
      <c r="G77" s="32">
        <f t="shared" si="17"/>
        <v>3100000</v>
      </c>
      <c r="H77" s="32">
        <f t="shared" si="17"/>
        <v>0</v>
      </c>
      <c r="I77" s="32">
        <f t="shared" si="17"/>
        <v>2106126</v>
      </c>
      <c r="J77" s="32">
        <f t="shared" si="17"/>
        <v>0</v>
      </c>
      <c r="K77" s="32">
        <f t="shared" si="17"/>
        <v>0</v>
      </c>
      <c r="L77" s="32">
        <f t="shared" si="17"/>
        <v>0</v>
      </c>
      <c r="M77" s="32">
        <f t="shared" si="17"/>
        <v>0</v>
      </c>
      <c r="N77" s="32">
        <f t="shared" ref="N77:N82" si="18">SUM(D77:M77)</f>
        <v>8253587</v>
      </c>
      <c r="O77" s="45">
        <f t="shared" si="15"/>
        <v>53.055552341464981</v>
      </c>
      <c r="P77" s="9"/>
    </row>
    <row r="78" spans="1:16">
      <c r="A78" s="12"/>
      <c r="B78" s="25">
        <v>381</v>
      </c>
      <c r="C78" s="20" t="s">
        <v>85</v>
      </c>
      <c r="D78" s="46">
        <v>0</v>
      </c>
      <c r="E78" s="46">
        <v>2427618</v>
      </c>
      <c r="F78" s="46">
        <v>29516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2457134</v>
      </c>
      <c r="O78" s="47">
        <f t="shared" si="15"/>
        <v>15.794902452351108</v>
      </c>
      <c r="P78" s="9"/>
    </row>
    <row r="79" spans="1:16">
      <c r="A79" s="12"/>
      <c r="B79" s="25">
        <v>383</v>
      </c>
      <c r="C79" s="20" t="s">
        <v>126</v>
      </c>
      <c r="D79" s="46">
        <v>590327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590327</v>
      </c>
      <c r="O79" s="47">
        <f t="shared" si="15"/>
        <v>3.7947288914601613</v>
      </c>
      <c r="P79" s="9"/>
    </row>
    <row r="80" spans="1:16">
      <c r="A80" s="12"/>
      <c r="B80" s="25">
        <v>388.1</v>
      </c>
      <c r="C80" s="20" t="s">
        <v>127</v>
      </c>
      <c r="D80" s="46">
        <v>0</v>
      </c>
      <c r="E80" s="46">
        <v>0</v>
      </c>
      <c r="F80" s="46">
        <v>0</v>
      </c>
      <c r="G80" s="46">
        <v>3100000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3100000</v>
      </c>
      <c r="O80" s="47">
        <f t="shared" si="15"/>
        <v>19.927361553048566</v>
      </c>
      <c r="P80" s="9"/>
    </row>
    <row r="81" spans="1:119" ht="15.75" thickBot="1">
      <c r="A81" s="12"/>
      <c r="B81" s="25">
        <v>389.8</v>
      </c>
      <c r="C81" s="20" t="s">
        <v>128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2106126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2106126</v>
      </c>
      <c r="O81" s="47">
        <f t="shared" si="15"/>
        <v>13.538559444605148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9">SUM(D5,D17,D27,D46,D64,D68,D77)</f>
        <v>152483097</v>
      </c>
      <c r="E82" s="15">
        <f t="shared" si="19"/>
        <v>54650212</v>
      </c>
      <c r="F82" s="15">
        <f t="shared" si="19"/>
        <v>27114754</v>
      </c>
      <c r="G82" s="15">
        <f t="shared" si="19"/>
        <v>4284703</v>
      </c>
      <c r="H82" s="15">
        <f t="shared" si="19"/>
        <v>1210</v>
      </c>
      <c r="I82" s="15">
        <f t="shared" si="19"/>
        <v>46374115</v>
      </c>
      <c r="J82" s="15">
        <f t="shared" si="19"/>
        <v>17560626</v>
      </c>
      <c r="K82" s="15">
        <f t="shared" si="19"/>
        <v>115704832</v>
      </c>
      <c r="L82" s="15">
        <f t="shared" si="19"/>
        <v>0</v>
      </c>
      <c r="M82" s="15">
        <f t="shared" si="19"/>
        <v>0</v>
      </c>
      <c r="N82" s="15">
        <f t="shared" si="18"/>
        <v>418173549</v>
      </c>
      <c r="O82" s="38">
        <f t="shared" si="15"/>
        <v>2688.0953234982162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129</v>
      </c>
      <c r="M84" s="118"/>
      <c r="N84" s="118"/>
      <c r="O84" s="43">
        <v>155565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102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61694773</v>
      </c>
      <c r="E5" s="27">
        <f t="shared" si="0"/>
        <v>2664803</v>
      </c>
      <c r="F5" s="27">
        <f t="shared" si="0"/>
        <v>13669683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78029259</v>
      </c>
      <c r="O5" s="33">
        <f t="shared" ref="O5:O36" si="1">(N5/O$81)</f>
        <v>505.01759779428897</v>
      </c>
      <c r="P5" s="6"/>
    </row>
    <row r="6" spans="1:133">
      <c r="A6" s="12"/>
      <c r="B6" s="25">
        <v>311</v>
      </c>
      <c r="C6" s="20" t="s">
        <v>2</v>
      </c>
      <c r="D6" s="46">
        <v>45704600</v>
      </c>
      <c r="E6" s="46">
        <v>0</v>
      </c>
      <c r="F6" s="46">
        <v>5441632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51146232</v>
      </c>
      <c r="O6" s="47">
        <f t="shared" si="1"/>
        <v>331.02643228829578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1543846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1543846</v>
      </c>
      <c r="O7" s="47">
        <f t="shared" si="1"/>
        <v>9.9920133585315973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1120957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1120957</v>
      </c>
      <c r="O8" s="47">
        <f t="shared" si="1"/>
        <v>7.2550094493489015</v>
      </c>
      <c r="P8" s="9"/>
    </row>
    <row r="9" spans="1:133">
      <c r="A9" s="12"/>
      <c r="B9" s="25">
        <v>312.51</v>
      </c>
      <c r="C9" s="20" t="s">
        <v>98</v>
      </c>
      <c r="D9" s="46">
        <v>1313693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1313693</v>
      </c>
      <c r="O9" s="47">
        <f t="shared" si="1"/>
        <v>8.5024270587930726</v>
      </c>
      <c r="P9" s="9"/>
    </row>
    <row r="10" spans="1:133">
      <c r="A10" s="12"/>
      <c r="B10" s="25">
        <v>312.52</v>
      </c>
      <c r="C10" s="20" t="s">
        <v>95</v>
      </c>
      <c r="D10" s="46">
        <v>1028386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1028386</v>
      </c>
      <c r="O10" s="47">
        <f t="shared" si="1"/>
        <v>6.6558754239262692</v>
      </c>
      <c r="P10" s="9"/>
    </row>
    <row r="11" spans="1:133">
      <c r="A11" s="12"/>
      <c r="B11" s="25">
        <v>314.10000000000002</v>
      </c>
      <c r="C11" s="20" t="s">
        <v>12</v>
      </c>
      <c r="D11" s="46">
        <v>7289667</v>
      </c>
      <c r="E11" s="46">
        <v>0</v>
      </c>
      <c r="F11" s="46">
        <v>1786960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9076627</v>
      </c>
      <c r="O11" s="47">
        <f t="shared" si="1"/>
        <v>58.745352991430863</v>
      </c>
      <c r="P11" s="9"/>
    </row>
    <row r="12" spans="1:133">
      <c r="A12" s="12"/>
      <c r="B12" s="25">
        <v>314.3</v>
      </c>
      <c r="C12" s="20" t="s">
        <v>13</v>
      </c>
      <c r="D12" s="46">
        <v>1863530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1863530</v>
      </c>
      <c r="O12" s="47">
        <f t="shared" si="1"/>
        <v>12.061058327076916</v>
      </c>
      <c r="P12" s="9"/>
    </row>
    <row r="13" spans="1:133">
      <c r="A13" s="12"/>
      <c r="B13" s="25">
        <v>314.39999999999998</v>
      </c>
      <c r="C13" s="20" t="s">
        <v>14</v>
      </c>
      <c r="D13" s="46">
        <v>151366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151366</v>
      </c>
      <c r="O13" s="47">
        <f t="shared" si="1"/>
        <v>0.97966448339244572</v>
      </c>
      <c r="P13" s="9"/>
    </row>
    <row r="14" spans="1:133">
      <c r="A14" s="12"/>
      <c r="B14" s="25">
        <v>314.8</v>
      </c>
      <c r="C14" s="20" t="s">
        <v>15</v>
      </c>
      <c r="D14" s="46">
        <v>68437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68437</v>
      </c>
      <c r="O14" s="47">
        <f t="shared" si="1"/>
        <v>0.44293499365728634</v>
      </c>
      <c r="P14" s="9"/>
    </row>
    <row r="15" spans="1:133">
      <c r="A15" s="12"/>
      <c r="B15" s="25">
        <v>315</v>
      </c>
      <c r="C15" s="20" t="s">
        <v>16</v>
      </c>
      <c r="D15" s="46">
        <v>1108564</v>
      </c>
      <c r="E15" s="46">
        <v>0</v>
      </c>
      <c r="F15" s="46">
        <v>6441091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7549655</v>
      </c>
      <c r="O15" s="47">
        <f t="shared" si="1"/>
        <v>48.862550806430733</v>
      </c>
      <c r="P15" s="9"/>
    </row>
    <row r="16" spans="1:133">
      <c r="A16" s="12"/>
      <c r="B16" s="25">
        <v>316</v>
      </c>
      <c r="C16" s="20" t="s">
        <v>17</v>
      </c>
      <c r="D16" s="46">
        <v>3166530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3166530</v>
      </c>
      <c r="O16" s="47">
        <f t="shared" si="1"/>
        <v>20.494278613405132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32408833</v>
      </c>
      <c r="E17" s="32">
        <f t="shared" si="3"/>
        <v>0</v>
      </c>
      <c r="F17" s="32">
        <f t="shared" si="3"/>
        <v>816072</v>
      </c>
      <c r="G17" s="32">
        <f t="shared" si="3"/>
        <v>2537270</v>
      </c>
      <c r="H17" s="32">
        <f t="shared" si="3"/>
        <v>0</v>
      </c>
      <c r="I17" s="32">
        <f t="shared" si="3"/>
        <v>43518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35805693</v>
      </c>
      <c r="O17" s="45">
        <f t="shared" si="1"/>
        <v>231.74005876718357</v>
      </c>
      <c r="P17" s="10"/>
    </row>
    <row r="18" spans="1:16">
      <c r="A18" s="12"/>
      <c r="B18" s="25">
        <v>322</v>
      </c>
      <c r="C18" s="20" t="s">
        <v>0</v>
      </c>
      <c r="D18" s="46">
        <v>408853</v>
      </c>
      <c r="E18" s="46">
        <v>0</v>
      </c>
      <c r="F18" s="46">
        <v>0</v>
      </c>
      <c r="G18" s="46">
        <v>0</v>
      </c>
      <c r="H18" s="46">
        <v>0</v>
      </c>
      <c r="I18" s="46">
        <v>43518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452371</v>
      </c>
      <c r="O18" s="47">
        <f t="shared" si="1"/>
        <v>2.9278160354156419</v>
      </c>
      <c r="P18" s="9"/>
    </row>
    <row r="19" spans="1:16">
      <c r="A19" s="12"/>
      <c r="B19" s="25">
        <v>323.10000000000002</v>
      </c>
      <c r="C19" s="20" t="s">
        <v>19</v>
      </c>
      <c r="D19" s="46">
        <v>7243447</v>
      </c>
      <c r="E19" s="46">
        <v>0</v>
      </c>
      <c r="F19" s="46">
        <v>816072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8059519</v>
      </c>
      <c r="O19" s="47">
        <f t="shared" si="1"/>
        <v>52.162470551686646</v>
      </c>
      <c r="P19" s="9"/>
    </row>
    <row r="20" spans="1:16">
      <c r="A20" s="12"/>
      <c r="B20" s="25">
        <v>323.39999999999998</v>
      </c>
      <c r="C20" s="20" t="s">
        <v>20</v>
      </c>
      <c r="D20" s="46">
        <v>141653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141653</v>
      </c>
      <c r="O20" s="47">
        <f t="shared" si="1"/>
        <v>0.91680042457348487</v>
      </c>
      <c r="P20" s="9"/>
    </row>
    <row r="21" spans="1:16">
      <c r="A21" s="12"/>
      <c r="B21" s="25">
        <v>323.60000000000002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2537270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2537270</v>
      </c>
      <c r="O21" s="47">
        <f t="shared" si="1"/>
        <v>16.42160923706216</v>
      </c>
      <c r="P21" s="9"/>
    </row>
    <row r="22" spans="1:16">
      <c r="A22" s="12"/>
      <c r="B22" s="25">
        <v>323.7</v>
      </c>
      <c r="C22" s="20" t="s">
        <v>22</v>
      </c>
      <c r="D22" s="46">
        <v>2011857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2011857</v>
      </c>
      <c r="O22" s="47">
        <f t="shared" si="1"/>
        <v>13.021053926010303</v>
      </c>
      <c r="P22" s="9"/>
    </row>
    <row r="23" spans="1:16">
      <c r="A23" s="12"/>
      <c r="B23" s="25">
        <v>323.89999999999998</v>
      </c>
      <c r="C23" s="20" t="s">
        <v>23</v>
      </c>
      <c r="D23" s="46">
        <v>1843992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1843992</v>
      </c>
      <c r="O23" s="47">
        <f t="shared" si="1"/>
        <v>11.934605327879462</v>
      </c>
      <c r="P23" s="9"/>
    </row>
    <row r="24" spans="1:16">
      <c r="A24" s="12"/>
      <c r="B24" s="25">
        <v>325.10000000000002</v>
      </c>
      <c r="C24" s="20" t="s">
        <v>24</v>
      </c>
      <c r="D24" s="46">
        <v>28988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28988</v>
      </c>
      <c r="O24" s="47">
        <f t="shared" si="1"/>
        <v>0.18761488078287208</v>
      </c>
      <c r="P24" s="9"/>
    </row>
    <row r="25" spans="1:16">
      <c r="A25" s="12"/>
      <c r="B25" s="25">
        <v>325.2</v>
      </c>
      <c r="C25" s="20" t="s">
        <v>25</v>
      </c>
      <c r="D25" s="46">
        <v>20729243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20729243</v>
      </c>
      <c r="O25" s="47">
        <f t="shared" si="1"/>
        <v>134.16291065834778</v>
      </c>
      <c r="P25" s="9"/>
    </row>
    <row r="26" spans="1:16">
      <c r="A26" s="12"/>
      <c r="B26" s="25">
        <v>329</v>
      </c>
      <c r="C26" s="20" t="s">
        <v>107</v>
      </c>
      <c r="D26" s="46">
        <v>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800</v>
      </c>
      <c r="O26" s="47">
        <f t="shared" si="1"/>
        <v>5.1777254252207009E-3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SUM(D28:D44)</f>
        <v>11786690</v>
      </c>
      <c r="E27" s="32">
        <f t="shared" si="6"/>
        <v>43177526</v>
      </c>
      <c r="F27" s="32">
        <f t="shared" si="6"/>
        <v>0</v>
      </c>
      <c r="G27" s="32">
        <f t="shared" si="6"/>
        <v>21200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54985416</v>
      </c>
      <c r="O27" s="45">
        <f t="shared" si="1"/>
        <v>355.87423304942138</v>
      </c>
      <c r="P27" s="10"/>
    </row>
    <row r="28" spans="1:16">
      <c r="A28" s="12"/>
      <c r="B28" s="25">
        <v>331.2</v>
      </c>
      <c r="C28" s="20" t="s">
        <v>26</v>
      </c>
      <c r="D28" s="46">
        <v>67413</v>
      </c>
      <c r="E28" s="46">
        <v>626139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693552</v>
      </c>
      <c r="O28" s="47">
        <f t="shared" si="1"/>
        <v>4.4887772801408339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3829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3829</v>
      </c>
      <c r="O29" s="47">
        <f t="shared" si="1"/>
        <v>2.4781888316462577E-2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1587827</v>
      </c>
      <c r="F30" s="46">
        <v>0</v>
      </c>
      <c r="G30" s="46">
        <v>21200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1609027</v>
      </c>
      <c r="O30" s="47">
        <f t="shared" si="1"/>
        <v>10.413875009708235</v>
      </c>
      <c r="P30" s="9"/>
    </row>
    <row r="31" spans="1:16">
      <c r="A31" s="12"/>
      <c r="B31" s="25">
        <v>331.69</v>
      </c>
      <c r="C31" s="20" t="s">
        <v>33</v>
      </c>
      <c r="D31" s="46">
        <v>118625</v>
      </c>
      <c r="E31" s="46">
        <v>1467008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1585633</v>
      </c>
      <c r="O31" s="47">
        <f t="shared" si="1"/>
        <v>10.262465373961218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889350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889350</v>
      </c>
      <c r="O32" s="47">
        <f t="shared" si="1"/>
        <v>5.7560126336500375</v>
      </c>
      <c r="P32" s="9"/>
    </row>
    <row r="33" spans="1:16">
      <c r="A33" s="12"/>
      <c r="B33" s="25">
        <v>334.2</v>
      </c>
      <c r="C33" s="20" t="s">
        <v>31</v>
      </c>
      <c r="D33" s="46">
        <v>4437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4437</v>
      </c>
      <c r="O33" s="47">
        <f t="shared" si="1"/>
        <v>2.8716959639630311E-2</v>
      </c>
      <c r="P33" s="9"/>
    </row>
    <row r="34" spans="1:16">
      <c r="A34" s="12"/>
      <c r="B34" s="25">
        <v>334.5</v>
      </c>
      <c r="C34" s="20" t="s">
        <v>35</v>
      </c>
      <c r="D34" s="46">
        <v>0</v>
      </c>
      <c r="E34" s="46">
        <v>706696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706696</v>
      </c>
      <c r="O34" s="47">
        <f t="shared" si="1"/>
        <v>4.5738473088772098</v>
      </c>
      <c r="P34" s="9"/>
    </row>
    <row r="35" spans="1:16">
      <c r="A35" s="12"/>
      <c r="B35" s="25">
        <v>334.69</v>
      </c>
      <c r="C35" s="20" t="s">
        <v>36</v>
      </c>
      <c r="D35" s="46">
        <v>0</v>
      </c>
      <c r="E35" s="46">
        <v>246954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246954</v>
      </c>
      <c r="O35" s="47">
        <f t="shared" si="1"/>
        <v>1.5983250058249412</v>
      </c>
      <c r="P35" s="9"/>
    </row>
    <row r="36" spans="1:16">
      <c r="A36" s="12"/>
      <c r="B36" s="25">
        <v>335.12</v>
      </c>
      <c r="C36" s="20" t="s">
        <v>38</v>
      </c>
      <c r="D36" s="46">
        <v>2720436</v>
      </c>
      <c r="E36" s="46">
        <v>1118985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3839421</v>
      </c>
      <c r="O36" s="47">
        <f t="shared" si="1"/>
        <v>24.84933466228286</v>
      </c>
      <c r="P36" s="9"/>
    </row>
    <row r="37" spans="1:16">
      <c r="A37" s="12"/>
      <c r="B37" s="25">
        <v>335.14</v>
      </c>
      <c r="C37" s="20" t="s">
        <v>39</v>
      </c>
      <c r="D37" s="46">
        <v>1804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1804</v>
      </c>
      <c r="O37" s="47">
        <f t="shared" ref="O37:O68" si="8">(N37/O$81)</f>
        <v>1.1675770833872679E-2</v>
      </c>
      <c r="P37" s="9"/>
    </row>
    <row r="38" spans="1:16">
      <c r="A38" s="12"/>
      <c r="B38" s="25">
        <v>335.15</v>
      </c>
      <c r="C38" s="20" t="s">
        <v>40</v>
      </c>
      <c r="D38" s="46">
        <v>45605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45605</v>
      </c>
      <c r="O38" s="47">
        <f t="shared" si="8"/>
        <v>0.29516271002148758</v>
      </c>
      <c r="P38" s="9"/>
    </row>
    <row r="39" spans="1:16">
      <c r="A39" s="12"/>
      <c r="B39" s="25">
        <v>335.18</v>
      </c>
      <c r="C39" s="20" t="s">
        <v>41</v>
      </c>
      <c r="D39" s="46">
        <v>8501885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8501885</v>
      </c>
      <c r="O39" s="47">
        <f t="shared" si="8"/>
        <v>55.025532658503117</v>
      </c>
      <c r="P39" s="9"/>
    </row>
    <row r="40" spans="1:16">
      <c r="A40" s="12"/>
      <c r="B40" s="25">
        <v>335.21</v>
      </c>
      <c r="C40" s="20" t="s">
        <v>42</v>
      </c>
      <c r="D40" s="46">
        <v>85770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85770</v>
      </c>
      <c r="O40" s="47">
        <f t="shared" si="8"/>
        <v>0.55511688715147434</v>
      </c>
      <c r="P40" s="9"/>
    </row>
    <row r="41" spans="1:16">
      <c r="A41" s="12"/>
      <c r="B41" s="25">
        <v>335.9</v>
      </c>
      <c r="C41" s="20" t="s">
        <v>43</v>
      </c>
      <c r="D41" s="46">
        <v>25632</v>
      </c>
      <c r="E41" s="46">
        <v>35726805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35752437</v>
      </c>
      <c r="O41" s="47">
        <f t="shared" si="8"/>
        <v>231.39537758562665</v>
      </c>
      <c r="P41" s="9"/>
    </row>
    <row r="42" spans="1:16">
      <c r="A42" s="12"/>
      <c r="B42" s="25">
        <v>337.4</v>
      </c>
      <c r="C42" s="20" t="s">
        <v>44</v>
      </c>
      <c r="D42" s="46">
        <v>0</v>
      </c>
      <c r="E42" s="46">
        <v>647840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647840</v>
      </c>
      <c r="O42" s="47">
        <f t="shared" si="8"/>
        <v>4.1929220493437231</v>
      </c>
      <c r="P42" s="9"/>
    </row>
    <row r="43" spans="1:16">
      <c r="A43" s="12"/>
      <c r="B43" s="25">
        <v>337.6</v>
      </c>
      <c r="C43" s="20" t="s">
        <v>45</v>
      </c>
      <c r="D43" s="46">
        <v>25632</v>
      </c>
      <c r="E43" s="46">
        <v>156093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181725</v>
      </c>
      <c r="O43" s="47">
        <f t="shared" si="8"/>
        <v>1.1761526911227898</v>
      </c>
      <c r="P43" s="9"/>
    </row>
    <row r="44" spans="1:16">
      <c r="A44" s="12"/>
      <c r="B44" s="25">
        <v>338</v>
      </c>
      <c r="C44" s="20" t="s">
        <v>47</v>
      </c>
      <c r="D44" s="46">
        <v>189451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189451</v>
      </c>
      <c r="O44" s="47">
        <f t="shared" si="8"/>
        <v>1.2261565744168588</v>
      </c>
      <c r="P44" s="9"/>
    </row>
    <row r="45" spans="1:16" ht="15.75">
      <c r="A45" s="29" t="s">
        <v>52</v>
      </c>
      <c r="B45" s="30"/>
      <c r="C45" s="31"/>
      <c r="D45" s="32">
        <f t="shared" ref="D45:M45" si="9">SUM(D46:D62)</f>
        <v>31253543</v>
      </c>
      <c r="E45" s="32">
        <f t="shared" si="9"/>
        <v>1678552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41880092</v>
      </c>
      <c r="J45" s="32">
        <f t="shared" si="9"/>
        <v>12941011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87753198</v>
      </c>
      <c r="O45" s="45">
        <f t="shared" si="8"/>
        <v>567.95245553628286</v>
      </c>
      <c r="P45" s="10"/>
    </row>
    <row r="46" spans="1:16">
      <c r="A46" s="12"/>
      <c r="B46" s="25">
        <v>341.2</v>
      </c>
      <c r="C46" s="20" t="s">
        <v>55</v>
      </c>
      <c r="D46" s="46">
        <v>12813530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12941011</v>
      </c>
      <c r="K46" s="46">
        <v>0</v>
      </c>
      <c r="L46" s="46">
        <v>0</v>
      </c>
      <c r="M46" s="46">
        <v>0</v>
      </c>
      <c r="N46" s="46">
        <f t="shared" ref="N46:N62" si="10">SUM(D46:M46)</f>
        <v>25754541</v>
      </c>
      <c r="O46" s="47">
        <f t="shared" si="8"/>
        <v>166.6874271882362</v>
      </c>
      <c r="P46" s="9"/>
    </row>
    <row r="47" spans="1:16">
      <c r="A47" s="12"/>
      <c r="B47" s="25">
        <v>341.3</v>
      </c>
      <c r="C47" s="20" t="s">
        <v>56</v>
      </c>
      <c r="D47" s="46">
        <v>305887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305887</v>
      </c>
      <c r="O47" s="47">
        <f t="shared" si="8"/>
        <v>1.9797486214306055</v>
      </c>
      <c r="P47" s="9"/>
    </row>
    <row r="48" spans="1:16">
      <c r="A48" s="12"/>
      <c r="B48" s="25">
        <v>341.9</v>
      </c>
      <c r="C48" s="20" t="s">
        <v>57</v>
      </c>
      <c r="D48" s="46">
        <v>1166128</v>
      </c>
      <c r="E48" s="46">
        <v>200000</v>
      </c>
      <c r="F48" s="46">
        <v>0</v>
      </c>
      <c r="G48" s="46">
        <v>0</v>
      </c>
      <c r="H48" s="46">
        <v>0</v>
      </c>
      <c r="I48" s="46">
        <v>52123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1418251</v>
      </c>
      <c r="O48" s="47">
        <f t="shared" si="8"/>
        <v>9.1791428275558555</v>
      </c>
      <c r="P48" s="9"/>
    </row>
    <row r="49" spans="1:16">
      <c r="A49" s="12"/>
      <c r="B49" s="25">
        <v>342.1</v>
      </c>
      <c r="C49" s="20" t="s">
        <v>58</v>
      </c>
      <c r="D49" s="46">
        <v>597034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597034</v>
      </c>
      <c r="O49" s="47">
        <f t="shared" si="8"/>
        <v>3.8640976519015195</v>
      </c>
      <c r="P49" s="9"/>
    </row>
    <row r="50" spans="1:16">
      <c r="A50" s="12"/>
      <c r="B50" s="25">
        <v>342.2</v>
      </c>
      <c r="C50" s="20" t="s">
        <v>59</v>
      </c>
      <c r="D50" s="46">
        <v>983224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983224</v>
      </c>
      <c r="O50" s="47">
        <f t="shared" si="8"/>
        <v>6.3635798793589977</v>
      </c>
      <c r="P50" s="9"/>
    </row>
    <row r="51" spans="1:16">
      <c r="A51" s="12"/>
      <c r="B51" s="25">
        <v>342.5</v>
      </c>
      <c r="C51" s="20" t="s">
        <v>104</v>
      </c>
      <c r="D51" s="46">
        <v>10801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10801</v>
      </c>
      <c r="O51" s="47">
        <f t="shared" si="8"/>
        <v>6.9905765397260983E-2</v>
      </c>
      <c r="P51" s="9"/>
    </row>
    <row r="52" spans="1:16">
      <c r="A52" s="12"/>
      <c r="B52" s="25">
        <v>342.6</v>
      </c>
      <c r="C52" s="20" t="s">
        <v>60</v>
      </c>
      <c r="D52" s="46">
        <v>3562157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3562157</v>
      </c>
      <c r="O52" s="47">
        <f t="shared" si="8"/>
        <v>23.054838584409868</v>
      </c>
      <c r="P52" s="9"/>
    </row>
    <row r="53" spans="1:16">
      <c r="A53" s="12"/>
      <c r="B53" s="25">
        <v>342.9</v>
      </c>
      <c r="C53" s="20" t="s">
        <v>61</v>
      </c>
      <c r="D53" s="46">
        <v>3439948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3439948</v>
      </c>
      <c r="O53" s="47">
        <f t="shared" si="8"/>
        <v>22.263882776296374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20606279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20606279</v>
      </c>
      <c r="O54" s="47">
        <f t="shared" si="8"/>
        <v>133.36706837186424</v>
      </c>
      <c r="P54" s="9"/>
    </row>
    <row r="55" spans="1:16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21143920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21143920</v>
      </c>
      <c r="O55" s="47">
        <f t="shared" si="8"/>
        <v>136.84676521604058</v>
      </c>
      <c r="P55" s="9"/>
    </row>
    <row r="56" spans="1:16">
      <c r="A56" s="12"/>
      <c r="B56" s="25">
        <v>343.6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53270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53270</v>
      </c>
      <c r="O56" s="47">
        <f t="shared" si="8"/>
        <v>0.34477179175188338</v>
      </c>
      <c r="P56" s="9"/>
    </row>
    <row r="57" spans="1:16">
      <c r="A57" s="12"/>
      <c r="B57" s="25">
        <v>343.9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24500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24500</v>
      </c>
      <c r="O57" s="47">
        <f t="shared" si="8"/>
        <v>0.15856784114738395</v>
      </c>
      <c r="P57" s="9"/>
    </row>
    <row r="58" spans="1:16">
      <c r="A58" s="12"/>
      <c r="B58" s="25">
        <v>344.9</v>
      </c>
      <c r="C58" s="20" t="s">
        <v>66</v>
      </c>
      <c r="D58" s="46">
        <v>928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928</v>
      </c>
      <c r="O58" s="47">
        <f t="shared" si="8"/>
        <v>6.0061614932560127E-3</v>
      </c>
      <c r="P58" s="9"/>
    </row>
    <row r="59" spans="1:16">
      <c r="A59" s="12"/>
      <c r="B59" s="25">
        <v>347.2</v>
      </c>
      <c r="C59" s="20" t="s">
        <v>68</v>
      </c>
      <c r="D59" s="46">
        <v>1218440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1218440</v>
      </c>
      <c r="O59" s="47">
        <f t="shared" si="8"/>
        <v>7.8859347088823881</v>
      </c>
      <c r="P59" s="9"/>
    </row>
    <row r="60" spans="1:16">
      <c r="A60" s="12"/>
      <c r="B60" s="25">
        <v>347.4</v>
      </c>
      <c r="C60" s="20" t="s">
        <v>69</v>
      </c>
      <c r="D60" s="46">
        <v>50733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50733</v>
      </c>
      <c r="O60" s="47">
        <f t="shared" si="8"/>
        <v>0.32835192999715224</v>
      </c>
      <c r="P60" s="9"/>
    </row>
    <row r="61" spans="1:16">
      <c r="A61" s="12"/>
      <c r="B61" s="25">
        <v>347.5</v>
      </c>
      <c r="C61" s="20" t="s">
        <v>70</v>
      </c>
      <c r="D61" s="46">
        <v>2563807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2563807</v>
      </c>
      <c r="O61" s="47">
        <f t="shared" si="8"/>
        <v>16.593360861573512</v>
      </c>
      <c r="P61" s="9"/>
    </row>
    <row r="62" spans="1:16">
      <c r="A62" s="12"/>
      <c r="B62" s="25">
        <v>347.9</v>
      </c>
      <c r="C62" s="20" t="s">
        <v>71</v>
      </c>
      <c r="D62" s="46">
        <v>4540926</v>
      </c>
      <c r="E62" s="46">
        <v>1478552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6019478</v>
      </c>
      <c r="O62" s="47">
        <f t="shared" si="8"/>
        <v>38.959005358945817</v>
      </c>
      <c r="P62" s="9"/>
    </row>
    <row r="63" spans="1:16" ht="15.75">
      <c r="A63" s="29" t="s">
        <v>53</v>
      </c>
      <c r="B63" s="30"/>
      <c r="C63" s="31"/>
      <c r="D63" s="32">
        <f t="shared" ref="D63:M63" si="11">SUM(D64:D66)</f>
        <v>2525896</v>
      </c>
      <c r="E63" s="32">
        <f t="shared" si="11"/>
        <v>303278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8" si="12">SUM(D63:M63)</f>
        <v>2829174</v>
      </c>
      <c r="O63" s="45">
        <f t="shared" si="8"/>
        <v>18.31085769021669</v>
      </c>
      <c r="P63" s="10"/>
    </row>
    <row r="64" spans="1:16">
      <c r="A64" s="13"/>
      <c r="B64" s="39">
        <v>351.9</v>
      </c>
      <c r="C64" s="21" t="s">
        <v>76</v>
      </c>
      <c r="D64" s="46">
        <v>79520</v>
      </c>
      <c r="E64" s="46">
        <v>303278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382798</v>
      </c>
      <c r="O64" s="47">
        <f t="shared" si="8"/>
        <v>2.4775286716545422</v>
      </c>
      <c r="P64" s="9"/>
    </row>
    <row r="65" spans="1:119">
      <c r="A65" s="13"/>
      <c r="B65" s="39">
        <v>354</v>
      </c>
      <c r="C65" s="21" t="s">
        <v>74</v>
      </c>
      <c r="D65" s="46">
        <v>1730771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1730771</v>
      </c>
      <c r="O65" s="47">
        <f t="shared" si="8"/>
        <v>11.201821264918321</v>
      </c>
      <c r="P65" s="9"/>
    </row>
    <row r="66" spans="1:119">
      <c r="A66" s="13"/>
      <c r="B66" s="39">
        <v>359</v>
      </c>
      <c r="C66" s="21" t="s">
        <v>75</v>
      </c>
      <c r="D66" s="46">
        <v>715605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715605</v>
      </c>
      <c r="O66" s="47">
        <f t="shared" si="8"/>
        <v>4.6315077536438238</v>
      </c>
      <c r="P66" s="9"/>
    </row>
    <row r="67" spans="1:119" ht="15.75">
      <c r="A67" s="29" t="s">
        <v>3</v>
      </c>
      <c r="B67" s="30"/>
      <c r="C67" s="31"/>
      <c r="D67" s="32">
        <f t="shared" ref="D67:M67" si="13">SUM(D68:D75)</f>
        <v>13038340</v>
      </c>
      <c r="E67" s="32">
        <f t="shared" si="13"/>
        <v>4149947</v>
      </c>
      <c r="F67" s="32">
        <f t="shared" si="13"/>
        <v>11065642</v>
      </c>
      <c r="G67" s="32">
        <f t="shared" si="13"/>
        <v>1438282</v>
      </c>
      <c r="H67" s="32">
        <f t="shared" si="13"/>
        <v>1695</v>
      </c>
      <c r="I67" s="32">
        <f t="shared" si="13"/>
        <v>1475274</v>
      </c>
      <c r="J67" s="32">
        <f t="shared" si="13"/>
        <v>2418934</v>
      </c>
      <c r="K67" s="32">
        <f t="shared" si="13"/>
        <v>122168822</v>
      </c>
      <c r="L67" s="32">
        <f t="shared" si="13"/>
        <v>0</v>
      </c>
      <c r="M67" s="32">
        <f t="shared" si="13"/>
        <v>0</v>
      </c>
      <c r="N67" s="32">
        <f t="shared" si="12"/>
        <v>155756936</v>
      </c>
      <c r="O67" s="45">
        <f t="shared" si="8"/>
        <v>1008.0833096020918</v>
      </c>
      <c r="P67" s="10"/>
    </row>
    <row r="68" spans="1:119">
      <c r="A68" s="12"/>
      <c r="B68" s="25">
        <v>361.1</v>
      </c>
      <c r="C68" s="20" t="s">
        <v>77</v>
      </c>
      <c r="D68" s="46">
        <v>1152855</v>
      </c>
      <c r="E68" s="46">
        <v>140040</v>
      </c>
      <c r="F68" s="46">
        <v>125135</v>
      </c>
      <c r="G68" s="46">
        <v>439613</v>
      </c>
      <c r="H68" s="46">
        <v>1695</v>
      </c>
      <c r="I68" s="46">
        <v>1471592</v>
      </c>
      <c r="J68" s="46">
        <v>257780</v>
      </c>
      <c r="K68" s="46">
        <v>0</v>
      </c>
      <c r="L68" s="46">
        <v>0</v>
      </c>
      <c r="M68" s="46">
        <v>0</v>
      </c>
      <c r="N68" s="46">
        <f t="shared" si="12"/>
        <v>3588710</v>
      </c>
      <c r="O68" s="47">
        <f t="shared" si="8"/>
        <v>23.226693763429726</v>
      </c>
      <c r="P68" s="9"/>
    </row>
    <row r="69" spans="1:119">
      <c r="A69" s="12"/>
      <c r="B69" s="25">
        <v>361.3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80872185</v>
      </c>
      <c r="L69" s="46">
        <v>0</v>
      </c>
      <c r="M69" s="46">
        <v>0</v>
      </c>
      <c r="N69" s="46">
        <f t="shared" ref="N69:N75" si="14">SUM(D69:M69)</f>
        <v>80872185</v>
      </c>
      <c r="O69" s="47">
        <f t="shared" ref="O69:O79" si="15">(N69/O$81)</f>
        <v>523.41746058456522</v>
      </c>
      <c r="P69" s="9"/>
    </row>
    <row r="70" spans="1:119">
      <c r="A70" s="12"/>
      <c r="B70" s="25">
        <v>362</v>
      </c>
      <c r="C70" s="20" t="s">
        <v>79</v>
      </c>
      <c r="D70" s="46">
        <v>11146194</v>
      </c>
      <c r="E70" s="46">
        <v>1805319</v>
      </c>
      <c r="F70" s="46">
        <v>10940507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23892020</v>
      </c>
      <c r="O70" s="47">
        <f t="shared" si="15"/>
        <v>154.63289926735186</v>
      </c>
      <c r="P70" s="9"/>
    </row>
    <row r="71" spans="1:119">
      <c r="A71" s="12"/>
      <c r="B71" s="25">
        <v>364</v>
      </c>
      <c r="C71" s="20" t="s">
        <v>80</v>
      </c>
      <c r="D71" s="46">
        <v>117117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117117</v>
      </c>
      <c r="O71" s="47">
        <f t="shared" si="15"/>
        <v>0.75799958578196602</v>
      </c>
      <c r="P71" s="9"/>
    </row>
    <row r="72" spans="1:119">
      <c r="A72" s="12"/>
      <c r="B72" s="25">
        <v>365</v>
      </c>
      <c r="C72" s="20" t="s">
        <v>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2869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2869</v>
      </c>
      <c r="O72" s="47">
        <f t="shared" si="15"/>
        <v>1.8568617806197736E-2</v>
      </c>
      <c r="P72" s="9"/>
    </row>
    <row r="73" spans="1:119">
      <c r="A73" s="12"/>
      <c r="B73" s="25">
        <v>366</v>
      </c>
      <c r="C73" s="20" t="s">
        <v>82</v>
      </c>
      <c r="D73" s="46">
        <v>434107</v>
      </c>
      <c r="E73" s="46">
        <v>637417</v>
      </c>
      <c r="F73" s="46">
        <v>0</v>
      </c>
      <c r="G73" s="46">
        <v>998669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2070193</v>
      </c>
      <c r="O73" s="47">
        <f t="shared" si="15"/>
        <v>13.398613664017397</v>
      </c>
      <c r="P73" s="9"/>
    </row>
    <row r="74" spans="1:119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39987556</v>
      </c>
      <c r="L74" s="46">
        <v>0</v>
      </c>
      <c r="M74" s="46">
        <v>0</v>
      </c>
      <c r="N74" s="46">
        <f t="shared" si="14"/>
        <v>39987556</v>
      </c>
      <c r="O74" s="47">
        <f t="shared" si="15"/>
        <v>258.80573174204574</v>
      </c>
      <c r="P74" s="9"/>
    </row>
    <row r="75" spans="1:119">
      <c r="A75" s="12"/>
      <c r="B75" s="25">
        <v>369.9</v>
      </c>
      <c r="C75" s="20" t="s">
        <v>84</v>
      </c>
      <c r="D75" s="46">
        <v>188067</v>
      </c>
      <c r="E75" s="46">
        <v>1567171</v>
      </c>
      <c r="F75" s="46">
        <v>0</v>
      </c>
      <c r="G75" s="46">
        <v>0</v>
      </c>
      <c r="H75" s="46">
        <v>0</v>
      </c>
      <c r="I75" s="46">
        <v>813</v>
      </c>
      <c r="J75" s="46">
        <v>2161154</v>
      </c>
      <c r="K75" s="46">
        <v>1309081</v>
      </c>
      <c r="L75" s="46">
        <v>0</v>
      </c>
      <c r="M75" s="46">
        <v>0</v>
      </c>
      <c r="N75" s="46">
        <f t="shared" si="14"/>
        <v>5226286</v>
      </c>
      <c r="O75" s="47">
        <f t="shared" si="15"/>
        <v>33.82534237709374</v>
      </c>
      <c r="P75" s="9"/>
    </row>
    <row r="76" spans="1:119" ht="15.75">
      <c r="A76" s="29" t="s">
        <v>54</v>
      </c>
      <c r="B76" s="30"/>
      <c r="C76" s="31"/>
      <c r="D76" s="32">
        <f t="shared" ref="D76:M76" si="16">SUM(D77:D78)</f>
        <v>0</v>
      </c>
      <c r="E76" s="32">
        <f t="shared" si="16"/>
        <v>1898946</v>
      </c>
      <c r="F76" s="32">
        <f t="shared" si="16"/>
        <v>961000</v>
      </c>
      <c r="G76" s="32">
        <f t="shared" si="16"/>
        <v>9385</v>
      </c>
      <c r="H76" s="32">
        <f t="shared" si="16"/>
        <v>0</v>
      </c>
      <c r="I76" s="32">
        <f t="shared" si="16"/>
        <v>1817749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4687080</v>
      </c>
      <c r="O76" s="45">
        <f t="shared" si="15"/>
        <v>30.3355166075543</v>
      </c>
      <c r="P76" s="9"/>
    </row>
    <row r="77" spans="1:119">
      <c r="A77" s="12"/>
      <c r="B77" s="25">
        <v>381</v>
      </c>
      <c r="C77" s="20" t="s">
        <v>85</v>
      </c>
      <c r="D77" s="46">
        <v>0</v>
      </c>
      <c r="E77" s="46">
        <v>1898946</v>
      </c>
      <c r="F77" s="46">
        <v>961000</v>
      </c>
      <c r="G77" s="46">
        <v>9385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2869331</v>
      </c>
      <c r="O77" s="47">
        <f t="shared" si="15"/>
        <v>18.570760090092424</v>
      </c>
      <c r="P77" s="9"/>
    </row>
    <row r="78" spans="1:119" ht="15.75" thickBot="1">
      <c r="A78" s="12"/>
      <c r="B78" s="25">
        <v>389.9</v>
      </c>
      <c r="C78" s="20" t="s">
        <v>86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1817749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1817749</v>
      </c>
      <c r="O78" s="47">
        <f t="shared" si="15"/>
        <v>11.76475651746188</v>
      </c>
      <c r="P78" s="9"/>
    </row>
    <row r="79" spans="1:119" ht="16.5" thickBot="1">
      <c r="A79" s="14" t="s">
        <v>72</v>
      </c>
      <c r="B79" s="23"/>
      <c r="C79" s="22"/>
      <c r="D79" s="15">
        <f t="shared" ref="D79:M79" si="17">SUM(D5,D17,D27,D45,D63,D67,D76)</f>
        <v>152708075</v>
      </c>
      <c r="E79" s="15">
        <f t="shared" si="17"/>
        <v>53873052</v>
      </c>
      <c r="F79" s="15">
        <f t="shared" si="17"/>
        <v>26512397</v>
      </c>
      <c r="G79" s="15">
        <f t="shared" si="17"/>
        <v>4006137</v>
      </c>
      <c r="H79" s="15">
        <f t="shared" si="17"/>
        <v>1695</v>
      </c>
      <c r="I79" s="15">
        <f t="shared" si="17"/>
        <v>45216633</v>
      </c>
      <c r="J79" s="15">
        <f t="shared" si="17"/>
        <v>15359945</v>
      </c>
      <c r="K79" s="15">
        <f t="shared" si="17"/>
        <v>122168822</v>
      </c>
      <c r="L79" s="15">
        <f t="shared" si="17"/>
        <v>0</v>
      </c>
      <c r="M79" s="15">
        <f t="shared" si="17"/>
        <v>0</v>
      </c>
      <c r="N79" s="15">
        <f>SUM(D79:M79)</f>
        <v>419846756</v>
      </c>
      <c r="O79" s="38">
        <f t="shared" si="15"/>
        <v>2717.3140290470396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108</v>
      </c>
      <c r="M81" s="118"/>
      <c r="N81" s="118"/>
      <c r="O81" s="43">
        <v>154508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102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61145632</v>
      </c>
      <c r="E5" s="27">
        <f t="shared" si="0"/>
        <v>2644450</v>
      </c>
      <c r="F5" s="27">
        <f t="shared" si="0"/>
        <v>13660266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77450348</v>
      </c>
      <c r="O5" s="33">
        <f t="shared" ref="O5:O36" si="1">(N5/O$83)</f>
        <v>502.40887920185781</v>
      </c>
      <c r="P5" s="6"/>
    </row>
    <row r="6" spans="1:133">
      <c r="A6" s="12"/>
      <c r="B6" s="25">
        <v>311</v>
      </c>
      <c r="C6" s="20" t="s">
        <v>2</v>
      </c>
      <c r="D6" s="46">
        <v>45839333</v>
      </c>
      <c r="E6" s="46">
        <v>0</v>
      </c>
      <c r="F6" s="46">
        <v>5459564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51298897</v>
      </c>
      <c r="O6" s="47">
        <f t="shared" si="1"/>
        <v>332.76830913737854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1537388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1537388</v>
      </c>
      <c r="O7" s="47">
        <f t="shared" si="1"/>
        <v>9.9728071199678254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1107062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1107062</v>
      </c>
      <c r="O8" s="47">
        <f t="shared" si="1"/>
        <v>7.1813464108252569</v>
      </c>
      <c r="P8" s="9"/>
    </row>
    <row r="9" spans="1:133">
      <c r="A9" s="12"/>
      <c r="B9" s="25">
        <v>312.51</v>
      </c>
      <c r="C9" s="20" t="s">
        <v>98</v>
      </c>
      <c r="D9" s="46">
        <v>1287510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1287510</v>
      </c>
      <c r="O9" s="47">
        <f t="shared" si="1"/>
        <v>8.3518857276300942</v>
      </c>
      <c r="P9" s="9"/>
    </row>
    <row r="10" spans="1:133">
      <c r="A10" s="12"/>
      <c r="B10" s="25">
        <v>312.52</v>
      </c>
      <c r="C10" s="20" t="s">
        <v>95</v>
      </c>
      <c r="D10" s="46">
        <v>981600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981600</v>
      </c>
      <c r="O10" s="47">
        <f t="shared" si="1"/>
        <v>6.3674930915035226</v>
      </c>
      <c r="P10" s="9"/>
    </row>
    <row r="11" spans="1:133">
      <c r="A11" s="12"/>
      <c r="B11" s="25">
        <v>314.10000000000002</v>
      </c>
      <c r="C11" s="20" t="s">
        <v>12</v>
      </c>
      <c r="D11" s="46">
        <v>7010299</v>
      </c>
      <c r="E11" s="46">
        <v>0</v>
      </c>
      <c r="F11" s="46">
        <v>1778293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8788592</v>
      </c>
      <c r="O11" s="47">
        <f t="shared" si="1"/>
        <v>57.0102881459282</v>
      </c>
      <c r="P11" s="9"/>
    </row>
    <row r="12" spans="1:133">
      <c r="A12" s="12"/>
      <c r="B12" s="25">
        <v>314.3</v>
      </c>
      <c r="C12" s="20" t="s">
        <v>13</v>
      </c>
      <c r="D12" s="46">
        <v>1829448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1829448</v>
      </c>
      <c r="O12" s="47">
        <f t="shared" si="1"/>
        <v>11.867356867629315</v>
      </c>
      <c r="P12" s="9"/>
    </row>
    <row r="13" spans="1:133">
      <c r="A13" s="12"/>
      <c r="B13" s="25">
        <v>314.39999999999998</v>
      </c>
      <c r="C13" s="20" t="s">
        <v>14</v>
      </c>
      <c r="D13" s="46">
        <v>150770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150770</v>
      </c>
      <c r="O13" s="47">
        <f t="shared" si="1"/>
        <v>0.97802254829460689</v>
      </c>
      <c r="P13" s="9"/>
    </row>
    <row r="14" spans="1:133">
      <c r="A14" s="12"/>
      <c r="B14" s="25">
        <v>314.8</v>
      </c>
      <c r="C14" s="20" t="s">
        <v>15</v>
      </c>
      <c r="D14" s="46">
        <v>63547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63547</v>
      </c>
      <c r="O14" s="47">
        <f t="shared" si="1"/>
        <v>0.41221993020148162</v>
      </c>
      <c r="P14" s="9"/>
    </row>
    <row r="15" spans="1:133">
      <c r="A15" s="12"/>
      <c r="B15" s="25">
        <v>315</v>
      </c>
      <c r="C15" s="20" t="s">
        <v>16</v>
      </c>
      <c r="D15" s="46">
        <v>937398</v>
      </c>
      <c r="E15" s="46">
        <v>0</v>
      </c>
      <c r="F15" s="46">
        <v>6422409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7359807</v>
      </c>
      <c r="O15" s="47">
        <f t="shared" si="1"/>
        <v>47.741972521698514</v>
      </c>
      <c r="P15" s="9"/>
    </row>
    <row r="16" spans="1:133">
      <c r="A16" s="12"/>
      <c r="B16" s="25">
        <v>316</v>
      </c>
      <c r="C16" s="20" t="s">
        <v>17</v>
      </c>
      <c r="D16" s="46">
        <v>3045727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3045727</v>
      </c>
      <c r="O16" s="47">
        <f t="shared" si="1"/>
        <v>19.757177700800476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32705080</v>
      </c>
      <c r="E17" s="32">
        <f t="shared" si="3"/>
        <v>0</v>
      </c>
      <c r="F17" s="32">
        <f t="shared" si="3"/>
        <v>813440</v>
      </c>
      <c r="G17" s="32">
        <f t="shared" si="3"/>
        <v>2504647</v>
      </c>
      <c r="H17" s="32">
        <f t="shared" si="3"/>
        <v>0</v>
      </c>
      <c r="I17" s="32">
        <f t="shared" si="3"/>
        <v>37664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36060831</v>
      </c>
      <c r="O17" s="45">
        <f t="shared" si="1"/>
        <v>233.9212431401549</v>
      </c>
      <c r="P17" s="10"/>
    </row>
    <row r="18" spans="1:16">
      <c r="A18" s="12"/>
      <c r="B18" s="25">
        <v>322</v>
      </c>
      <c r="C18" s="20" t="s">
        <v>0</v>
      </c>
      <c r="D18" s="46">
        <v>430216</v>
      </c>
      <c r="E18" s="46">
        <v>0</v>
      </c>
      <c r="F18" s="46">
        <v>0</v>
      </c>
      <c r="G18" s="46">
        <v>0</v>
      </c>
      <c r="H18" s="46">
        <v>0</v>
      </c>
      <c r="I18" s="46">
        <v>37664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467880</v>
      </c>
      <c r="O18" s="47">
        <f t="shared" si="1"/>
        <v>3.0350679173315691</v>
      </c>
      <c r="P18" s="9"/>
    </row>
    <row r="19" spans="1:16">
      <c r="A19" s="12"/>
      <c r="B19" s="25">
        <v>323.10000000000002</v>
      </c>
      <c r="C19" s="20" t="s">
        <v>19</v>
      </c>
      <c r="D19" s="46">
        <v>7525616</v>
      </c>
      <c r="E19" s="46">
        <v>0</v>
      </c>
      <c r="F19" s="46">
        <v>813440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8339056</v>
      </c>
      <c r="O19" s="47">
        <f t="shared" si="1"/>
        <v>54.09421502614201</v>
      </c>
      <c r="P19" s="9"/>
    </row>
    <row r="20" spans="1:16">
      <c r="A20" s="12"/>
      <c r="B20" s="25">
        <v>323.39999999999998</v>
      </c>
      <c r="C20" s="20" t="s">
        <v>20</v>
      </c>
      <c r="D20" s="46">
        <v>144556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144556</v>
      </c>
      <c r="O20" s="47">
        <f t="shared" si="1"/>
        <v>0.9377132552316455</v>
      </c>
      <c r="P20" s="9"/>
    </row>
    <row r="21" spans="1:16">
      <c r="A21" s="12"/>
      <c r="B21" s="25">
        <v>323.60000000000002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2504647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2504647</v>
      </c>
      <c r="O21" s="47">
        <f t="shared" si="1"/>
        <v>16.247272279090286</v>
      </c>
      <c r="P21" s="9"/>
    </row>
    <row r="22" spans="1:16">
      <c r="A22" s="12"/>
      <c r="B22" s="25">
        <v>323.7</v>
      </c>
      <c r="C22" s="20" t="s">
        <v>22</v>
      </c>
      <c r="D22" s="46">
        <v>2047893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2047893</v>
      </c>
      <c r="O22" s="47">
        <f t="shared" si="1"/>
        <v>13.284377067683804</v>
      </c>
      <c r="P22" s="9"/>
    </row>
    <row r="23" spans="1:16">
      <c r="A23" s="12"/>
      <c r="B23" s="25">
        <v>323.89999999999998</v>
      </c>
      <c r="C23" s="20" t="s">
        <v>23</v>
      </c>
      <c r="D23" s="46">
        <v>1923700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1923700</v>
      </c>
      <c r="O23" s="47">
        <f t="shared" si="1"/>
        <v>12.478755562474863</v>
      </c>
      <c r="P23" s="9"/>
    </row>
    <row r="24" spans="1:16">
      <c r="A24" s="12"/>
      <c r="B24" s="25">
        <v>325.10000000000002</v>
      </c>
      <c r="C24" s="20" t="s">
        <v>24</v>
      </c>
      <c r="D24" s="46">
        <v>25730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25730</v>
      </c>
      <c r="O24" s="47">
        <f t="shared" si="1"/>
        <v>0.16690668015931706</v>
      </c>
      <c r="P24" s="9"/>
    </row>
    <row r="25" spans="1:16">
      <c r="A25" s="12"/>
      <c r="B25" s="25">
        <v>325.2</v>
      </c>
      <c r="C25" s="20" t="s">
        <v>25</v>
      </c>
      <c r="D25" s="46">
        <v>20607369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20607369</v>
      </c>
      <c r="O25" s="47">
        <f t="shared" si="1"/>
        <v>133.67693535204143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SUM(D27:D45)</f>
        <v>11427970</v>
      </c>
      <c r="E26" s="32">
        <f t="shared" si="5"/>
        <v>48190972</v>
      </c>
      <c r="F26" s="32">
        <f t="shared" si="5"/>
        <v>0</v>
      </c>
      <c r="G26" s="32">
        <f t="shared" si="5"/>
        <v>1802393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ref="N26:N32" si="6">SUM(D26:M26)</f>
        <v>61421335</v>
      </c>
      <c r="O26" s="45">
        <f t="shared" si="1"/>
        <v>398.43105774594898</v>
      </c>
      <c r="P26" s="10"/>
    </row>
    <row r="27" spans="1:16">
      <c r="A27" s="12"/>
      <c r="B27" s="25">
        <v>331.2</v>
      </c>
      <c r="C27" s="20" t="s">
        <v>26</v>
      </c>
      <c r="D27" s="46">
        <v>386318</v>
      </c>
      <c r="E27" s="46">
        <v>275713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662031</v>
      </c>
      <c r="O27" s="47">
        <f t="shared" si="1"/>
        <v>4.2944965554820378</v>
      </c>
      <c r="P27" s="9"/>
    </row>
    <row r="28" spans="1:16">
      <c r="A28" s="12"/>
      <c r="B28" s="25">
        <v>331.49</v>
      </c>
      <c r="C28" s="20" t="s">
        <v>32</v>
      </c>
      <c r="D28" s="46">
        <v>0</v>
      </c>
      <c r="E28" s="46">
        <v>0</v>
      </c>
      <c r="F28" s="46">
        <v>0</v>
      </c>
      <c r="G28" s="46">
        <v>1268545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1268545</v>
      </c>
      <c r="O28" s="47">
        <f t="shared" si="1"/>
        <v>8.2288625955188834</v>
      </c>
      <c r="P28" s="9"/>
    </row>
    <row r="29" spans="1:16">
      <c r="A29" s="12"/>
      <c r="B29" s="25">
        <v>331.5</v>
      </c>
      <c r="C29" s="20" t="s">
        <v>28</v>
      </c>
      <c r="D29" s="46">
        <v>0</v>
      </c>
      <c r="E29" s="46">
        <v>1140562</v>
      </c>
      <c r="F29" s="46">
        <v>0</v>
      </c>
      <c r="G29" s="46">
        <v>333848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1474410</v>
      </c>
      <c r="O29" s="47">
        <f t="shared" si="1"/>
        <v>9.5642782080722384</v>
      </c>
      <c r="P29" s="9"/>
    </row>
    <row r="30" spans="1:16">
      <c r="A30" s="12"/>
      <c r="B30" s="25">
        <v>331.69</v>
      </c>
      <c r="C30" s="20" t="s">
        <v>33</v>
      </c>
      <c r="D30" s="46">
        <v>124298</v>
      </c>
      <c r="E30" s="46">
        <v>1676777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1801075</v>
      </c>
      <c r="O30" s="47">
        <f t="shared" si="1"/>
        <v>11.683305439873378</v>
      </c>
      <c r="P30" s="9"/>
    </row>
    <row r="31" spans="1:16">
      <c r="A31" s="12"/>
      <c r="B31" s="25">
        <v>331.9</v>
      </c>
      <c r="C31" s="20" t="s">
        <v>30</v>
      </c>
      <c r="D31" s="46">
        <v>0</v>
      </c>
      <c r="E31" s="46">
        <v>1770353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1770353</v>
      </c>
      <c r="O31" s="47">
        <f t="shared" si="1"/>
        <v>11.484016398759714</v>
      </c>
      <c r="P31" s="9"/>
    </row>
    <row r="32" spans="1:16">
      <c r="A32" s="12"/>
      <c r="B32" s="25">
        <v>334.2</v>
      </c>
      <c r="C32" s="20" t="s">
        <v>31</v>
      </c>
      <c r="D32" s="46">
        <v>4429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4429</v>
      </c>
      <c r="O32" s="47">
        <f t="shared" si="1"/>
        <v>2.8730263755367868E-2</v>
      </c>
      <c r="P32" s="9"/>
    </row>
    <row r="33" spans="1:16">
      <c r="A33" s="12"/>
      <c r="B33" s="25">
        <v>334.5</v>
      </c>
      <c r="C33" s="20" t="s">
        <v>35</v>
      </c>
      <c r="D33" s="46">
        <v>0</v>
      </c>
      <c r="E33" s="46">
        <v>704207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704207</v>
      </c>
      <c r="O33" s="47">
        <f t="shared" si="1"/>
        <v>4.5680859896988801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269293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269293</v>
      </c>
      <c r="O34" s="47">
        <f t="shared" si="1"/>
        <v>1.7468636074676631</v>
      </c>
      <c r="P34" s="9"/>
    </row>
    <row r="35" spans="1:16">
      <c r="A35" s="12"/>
      <c r="B35" s="25">
        <v>334.7</v>
      </c>
      <c r="C35" s="20" t="s">
        <v>37</v>
      </c>
      <c r="D35" s="46">
        <v>0</v>
      </c>
      <c r="E35" s="46">
        <v>0</v>
      </c>
      <c r="F35" s="46">
        <v>0</v>
      </c>
      <c r="G35" s="46">
        <v>200000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200000</v>
      </c>
      <c r="O35" s="47">
        <f t="shared" si="1"/>
        <v>1.29737023054269</v>
      </c>
      <c r="P35" s="9"/>
    </row>
    <row r="36" spans="1:16">
      <c r="A36" s="12"/>
      <c r="B36" s="25">
        <v>335.12</v>
      </c>
      <c r="C36" s="20" t="s">
        <v>38</v>
      </c>
      <c r="D36" s="46">
        <v>2529284</v>
      </c>
      <c r="E36" s="46">
        <v>1084925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3614209</v>
      </c>
      <c r="O36" s="47">
        <f t="shared" si="1"/>
        <v>23.444835817797326</v>
      </c>
      <c r="P36" s="9"/>
    </row>
    <row r="37" spans="1:16">
      <c r="A37" s="12"/>
      <c r="B37" s="25">
        <v>335.14</v>
      </c>
      <c r="C37" s="20" t="s">
        <v>39</v>
      </c>
      <c r="D37" s="46">
        <v>1896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1896</v>
      </c>
      <c r="O37" s="47">
        <f t="shared" ref="O37:O68" si="8">(N37/O$83)</f>
        <v>1.2299069785544701E-2</v>
      </c>
      <c r="P37" s="9"/>
    </row>
    <row r="38" spans="1:16">
      <c r="A38" s="12"/>
      <c r="B38" s="25">
        <v>335.15</v>
      </c>
      <c r="C38" s="20" t="s">
        <v>40</v>
      </c>
      <c r="D38" s="46">
        <v>46429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46429</v>
      </c>
      <c r="O38" s="47">
        <f t="shared" si="8"/>
        <v>0.30117801216933276</v>
      </c>
      <c r="P38" s="9"/>
    </row>
    <row r="39" spans="1:16">
      <c r="A39" s="12"/>
      <c r="B39" s="25">
        <v>335.18</v>
      </c>
      <c r="C39" s="20" t="s">
        <v>41</v>
      </c>
      <c r="D39" s="46">
        <v>8037920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8037920</v>
      </c>
      <c r="O39" s="47">
        <f t="shared" si="8"/>
        <v>52.140790617418496</v>
      </c>
      <c r="P39" s="9"/>
    </row>
    <row r="40" spans="1:16">
      <c r="A40" s="12"/>
      <c r="B40" s="25">
        <v>335.21</v>
      </c>
      <c r="C40" s="20" t="s">
        <v>42</v>
      </c>
      <c r="D40" s="46">
        <v>82391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82391</v>
      </c>
      <c r="O40" s="47">
        <f t="shared" si="8"/>
        <v>0.53445815332321389</v>
      </c>
      <c r="P40" s="9"/>
    </row>
    <row r="41" spans="1:16">
      <c r="A41" s="12"/>
      <c r="B41" s="25">
        <v>335.9</v>
      </c>
      <c r="C41" s="20" t="s">
        <v>43</v>
      </c>
      <c r="D41" s="46">
        <v>26661</v>
      </c>
      <c r="E41" s="46">
        <v>40456909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40483570</v>
      </c>
      <c r="O41" s="47">
        <f t="shared" si="8"/>
        <v>262.61089272045564</v>
      </c>
      <c r="P41" s="9"/>
    </row>
    <row r="42" spans="1:16">
      <c r="A42" s="12"/>
      <c r="B42" s="25">
        <v>337.4</v>
      </c>
      <c r="C42" s="20" t="s">
        <v>44</v>
      </c>
      <c r="D42" s="46">
        <v>0</v>
      </c>
      <c r="E42" s="46">
        <v>680225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680225</v>
      </c>
      <c r="O42" s="47">
        <f t="shared" si="8"/>
        <v>4.4125183253545064</v>
      </c>
      <c r="P42" s="9"/>
    </row>
    <row r="43" spans="1:16">
      <c r="A43" s="12"/>
      <c r="B43" s="25">
        <v>337.6</v>
      </c>
      <c r="C43" s="20" t="s">
        <v>45</v>
      </c>
      <c r="D43" s="46">
        <v>25632</v>
      </c>
      <c r="E43" s="46">
        <v>132008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157640</v>
      </c>
      <c r="O43" s="47">
        <f t="shared" si="8"/>
        <v>1.0225872157137483</v>
      </c>
      <c r="P43" s="9"/>
    </row>
    <row r="44" spans="1:16">
      <c r="A44" s="12"/>
      <c r="B44" s="25">
        <v>337.7</v>
      </c>
      <c r="C44" s="20" t="s">
        <v>46</v>
      </c>
      <c r="D44" s="46">
        <v>6650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6650</v>
      </c>
      <c r="O44" s="47">
        <f t="shared" si="8"/>
        <v>4.3137560165544445E-2</v>
      </c>
      <c r="P44" s="9"/>
    </row>
    <row r="45" spans="1:16">
      <c r="A45" s="12"/>
      <c r="B45" s="25">
        <v>338</v>
      </c>
      <c r="C45" s="20" t="s">
        <v>47</v>
      </c>
      <c r="D45" s="46">
        <v>156062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156062</v>
      </c>
      <c r="O45" s="47">
        <f t="shared" si="8"/>
        <v>1.0123509645947664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SUM(D47:D64)</f>
        <v>29743337</v>
      </c>
      <c r="E46" s="32">
        <f t="shared" si="9"/>
        <v>1616190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41122535</v>
      </c>
      <c r="J46" s="32">
        <f t="shared" si="9"/>
        <v>15450536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87932598</v>
      </c>
      <c r="O46" s="45">
        <f t="shared" si="8"/>
        <v>570.40567469738835</v>
      </c>
      <c r="P46" s="10"/>
    </row>
    <row r="47" spans="1:16">
      <c r="A47" s="12"/>
      <c r="B47" s="25">
        <v>341.2</v>
      </c>
      <c r="C47" s="20" t="s">
        <v>55</v>
      </c>
      <c r="D47" s="46">
        <v>13797104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15450536</v>
      </c>
      <c r="K47" s="46">
        <v>0</v>
      </c>
      <c r="L47" s="46">
        <v>0</v>
      </c>
      <c r="M47" s="46">
        <v>0</v>
      </c>
      <c r="N47" s="46">
        <f t="shared" ref="N47:N64" si="10">SUM(D47:M47)</f>
        <v>29247640</v>
      </c>
      <c r="O47" s="47">
        <f t="shared" si="8"/>
        <v>189.72508724814801</v>
      </c>
      <c r="P47" s="9"/>
    </row>
    <row r="48" spans="1:16">
      <c r="A48" s="12"/>
      <c r="B48" s="25">
        <v>341.3</v>
      </c>
      <c r="C48" s="20" t="s">
        <v>56</v>
      </c>
      <c r="D48" s="46">
        <v>286197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286197</v>
      </c>
      <c r="O48" s="47">
        <f t="shared" si="8"/>
        <v>1.8565173393531311</v>
      </c>
      <c r="P48" s="9"/>
    </row>
    <row r="49" spans="1:16">
      <c r="A49" s="12"/>
      <c r="B49" s="25">
        <v>341.9</v>
      </c>
      <c r="C49" s="20" t="s">
        <v>57</v>
      </c>
      <c r="D49" s="46">
        <v>1235249</v>
      </c>
      <c r="E49" s="46">
        <v>200000</v>
      </c>
      <c r="F49" s="46">
        <v>0</v>
      </c>
      <c r="G49" s="46">
        <v>0</v>
      </c>
      <c r="H49" s="46">
        <v>0</v>
      </c>
      <c r="I49" s="46">
        <v>49434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1484683</v>
      </c>
      <c r="O49" s="47">
        <f t="shared" si="8"/>
        <v>9.6309176299640633</v>
      </c>
      <c r="P49" s="9"/>
    </row>
    <row r="50" spans="1:16">
      <c r="A50" s="12"/>
      <c r="B50" s="25">
        <v>342.1</v>
      </c>
      <c r="C50" s="20" t="s">
        <v>58</v>
      </c>
      <c r="D50" s="46">
        <v>507544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507544</v>
      </c>
      <c r="O50" s="47">
        <f t="shared" si="8"/>
        <v>3.2923623814527954</v>
      </c>
      <c r="P50" s="9"/>
    </row>
    <row r="51" spans="1:16">
      <c r="A51" s="12"/>
      <c r="B51" s="25">
        <v>342.2</v>
      </c>
      <c r="C51" s="20" t="s">
        <v>59</v>
      </c>
      <c r="D51" s="46">
        <v>759008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759008</v>
      </c>
      <c r="O51" s="47">
        <f t="shared" si="8"/>
        <v>4.9235719197187304</v>
      </c>
      <c r="P51" s="9"/>
    </row>
    <row r="52" spans="1:16">
      <c r="A52" s="12"/>
      <c r="B52" s="25">
        <v>342.5</v>
      </c>
      <c r="C52" s="20" t="s">
        <v>104</v>
      </c>
      <c r="D52" s="46">
        <v>6569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6569</v>
      </c>
      <c r="O52" s="47">
        <f t="shared" si="8"/>
        <v>4.2612125222174654E-2</v>
      </c>
      <c r="P52" s="9"/>
    </row>
    <row r="53" spans="1:16">
      <c r="A53" s="12"/>
      <c r="B53" s="25">
        <v>342.6</v>
      </c>
      <c r="C53" s="20" t="s">
        <v>60</v>
      </c>
      <c r="D53" s="46">
        <v>3540399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3540399</v>
      </c>
      <c r="O53" s="47">
        <f t="shared" si="8"/>
        <v>22.966041334215546</v>
      </c>
      <c r="P53" s="9"/>
    </row>
    <row r="54" spans="1:16">
      <c r="A54" s="12"/>
      <c r="B54" s="25">
        <v>342.9</v>
      </c>
      <c r="C54" s="20" t="s">
        <v>61</v>
      </c>
      <c r="D54" s="46">
        <v>826490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826490</v>
      </c>
      <c r="O54" s="47">
        <f t="shared" si="8"/>
        <v>5.3613176092061394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20119976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20119976</v>
      </c>
      <c r="O55" s="47">
        <f t="shared" si="8"/>
        <v>130.51528950816694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20872045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20872045</v>
      </c>
      <c r="O56" s="47">
        <f t="shared" si="8"/>
        <v>135.39384916773699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50580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50580</v>
      </c>
      <c r="O57" s="47">
        <f t="shared" si="8"/>
        <v>0.32810493130424628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30500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30500</v>
      </c>
      <c r="O58" s="47">
        <f t="shared" si="8"/>
        <v>0.19784896015776021</v>
      </c>
      <c r="P58" s="9"/>
    </row>
    <row r="59" spans="1:16">
      <c r="A59" s="12"/>
      <c r="B59" s="25">
        <v>344.9</v>
      </c>
      <c r="C59" s="20" t="s">
        <v>66</v>
      </c>
      <c r="D59" s="46">
        <v>846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846</v>
      </c>
      <c r="O59" s="47">
        <f t="shared" si="8"/>
        <v>5.487876075195579E-3</v>
      </c>
      <c r="P59" s="9"/>
    </row>
    <row r="60" spans="1:16">
      <c r="A60" s="12"/>
      <c r="B60" s="25">
        <v>346.9</v>
      </c>
      <c r="C60" s="20" t="s">
        <v>67</v>
      </c>
      <c r="D60" s="46">
        <v>0</v>
      </c>
      <c r="E60" s="46">
        <v>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20</v>
      </c>
      <c r="O60" s="47">
        <f t="shared" si="8"/>
        <v>1.2973702305426899E-4</v>
      </c>
      <c r="P60" s="9"/>
    </row>
    <row r="61" spans="1:16">
      <c r="A61" s="12"/>
      <c r="B61" s="25">
        <v>347.2</v>
      </c>
      <c r="C61" s="20" t="s">
        <v>68</v>
      </c>
      <c r="D61" s="46">
        <v>1169754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1169754</v>
      </c>
      <c r="O61" s="47">
        <f t="shared" si="8"/>
        <v>7.5880200832911688</v>
      </c>
      <c r="P61" s="9"/>
    </row>
    <row r="62" spans="1:16">
      <c r="A62" s="12"/>
      <c r="B62" s="25">
        <v>347.4</v>
      </c>
      <c r="C62" s="20" t="s">
        <v>69</v>
      </c>
      <c r="D62" s="46">
        <v>88840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88840</v>
      </c>
      <c r="O62" s="47">
        <f t="shared" si="8"/>
        <v>0.57629185640706293</v>
      </c>
      <c r="P62" s="9"/>
    </row>
    <row r="63" spans="1:16">
      <c r="A63" s="12"/>
      <c r="B63" s="25">
        <v>347.5</v>
      </c>
      <c r="C63" s="20" t="s">
        <v>70</v>
      </c>
      <c r="D63" s="46">
        <v>2737139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2737139</v>
      </c>
      <c r="O63" s="47">
        <f t="shared" si="8"/>
        <v>17.755413277286941</v>
      </c>
      <c r="P63" s="9"/>
    </row>
    <row r="64" spans="1:16">
      <c r="A64" s="12"/>
      <c r="B64" s="25">
        <v>347.9</v>
      </c>
      <c r="C64" s="20" t="s">
        <v>71</v>
      </c>
      <c r="D64" s="46">
        <v>4788198</v>
      </c>
      <c r="E64" s="46">
        <v>1416170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6204368</v>
      </c>
      <c r="O64" s="47">
        <f t="shared" si="8"/>
        <v>40.246811712658442</v>
      </c>
      <c r="P64" s="9"/>
    </row>
    <row r="65" spans="1:16" ht="15.75">
      <c r="A65" s="29" t="s">
        <v>53</v>
      </c>
      <c r="B65" s="30"/>
      <c r="C65" s="31"/>
      <c r="D65" s="32">
        <f t="shared" ref="D65:M65" si="11">SUM(D66:D68)</f>
        <v>1685888</v>
      </c>
      <c r="E65" s="32">
        <f t="shared" si="11"/>
        <v>431443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2117331</v>
      </c>
      <c r="O65" s="45">
        <f t="shared" si="8"/>
        <v>13.734811038025921</v>
      </c>
      <c r="P65" s="10"/>
    </row>
    <row r="66" spans="1:16">
      <c r="A66" s="13"/>
      <c r="B66" s="39">
        <v>351.9</v>
      </c>
      <c r="C66" s="21" t="s">
        <v>76</v>
      </c>
      <c r="D66" s="46">
        <v>77685</v>
      </c>
      <c r="E66" s="46">
        <v>431443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509128</v>
      </c>
      <c r="O66" s="47">
        <f t="shared" si="8"/>
        <v>3.3026375536786934</v>
      </c>
      <c r="P66" s="9"/>
    </row>
    <row r="67" spans="1:16">
      <c r="A67" s="13"/>
      <c r="B67" s="39">
        <v>354</v>
      </c>
      <c r="C67" s="21" t="s">
        <v>74</v>
      </c>
      <c r="D67" s="46">
        <v>834236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834236</v>
      </c>
      <c r="O67" s="47">
        <f t="shared" si="8"/>
        <v>5.4115647582350572</v>
      </c>
      <c r="P67" s="9"/>
    </row>
    <row r="68" spans="1:16">
      <c r="A68" s="13"/>
      <c r="B68" s="39">
        <v>359</v>
      </c>
      <c r="C68" s="21" t="s">
        <v>75</v>
      </c>
      <c r="D68" s="46">
        <v>773967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773967</v>
      </c>
      <c r="O68" s="47">
        <f t="shared" si="8"/>
        <v>5.0206087261121706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SUM(D70:D77)</f>
        <v>12620708</v>
      </c>
      <c r="E69" s="32">
        <f t="shared" si="13"/>
        <v>3884370</v>
      </c>
      <c r="F69" s="32">
        <f t="shared" si="13"/>
        <v>12484757</v>
      </c>
      <c r="G69" s="32">
        <f t="shared" si="13"/>
        <v>282835</v>
      </c>
      <c r="H69" s="32">
        <f t="shared" si="13"/>
        <v>1516</v>
      </c>
      <c r="I69" s="32">
        <f t="shared" si="13"/>
        <v>-6789881</v>
      </c>
      <c r="J69" s="32">
        <f t="shared" si="13"/>
        <v>2470319</v>
      </c>
      <c r="K69" s="32">
        <f t="shared" si="13"/>
        <v>39092746</v>
      </c>
      <c r="L69" s="32">
        <f t="shared" si="13"/>
        <v>0</v>
      </c>
      <c r="M69" s="32">
        <f t="shared" si="13"/>
        <v>0</v>
      </c>
      <c r="N69" s="32">
        <f t="shared" si="12"/>
        <v>64047370</v>
      </c>
      <c r="O69" s="45">
        <f t="shared" ref="O69:O81" si="14">(N69/O$83)</f>
        <v>415.46575591276485</v>
      </c>
      <c r="P69" s="10"/>
    </row>
    <row r="70" spans="1:16">
      <c r="A70" s="12"/>
      <c r="B70" s="25">
        <v>361.1</v>
      </c>
      <c r="C70" s="20" t="s">
        <v>77</v>
      </c>
      <c r="D70" s="46">
        <v>421640</v>
      </c>
      <c r="E70" s="46">
        <v>171693</v>
      </c>
      <c r="F70" s="46">
        <v>125127</v>
      </c>
      <c r="G70" s="46">
        <v>513139</v>
      </c>
      <c r="H70" s="46">
        <v>1516</v>
      </c>
      <c r="I70" s="46">
        <v>-6891075</v>
      </c>
      <c r="J70" s="46">
        <v>185501</v>
      </c>
      <c r="K70" s="46">
        <v>0</v>
      </c>
      <c r="L70" s="46">
        <v>0</v>
      </c>
      <c r="M70" s="46">
        <v>0</v>
      </c>
      <c r="N70" s="46">
        <f t="shared" si="12"/>
        <v>-5472459</v>
      </c>
      <c r="O70" s="47">
        <f t="shared" si="14"/>
        <v>-35.499026972327094</v>
      </c>
      <c r="P70" s="9"/>
    </row>
    <row r="71" spans="1:16">
      <c r="A71" s="12"/>
      <c r="B71" s="25">
        <v>361.3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-3050800</v>
      </c>
      <c r="L71" s="46">
        <v>0</v>
      </c>
      <c r="M71" s="46">
        <v>0</v>
      </c>
      <c r="N71" s="46">
        <f t="shared" ref="N71:N77" si="15">SUM(D71:M71)</f>
        <v>-3050800</v>
      </c>
      <c r="O71" s="47">
        <f t="shared" si="14"/>
        <v>-19.790085496698193</v>
      </c>
      <c r="P71" s="9"/>
    </row>
    <row r="72" spans="1:16">
      <c r="A72" s="12"/>
      <c r="B72" s="25">
        <v>362</v>
      </c>
      <c r="C72" s="20" t="s">
        <v>79</v>
      </c>
      <c r="D72" s="46">
        <v>11593218</v>
      </c>
      <c r="E72" s="46">
        <v>1676786</v>
      </c>
      <c r="F72" s="46">
        <v>12359630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25629634</v>
      </c>
      <c r="O72" s="47">
        <f t="shared" si="14"/>
        <v>166.25562085652382</v>
      </c>
      <c r="P72" s="9"/>
    </row>
    <row r="73" spans="1:16">
      <c r="A73" s="12"/>
      <c r="B73" s="25">
        <v>364</v>
      </c>
      <c r="C73" s="20" t="s">
        <v>80</v>
      </c>
      <c r="D73" s="46">
        <v>27262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27262</v>
      </c>
      <c r="O73" s="47">
        <f t="shared" si="14"/>
        <v>0.17684453612527407</v>
      </c>
      <c r="P73" s="9"/>
    </row>
    <row r="74" spans="1:16">
      <c r="A74" s="12"/>
      <c r="B74" s="25">
        <v>365</v>
      </c>
      <c r="C74" s="20" t="s">
        <v>81</v>
      </c>
      <c r="D74" s="46">
        <v>2358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2358</v>
      </c>
      <c r="O74" s="47">
        <f t="shared" si="14"/>
        <v>1.5295995018098314E-2</v>
      </c>
      <c r="P74" s="9"/>
    </row>
    <row r="75" spans="1:16">
      <c r="A75" s="12"/>
      <c r="B75" s="25">
        <v>366</v>
      </c>
      <c r="C75" s="20" t="s">
        <v>82</v>
      </c>
      <c r="D75" s="46">
        <v>376410</v>
      </c>
      <c r="E75" s="46">
        <v>545129</v>
      </c>
      <c r="F75" s="46">
        <v>0</v>
      </c>
      <c r="G75" s="46">
        <v>-230304</v>
      </c>
      <c r="H75" s="46">
        <v>0</v>
      </c>
      <c r="I75" s="46">
        <v>100000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791235</v>
      </c>
      <c r="O75" s="47">
        <f t="shared" si="14"/>
        <v>5.1326236718172265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40884233</v>
      </c>
      <c r="L76" s="46">
        <v>0</v>
      </c>
      <c r="M76" s="46">
        <v>0</v>
      </c>
      <c r="N76" s="46">
        <f t="shared" si="15"/>
        <v>40884233</v>
      </c>
      <c r="O76" s="47">
        <f t="shared" si="14"/>
        <v>265.20993396385529</v>
      </c>
      <c r="P76" s="9"/>
    </row>
    <row r="77" spans="1:16">
      <c r="A77" s="12"/>
      <c r="B77" s="25">
        <v>369.9</v>
      </c>
      <c r="C77" s="20" t="s">
        <v>84</v>
      </c>
      <c r="D77" s="46">
        <v>199820</v>
      </c>
      <c r="E77" s="46">
        <v>1490762</v>
      </c>
      <c r="F77" s="46">
        <v>0</v>
      </c>
      <c r="G77" s="46">
        <v>0</v>
      </c>
      <c r="H77" s="46">
        <v>0</v>
      </c>
      <c r="I77" s="46">
        <v>1194</v>
      </c>
      <c r="J77" s="46">
        <v>2284818</v>
      </c>
      <c r="K77" s="46">
        <v>1259313</v>
      </c>
      <c r="L77" s="46">
        <v>0</v>
      </c>
      <c r="M77" s="46">
        <v>0</v>
      </c>
      <c r="N77" s="46">
        <f t="shared" si="15"/>
        <v>5235907</v>
      </c>
      <c r="O77" s="47">
        <f t="shared" si="14"/>
        <v>33.964549358450419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SUM(D79:D80)</f>
        <v>0</v>
      </c>
      <c r="E78" s="32">
        <f t="shared" si="16"/>
        <v>1881134</v>
      </c>
      <c r="F78" s="32">
        <f t="shared" si="16"/>
        <v>230400</v>
      </c>
      <c r="G78" s="32">
        <f t="shared" si="16"/>
        <v>0</v>
      </c>
      <c r="H78" s="32">
        <f t="shared" si="16"/>
        <v>0</v>
      </c>
      <c r="I78" s="32">
        <f t="shared" si="16"/>
        <v>9169779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11281313</v>
      </c>
      <c r="O78" s="45">
        <f t="shared" si="14"/>
        <v>73.180198238171229</v>
      </c>
      <c r="P78" s="9"/>
    </row>
    <row r="79" spans="1:16">
      <c r="A79" s="12"/>
      <c r="B79" s="25">
        <v>381</v>
      </c>
      <c r="C79" s="20" t="s">
        <v>85</v>
      </c>
      <c r="D79" s="46">
        <v>0</v>
      </c>
      <c r="E79" s="46">
        <v>1881134</v>
      </c>
      <c r="F79" s="46">
        <v>230400</v>
      </c>
      <c r="G79" s="46">
        <v>0</v>
      </c>
      <c r="H79" s="46">
        <v>0</v>
      </c>
      <c r="I79" s="46">
        <v>7775118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9886652</v>
      </c>
      <c r="O79" s="47">
        <f t="shared" si="14"/>
        <v>64.133239922676736</v>
      </c>
      <c r="P79" s="9"/>
    </row>
    <row r="80" spans="1:16" ht="15.75" thickBot="1">
      <c r="A80" s="12"/>
      <c r="B80" s="25">
        <v>389.9</v>
      </c>
      <c r="C80" s="20" t="s">
        <v>86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1394661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1394661</v>
      </c>
      <c r="O80" s="47">
        <f t="shared" si="14"/>
        <v>9.0469583154944928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7">SUM(D5,D17,D26,D46,D65,D69,D78)</f>
        <v>149328615</v>
      </c>
      <c r="E81" s="15">
        <f t="shared" si="17"/>
        <v>58648559</v>
      </c>
      <c r="F81" s="15">
        <f t="shared" si="17"/>
        <v>27188863</v>
      </c>
      <c r="G81" s="15">
        <f t="shared" si="17"/>
        <v>4589875</v>
      </c>
      <c r="H81" s="15">
        <f t="shared" si="17"/>
        <v>1516</v>
      </c>
      <c r="I81" s="15">
        <f t="shared" si="17"/>
        <v>43540097</v>
      </c>
      <c r="J81" s="15">
        <f t="shared" si="17"/>
        <v>17920855</v>
      </c>
      <c r="K81" s="15">
        <f t="shared" si="17"/>
        <v>39092746</v>
      </c>
      <c r="L81" s="15">
        <f t="shared" si="17"/>
        <v>0</v>
      </c>
      <c r="M81" s="15">
        <f t="shared" si="17"/>
        <v>0</v>
      </c>
      <c r="N81" s="15">
        <f>SUM(D81:M81)</f>
        <v>340311126</v>
      </c>
      <c r="O81" s="38">
        <f t="shared" si="14"/>
        <v>2207.5476199743121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105</v>
      </c>
      <c r="M83" s="118"/>
      <c r="N83" s="118"/>
      <c r="O83" s="43">
        <v>154158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102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62957979</v>
      </c>
      <c r="E5" s="27">
        <f t="shared" si="0"/>
        <v>2633187</v>
      </c>
      <c r="F5" s="27">
        <f t="shared" si="0"/>
        <v>13736113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79327279</v>
      </c>
      <c r="O5" s="33">
        <f t="shared" ref="O5:O36" si="1">(N5/O$83)</f>
        <v>512.6156962843296</v>
      </c>
      <c r="P5" s="6"/>
    </row>
    <row r="6" spans="1:133">
      <c r="A6" s="12"/>
      <c r="B6" s="25">
        <v>311</v>
      </c>
      <c r="C6" s="20" t="s">
        <v>2</v>
      </c>
      <c r="D6" s="46">
        <v>47224460</v>
      </c>
      <c r="E6" s="46">
        <v>0</v>
      </c>
      <c r="F6" s="46">
        <v>5482360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52706820</v>
      </c>
      <c r="O6" s="47">
        <f t="shared" si="1"/>
        <v>340.59334410339255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1529103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1529103</v>
      </c>
      <c r="O7" s="47">
        <f t="shared" si="1"/>
        <v>9.8811179321486264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1104084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1104084</v>
      </c>
      <c r="O8" s="47">
        <f t="shared" si="1"/>
        <v>7.1346300484652669</v>
      </c>
      <c r="P8" s="9"/>
    </row>
    <row r="9" spans="1:133">
      <c r="A9" s="12"/>
      <c r="B9" s="25">
        <v>312.51</v>
      </c>
      <c r="C9" s="20" t="s">
        <v>98</v>
      </c>
      <c r="D9" s="46">
        <v>1275086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1275086</v>
      </c>
      <c r="O9" s="47">
        <f t="shared" si="1"/>
        <v>8.2396510500807754</v>
      </c>
      <c r="P9" s="9"/>
    </row>
    <row r="10" spans="1:133">
      <c r="A10" s="12"/>
      <c r="B10" s="25">
        <v>312.52</v>
      </c>
      <c r="C10" s="20" t="s">
        <v>95</v>
      </c>
      <c r="D10" s="46">
        <v>1062423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1062423</v>
      </c>
      <c r="O10" s="47">
        <f t="shared" si="1"/>
        <v>6.8654151857835215</v>
      </c>
      <c r="P10" s="9"/>
    </row>
    <row r="11" spans="1:133">
      <c r="A11" s="12"/>
      <c r="B11" s="25">
        <v>314.10000000000002</v>
      </c>
      <c r="C11" s="20" t="s">
        <v>12</v>
      </c>
      <c r="D11" s="46">
        <v>7050303</v>
      </c>
      <c r="E11" s="46">
        <v>0</v>
      </c>
      <c r="F11" s="46">
        <v>1790358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8840661</v>
      </c>
      <c r="O11" s="47">
        <f t="shared" si="1"/>
        <v>57.128665589660741</v>
      </c>
      <c r="P11" s="9"/>
    </row>
    <row r="12" spans="1:133">
      <c r="A12" s="12"/>
      <c r="B12" s="25">
        <v>314.3</v>
      </c>
      <c r="C12" s="20" t="s">
        <v>13</v>
      </c>
      <c r="D12" s="46">
        <v>1640208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1640208</v>
      </c>
      <c r="O12" s="47">
        <f t="shared" si="1"/>
        <v>10.59908239095315</v>
      </c>
      <c r="P12" s="9"/>
    </row>
    <row r="13" spans="1:133">
      <c r="A13" s="12"/>
      <c r="B13" s="25">
        <v>314.39999999999998</v>
      </c>
      <c r="C13" s="20" t="s">
        <v>14</v>
      </c>
      <c r="D13" s="46">
        <v>158832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158832</v>
      </c>
      <c r="O13" s="47">
        <f t="shared" si="1"/>
        <v>1.02637802907916</v>
      </c>
      <c r="P13" s="9"/>
    </row>
    <row r="14" spans="1:133">
      <c r="A14" s="12"/>
      <c r="B14" s="25">
        <v>314.8</v>
      </c>
      <c r="C14" s="20" t="s">
        <v>15</v>
      </c>
      <c r="D14" s="46">
        <v>70583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70583</v>
      </c>
      <c r="O14" s="47">
        <f t="shared" si="1"/>
        <v>0.45610985460420034</v>
      </c>
      <c r="P14" s="9"/>
    </row>
    <row r="15" spans="1:133">
      <c r="A15" s="12"/>
      <c r="B15" s="25">
        <v>315</v>
      </c>
      <c r="C15" s="20" t="s">
        <v>16</v>
      </c>
      <c r="D15" s="46">
        <v>1284689</v>
      </c>
      <c r="E15" s="46">
        <v>0</v>
      </c>
      <c r="F15" s="46">
        <v>6463395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7748084</v>
      </c>
      <c r="O15" s="47">
        <f t="shared" si="1"/>
        <v>50.068394184168014</v>
      </c>
      <c r="P15" s="9"/>
    </row>
    <row r="16" spans="1:133">
      <c r="A16" s="12"/>
      <c r="B16" s="25">
        <v>316</v>
      </c>
      <c r="C16" s="20" t="s">
        <v>17</v>
      </c>
      <c r="D16" s="46">
        <v>3191395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3191395</v>
      </c>
      <c r="O16" s="47">
        <f t="shared" si="1"/>
        <v>20.622907915993537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32961315</v>
      </c>
      <c r="E17" s="32">
        <f t="shared" si="3"/>
        <v>0</v>
      </c>
      <c r="F17" s="32">
        <f t="shared" si="3"/>
        <v>820652</v>
      </c>
      <c r="G17" s="32">
        <f t="shared" si="3"/>
        <v>2242686</v>
      </c>
      <c r="H17" s="32">
        <f t="shared" si="3"/>
        <v>0</v>
      </c>
      <c r="I17" s="32">
        <f t="shared" si="3"/>
        <v>7536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36032189</v>
      </c>
      <c r="O17" s="45">
        <f t="shared" si="1"/>
        <v>232.84128594507268</v>
      </c>
      <c r="P17" s="10"/>
    </row>
    <row r="18" spans="1:16">
      <c r="A18" s="12"/>
      <c r="B18" s="25">
        <v>322</v>
      </c>
      <c r="C18" s="20" t="s">
        <v>0</v>
      </c>
      <c r="D18" s="46">
        <v>296534</v>
      </c>
      <c r="E18" s="46">
        <v>0</v>
      </c>
      <c r="F18" s="46">
        <v>0</v>
      </c>
      <c r="G18" s="46">
        <v>0</v>
      </c>
      <c r="H18" s="46">
        <v>0</v>
      </c>
      <c r="I18" s="46">
        <v>7536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304070</v>
      </c>
      <c r="O18" s="47">
        <f t="shared" si="1"/>
        <v>1.9649111470113085</v>
      </c>
      <c r="P18" s="9"/>
    </row>
    <row r="19" spans="1:16">
      <c r="A19" s="12"/>
      <c r="B19" s="25">
        <v>323.10000000000002</v>
      </c>
      <c r="C19" s="20" t="s">
        <v>19</v>
      </c>
      <c r="D19" s="46">
        <v>7580816</v>
      </c>
      <c r="E19" s="46">
        <v>0</v>
      </c>
      <c r="F19" s="46">
        <v>820652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8401468</v>
      </c>
      <c r="O19" s="47">
        <f t="shared" si="1"/>
        <v>54.29058481421648</v>
      </c>
      <c r="P19" s="9"/>
    </row>
    <row r="20" spans="1:16">
      <c r="A20" s="12"/>
      <c r="B20" s="25">
        <v>323.39999999999998</v>
      </c>
      <c r="C20" s="20" t="s">
        <v>20</v>
      </c>
      <c r="D20" s="46">
        <v>159010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159010</v>
      </c>
      <c r="O20" s="47">
        <f t="shared" si="1"/>
        <v>1.0275282714054927</v>
      </c>
      <c r="P20" s="9"/>
    </row>
    <row r="21" spans="1:16">
      <c r="A21" s="12"/>
      <c r="B21" s="25">
        <v>323.60000000000002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2242686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2242686</v>
      </c>
      <c r="O21" s="47">
        <f t="shared" si="1"/>
        <v>14.492316639741519</v>
      </c>
      <c r="P21" s="9"/>
    </row>
    <row r="22" spans="1:16">
      <c r="A22" s="12"/>
      <c r="B22" s="25">
        <v>323.7</v>
      </c>
      <c r="C22" s="20" t="s">
        <v>22</v>
      </c>
      <c r="D22" s="46">
        <v>1984746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1984746</v>
      </c>
      <c r="O22" s="47">
        <f t="shared" si="1"/>
        <v>12.825499192245557</v>
      </c>
      <c r="P22" s="9"/>
    </row>
    <row r="23" spans="1:16">
      <c r="A23" s="12"/>
      <c r="B23" s="25">
        <v>323.89999999999998</v>
      </c>
      <c r="C23" s="20" t="s">
        <v>23</v>
      </c>
      <c r="D23" s="46">
        <v>1924913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1924913</v>
      </c>
      <c r="O23" s="47">
        <f t="shared" si="1"/>
        <v>12.438856219709209</v>
      </c>
      <c r="P23" s="9"/>
    </row>
    <row r="24" spans="1:16">
      <c r="A24" s="12"/>
      <c r="B24" s="25">
        <v>325.10000000000002</v>
      </c>
      <c r="C24" s="20" t="s">
        <v>24</v>
      </c>
      <c r="D24" s="46">
        <v>34068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34068</v>
      </c>
      <c r="O24" s="47">
        <f t="shared" si="1"/>
        <v>0.22014862681744748</v>
      </c>
      <c r="P24" s="9"/>
    </row>
    <row r="25" spans="1:16">
      <c r="A25" s="12"/>
      <c r="B25" s="25">
        <v>325.2</v>
      </c>
      <c r="C25" s="20" t="s">
        <v>25</v>
      </c>
      <c r="D25" s="46">
        <v>20981228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20981228</v>
      </c>
      <c r="O25" s="47">
        <f t="shared" si="1"/>
        <v>135.5814410339257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SUM(D27:D46)</f>
        <v>10491932</v>
      </c>
      <c r="E26" s="32">
        <f t="shared" si="5"/>
        <v>48446059</v>
      </c>
      <c r="F26" s="32">
        <f t="shared" si="5"/>
        <v>0</v>
      </c>
      <c r="G26" s="32">
        <f t="shared" si="5"/>
        <v>2575837</v>
      </c>
      <c r="H26" s="32">
        <f t="shared" si="5"/>
        <v>0</v>
      </c>
      <c r="I26" s="32">
        <f t="shared" si="5"/>
        <v>192400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61706228</v>
      </c>
      <c r="O26" s="45">
        <f t="shared" si="1"/>
        <v>398.7478384491115</v>
      </c>
      <c r="P26" s="10"/>
    </row>
    <row r="27" spans="1:16">
      <c r="A27" s="12"/>
      <c r="B27" s="25">
        <v>331.2</v>
      </c>
      <c r="C27" s="20" t="s">
        <v>26</v>
      </c>
      <c r="D27" s="46">
        <v>5414</v>
      </c>
      <c r="E27" s="46">
        <v>382326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387740</v>
      </c>
      <c r="O27" s="47">
        <f t="shared" si="1"/>
        <v>2.5055896607431341</v>
      </c>
      <c r="P27" s="9"/>
    </row>
    <row r="28" spans="1:16">
      <c r="A28" s="12"/>
      <c r="B28" s="25">
        <v>331.31</v>
      </c>
      <c r="C28" s="20" t="s">
        <v>99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192400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192400</v>
      </c>
      <c r="O28" s="47">
        <f t="shared" si="1"/>
        <v>1.2432956381260096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519215</v>
      </c>
      <c r="F29" s="46">
        <v>0</v>
      </c>
      <c r="G29" s="46">
        <v>1403793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1923008</v>
      </c>
      <c r="O29" s="47">
        <f t="shared" si="1"/>
        <v>12.426546042003231</v>
      </c>
      <c r="P29" s="9"/>
    </row>
    <row r="30" spans="1:16">
      <c r="A30" s="12"/>
      <c r="B30" s="25">
        <v>331.5</v>
      </c>
      <c r="C30" s="20" t="s">
        <v>28</v>
      </c>
      <c r="D30" s="46">
        <v>58861</v>
      </c>
      <c r="E30" s="46">
        <v>1311809</v>
      </c>
      <c r="F30" s="46">
        <v>0</v>
      </c>
      <c r="G30" s="46">
        <v>966652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2337322</v>
      </c>
      <c r="O30" s="47">
        <f t="shared" si="1"/>
        <v>15.103857835218093</v>
      </c>
      <c r="P30" s="9"/>
    </row>
    <row r="31" spans="1:16">
      <c r="A31" s="12"/>
      <c r="B31" s="25">
        <v>331.69</v>
      </c>
      <c r="C31" s="20" t="s">
        <v>33</v>
      </c>
      <c r="D31" s="46">
        <v>148794</v>
      </c>
      <c r="E31" s="46">
        <v>1558763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1707557</v>
      </c>
      <c r="O31" s="47">
        <f t="shared" si="1"/>
        <v>11.034294022617125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2311167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2311167</v>
      </c>
      <c r="O32" s="47">
        <f t="shared" si="1"/>
        <v>14.934843295638126</v>
      </c>
      <c r="P32" s="9"/>
    </row>
    <row r="33" spans="1:16">
      <c r="A33" s="12"/>
      <c r="B33" s="25">
        <v>334.2</v>
      </c>
      <c r="C33" s="20" t="s">
        <v>31</v>
      </c>
      <c r="D33" s="46">
        <v>2839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2839</v>
      </c>
      <c r="O33" s="47">
        <f t="shared" si="1"/>
        <v>1.8345718901453957E-2</v>
      </c>
      <c r="P33" s="9"/>
    </row>
    <row r="34" spans="1:16">
      <c r="A34" s="12"/>
      <c r="B34" s="25">
        <v>334.49</v>
      </c>
      <c r="C34" s="20" t="s">
        <v>34</v>
      </c>
      <c r="D34" s="46">
        <v>0</v>
      </c>
      <c r="E34" s="46">
        <v>0</v>
      </c>
      <c r="F34" s="46">
        <v>0</v>
      </c>
      <c r="G34" s="46">
        <v>133373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133373</v>
      </c>
      <c r="O34" s="47">
        <f t="shared" si="1"/>
        <v>0.86186106623586434</v>
      </c>
      <c r="P34" s="9"/>
    </row>
    <row r="35" spans="1:16">
      <c r="A35" s="12"/>
      <c r="B35" s="25">
        <v>334.5</v>
      </c>
      <c r="C35" s="20" t="s">
        <v>35</v>
      </c>
      <c r="D35" s="46">
        <v>0</v>
      </c>
      <c r="E35" s="46">
        <v>1333359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1333359</v>
      </c>
      <c r="O35" s="47">
        <f t="shared" si="1"/>
        <v>8.6162132471728601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240676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240676</v>
      </c>
      <c r="O36" s="47">
        <f t="shared" si="1"/>
        <v>1.5552568659127626</v>
      </c>
      <c r="P36" s="9"/>
    </row>
    <row r="37" spans="1:16">
      <c r="A37" s="12"/>
      <c r="B37" s="25">
        <v>335.12</v>
      </c>
      <c r="C37" s="20" t="s">
        <v>38</v>
      </c>
      <c r="D37" s="46">
        <v>2356020</v>
      </c>
      <c r="E37" s="46">
        <v>1049008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3405028</v>
      </c>
      <c r="O37" s="47">
        <f t="shared" ref="O37:O68" si="8">(N37/O$83)</f>
        <v>22.003411954765753</v>
      </c>
      <c r="P37" s="9"/>
    </row>
    <row r="38" spans="1:16">
      <c r="A38" s="12"/>
      <c r="B38" s="25">
        <v>335.14</v>
      </c>
      <c r="C38" s="20" t="s">
        <v>39</v>
      </c>
      <c r="D38" s="46">
        <v>1798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1798</v>
      </c>
      <c r="O38" s="47">
        <f t="shared" si="8"/>
        <v>1.1618739903069468E-2</v>
      </c>
      <c r="P38" s="9"/>
    </row>
    <row r="39" spans="1:16">
      <c r="A39" s="12"/>
      <c r="B39" s="25">
        <v>335.15</v>
      </c>
      <c r="C39" s="20" t="s">
        <v>40</v>
      </c>
      <c r="D39" s="46">
        <v>45427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45427</v>
      </c>
      <c r="O39" s="47">
        <f t="shared" si="8"/>
        <v>0.29355088852988692</v>
      </c>
      <c r="P39" s="9"/>
    </row>
    <row r="40" spans="1:16">
      <c r="A40" s="12"/>
      <c r="B40" s="25">
        <v>335.18</v>
      </c>
      <c r="C40" s="20" t="s">
        <v>41</v>
      </c>
      <c r="D40" s="46">
        <v>7655238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7655238</v>
      </c>
      <c r="O40" s="47">
        <f t="shared" si="8"/>
        <v>49.468420032310178</v>
      </c>
      <c r="P40" s="9"/>
    </row>
    <row r="41" spans="1:16">
      <c r="A41" s="12"/>
      <c r="B41" s="25">
        <v>335.21</v>
      </c>
      <c r="C41" s="20" t="s">
        <v>42</v>
      </c>
      <c r="D41" s="46">
        <v>80711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80711</v>
      </c>
      <c r="O41" s="47">
        <f t="shared" si="8"/>
        <v>0.52155735056542807</v>
      </c>
      <c r="P41" s="9"/>
    </row>
    <row r="42" spans="1:16">
      <c r="A42" s="12"/>
      <c r="B42" s="25">
        <v>335.9</v>
      </c>
      <c r="C42" s="20" t="s">
        <v>43</v>
      </c>
      <c r="D42" s="46">
        <v>0</v>
      </c>
      <c r="E42" s="46">
        <v>38854079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38854079</v>
      </c>
      <c r="O42" s="47">
        <f t="shared" si="8"/>
        <v>251.07643941841681</v>
      </c>
      <c r="P42" s="9"/>
    </row>
    <row r="43" spans="1:16">
      <c r="A43" s="12"/>
      <c r="B43" s="25">
        <v>337.4</v>
      </c>
      <c r="C43" s="20" t="s">
        <v>44</v>
      </c>
      <c r="D43" s="46">
        <v>0</v>
      </c>
      <c r="E43" s="46">
        <v>757816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757816</v>
      </c>
      <c r="O43" s="47">
        <f t="shared" si="8"/>
        <v>4.8970339256865909</v>
      </c>
      <c r="P43" s="9"/>
    </row>
    <row r="44" spans="1:16">
      <c r="A44" s="12"/>
      <c r="B44" s="25">
        <v>337.6</v>
      </c>
      <c r="C44" s="20" t="s">
        <v>45</v>
      </c>
      <c r="D44" s="46">
        <v>25632</v>
      </c>
      <c r="E44" s="46">
        <v>127841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153473</v>
      </c>
      <c r="O44" s="47">
        <f t="shared" si="8"/>
        <v>0.99174798061389335</v>
      </c>
      <c r="P44" s="9"/>
    </row>
    <row r="45" spans="1:16">
      <c r="A45" s="12"/>
      <c r="B45" s="25">
        <v>337.7</v>
      </c>
      <c r="C45" s="20" t="s">
        <v>46</v>
      </c>
      <c r="D45" s="46">
        <v>0</v>
      </c>
      <c r="E45" s="46">
        <v>0</v>
      </c>
      <c r="F45" s="46">
        <v>0</v>
      </c>
      <c r="G45" s="46">
        <v>72019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72019</v>
      </c>
      <c r="O45" s="47">
        <f t="shared" si="8"/>
        <v>0.46538933764135704</v>
      </c>
      <c r="P45" s="9"/>
    </row>
    <row r="46" spans="1:16">
      <c r="A46" s="12"/>
      <c r="B46" s="25">
        <v>338</v>
      </c>
      <c r="C46" s="20" t="s">
        <v>47</v>
      </c>
      <c r="D46" s="46">
        <v>111198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111198</v>
      </c>
      <c r="O46" s="47">
        <f t="shared" si="8"/>
        <v>0.71856542810985458</v>
      </c>
      <c r="P46" s="9"/>
    </row>
    <row r="47" spans="1:16" ht="15.75">
      <c r="A47" s="29" t="s">
        <v>52</v>
      </c>
      <c r="B47" s="30"/>
      <c r="C47" s="31"/>
      <c r="D47" s="32">
        <f t="shared" ref="D47:M47" si="9">SUM(D48:D63)</f>
        <v>27540990</v>
      </c>
      <c r="E47" s="32">
        <f t="shared" si="9"/>
        <v>1585549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36802743</v>
      </c>
      <c r="J47" s="32">
        <f t="shared" si="9"/>
        <v>14869557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80798839</v>
      </c>
      <c r="O47" s="45">
        <f t="shared" si="8"/>
        <v>522.12496930533121</v>
      </c>
      <c r="P47" s="10"/>
    </row>
    <row r="48" spans="1:16">
      <c r="A48" s="12"/>
      <c r="B48" s="25">
        <v>341.2</v>
      </c>
      <c r="C48" s="20" t="s">
        <v>55</v>
      </c>
      <c r="D48" s="46">
        <v>12827405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14869557</v>
      </c>
      <c r="K48" s="46">
        <v>0</v>
      </c>
      <c r="L48" s="46">
        <v>0</v>
      </c>
      <c r="M48" s="46">
        <v>0</v>
      </c>
      <c r="N48" s="46">
        <f t="shared" ref="N48:N63" si="10">SUM(D48:M48)</f>
        <v>27696962</v>
      </c>
      <c r="O48" s="47">
        <f t="shared" si="8"/>
        <v>178.97875282714054</v>
      </c>
      <c r="P48" s="9"/>
    </row>
    <row r="49" spans="1:16">
      <c r="A49" s="12"/>
      <c r="B49" s="25">
        <v>341.3</v>
      </c>
      <c r="C49" s="20" t="s">
        <v>56</v>
      </c>
      <c r="D49" s="46">
        <v>170950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170950</v>
      </c>
      <c r="O49" s="47">
        <f t="shared" si="8"/>
        <v>1.1046849757673667</v>
      </c>
      <c r="P49" s="9"/>
    </row>
    <row r="50" spans="1:16">
      <c r="A50" s="12"/>
      <c r="B50" s="25">
        <v>341.9</v>
      </c>
      <c r="C50" s="20" t="s">
        <v>57</v>
      </c>
      <c r="D50" s="46">
        <v>1098715</v>
      </c>
      <c r="E50" s="46">
        <v>174676</v>
      </c>
      <c r="F50" s="46">
        <v>0</v>
      </c>
      <c r="G50" s="46">
        <v>0</v>
      </c>
      <c r="H50" s="46">
        <v>0</v>
      </c>
      <c r="I50" s="46">
        <v>46673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1320064</v>
      </c>
      <c r="O50" s="47">
        <f t="shared" si="8"/>
        <v>8.5303004846526651</v>
      </c>
      <c r="P50" s="9"/>
    </row>
    <row r="51" spans="1:16">
      <c r="A51" s="12"/>
      <c r="B51" s="25">
        <v>342.1</v>
      </c>
      <c r="C51" s="20" t="s">
        <v>58</v>
      </c>
      <c r="D51" s="46">
        <v>478594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478594</v>
      </c>
      <c r="O51" s="47">
        <f t="shared" si="8"/>
        <v>3.092691437802908</v>
      </c>
      <c r="P51" s="9"/>
    </row>
    <row r="52" spans="1:16">
      <c r="A52" s="12"/>
      <c r="B52" s="25">
        <v>342.2</v>
      </c>
      <c r="C52" s="20" t="s">
        <v>59</v>
      </c>
      <c r="D52" s="46">
        <v>668913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668913</v>
      </c>
      <c r="O52" s="47">
        <f t="shared" si="8"/>
        <v>4.3225395799676898</v>
      </c>
      <c r="P52" s="9"/>
    </row>
    <row r="53" spans="1:16">
      <c r="A53" s="12"/>
      <c r="B53" s="25">
        <v>342.6</v>
      </c>
      <c r="C53" s="20" t="s">
        <v>60</v>
      </c>
      <c r="D53" s="46">
        <v>3656089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3656089</v>
      </c>
      <c r="O53" s="47">
        <f t="shared" si="8"/>
        <v>23.625777059773828</v>
      </c>
      <c r="P53" s="9"/>
    </row>
    <row r="54" spans="1:16">
      <c r="A54" s="12"/>
      <c r="B54" s="25">
        <v>342.9</v>
      </c>
      <c r="C54" s="20" t="s">
        <v>61</v>
      </c>
      <c r="D54" s="46">
        <v>612104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612104</v>
      </c>
      <c r="O54" s="47">
        <f t="shared" si="8"/>
        <v>3.955437802907916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17975618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17975618</v>
      </c>
      <c r="O55" s="47">
        <f t="shared" si="8"/>
        <v>116.15908239095315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18689072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18689072</v>
      </c>
      <c r="O56" s="47">
        <f t="shared" si="8"/>
        <v>120.76944749596123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52280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52280</v>
      </c>
      <c r="O57" s="47">
        <f t="shared" si="8"/>
        <v>0.33783521809369954</v>
      </c>
      <c r="P57" s="9"/>
    </row>
    <row r="58" spans="1:16">
      <c r="A58" s="12"/>
      <c r="B58" s="25">
        <v>343.9</v>
      </c>
      <c r="C58" s="20" t="s">
        <v>65</v>
      </c>
      <c r="D58" s="46">
        <v>158</v>
      </c>
      <c r="E58" s="46">
        <v>0</v>
      </c>
      <c r="F58" s="46">
        <v>0</v>
      </c>
      <c r="G58" s="46">
        <v>0</v>
      </c>
      <c r="H58" s="46">
        <v>0</v>
      </c>
      <c r="I58" s="46">
        <v>39100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39258</v>
      </c>
      <c r="O58" s="47">
        <f t="shared" si="8"/>
        <v>0.25368659127625204</v>
      </c>
      <c r="P58" s="9"/>
    </row>
    <row r="59" spans="1:16">
      <c r="A59" s="12"/>
      <c r="B59" s="25">
        <v>344.9</v>
      </c>
      <c r="C59" s="20" t="s">
        <v>66</v>
      </c>
      <c r="D59" s="46">
        <v>640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640</v>
      </c>
      <c r="O59" s="47">
        <f t="shared" si="8"/>
        <v>4.1357027463651049E-3</v>
      </c>
      <c r="P59" s="9"/>
    </row>
    <row r="60" spans="1:16">
      <c r="A60" s="12"/>
      <c r="B60" s="25">
        <v>347.2</v>
      </c>
      <c r="C60" s="20" t="s">
        <v>68</v>
      </c>
      <c r="D60" s="46">
        <v>1440393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1440393</v>
      </c>
      <c r="O60" s="47">
        <f t="shared" si="8"/>
        <v>9.3078707592891767</v>
      </c>
      <c r="P60" s="9"/>
    </row>
    <row r="61" spans="1:16">
      <c r="A61" s="12"/>
      <c r="B61" s="25">
        <v>347.4</v>
      </c>
      <c r="C61" s="20" t="s">
        <v>69</v>
      </c>
      <c r="D61" s="46">
        <v>63771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63771</v>
      </c>
      <c r="O61" s="47">
        <f t="shared" si="8"/>
        <v>0.41209046849757675</v>
      </c>
      <c r="P61" s="9"/>
    </row>
    <row r="62" spans="1:16">
      <c r="A62" s="12"/>
      <c r="B62" s="25">
        <v>347.5</v>
      </c>
      <c r="C62" s="20" t="s">
        <v>70</v>
      </c>
      <c r="D62" s="46">
        <v>2643500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2643500</v>
      </c>
      <c r="O62" s="47">
        <f t="shared" si="8"/>
        <v>17.082390953150242</v>
      </c>
      <c r="P62" s="9"/>
    </row>
    <row r="63" spans="1:16">
      <c r="A63" s="12"/>
      <c r="B63" s="25">
        <v>347.9</v>
      </c>
      <c r="C63" s="20" t="s">
        <v>71</v>
      </c>
      <c r="D63" s="46">
        <v>3879758</v>
      </c>
      <c r="E63" s="46">
        <v>1410873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5290631</v>
      </c>
      <c r="O63" s="47">
        <f t="shared" si="8"/>
        <v>34.188245557350562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1619653</v>
      </c>
      <c r="E64" s="32">
        <f t="shared" si="11"/>
        <v>259916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1879569</v>
      </c>
      <c r="O64" s="45">
        <f t="shared" si="8"/>
        <v>12.145841680129241</v>
      </c>
      <c r="P64" s="10"/>
    </row>
    <row r="65" spans="1:16">
      <c r="A65" s="13"/>
      <c r="B65" s="39">
        <v>351.9</v>
      </c>
      <c r="C65" s="21" t="s">
        <v>76</v>
      </c>
      <c r="D65" s="46">
        <v>76462</v>
      </c>
      <c r="E65" s="46">
        <v>259916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336378</v>
      </c>
      <c r="O65" s="47">
        <f t="shared" si="8"/>
        <v>2.173686591276252</v>
      </c>
      <c r="P65" s="9"/>
    </row>
    <row r="66" spans="1:16">
      <c r="A66" s="13"/>
      <c r="B66" s="39">
        <v>354</v>
      </c>
      <c r="C66" s="21" t="s">
        <v>74</v>
      </c>
      <c r="D66" s="46">
        <v>227386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227386</v>
      </c>
      <c r="O66" s="47">
        <f t="shared" si="8"/>
        <v>1.4693764135702747</v>
      </c>
      <c r="P66" s="9"/>
    </row>
    <row r="67" spans="1:16">
      <c r="A67" s="13"/>
      <c r="B67" s="39">
        <v>359</v>
      </c>
      <c r="C67" s="21" t="s">
        <v>75</v>
      </c>
      <c r="D67" s="46">
        <v>1315805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1315805</v>
      </c>
      <c r="O67" s="47">
        <f t="shared" si="8"/>
        <v>8.5027786752827144</v>
      </c>
      <c r="P67" s="9"/>
    </row>
    <row r="68" spans="1:16" ht="15.75">
      <c r="A68" s="29" t="s">
        <v>3</v>
      </c>
      <c r="B68" s="30"/>
      <c r="C68" s="31"/>
      <c r="D68" s="32">
        <f t="shared" ref="D68:M68" si="13">SUM(D69:D76)</f>
        <v>13366865</v>
      </c>
      <c r="E68" s="32">
        <f t="shared" si="13"/>
        <v>3875211</v>
      </c>
      <c r="F68" s="32">
        <f t="shared" si="13"/>
        <v>12161318</v>
      </c>
      <c r="G68" s="32">
        <f t="shared" si="13"/>
        <v>931814</v>
      </c>
      <c r="H68" s="32">
        <f t="shared" si="13"/>
        <v>1681</v>
      </c>
      <c r="I68" s="32">
        <f t="shared" si="13"/>
        <v>667813</v>
      </c>
      <c r="J68" s="32">
        <f t="shared" si="13"/>
        <v>2337343</v>
      </c>
      <c r="K68" s="32">
        <f t="shared" si="13"/>
        <v>77816868</v>
      </c>
      <c r="L68" s="32">
        <f t="shared" si="13"/>
        <v>0</v>
      </c>
      <c r="M68" s="32">
        <f t="shared" si="13"/>
        <v>0</v>
      </c>
      <c r="N68" s="32">
        <f t="shared" si="12"/>
        <v>111158913</v>
      </c>
      <c r="O68" s="45">
        <f t="shared" si="8"/>
        <v>718.3128465266559</v>
      </c>
      <c r="P68" s="10"/>
    </row>
    <row r="69" spans="1:16">
      <c r="A69" s="12"/>
      <c r="B69" s="25">
        <v>361.1</v>
      </c>
      <c r="C69" s="20" t="s">
        <v>77</v>
      </c>
      <c r="D69" s="46">
        <v>1853584</v>
      </c>
      <c r="E69" s="46">
        <v>261285</v>
      </c>
      <c r="F69" s="46">
        <v>147066</v>
      </c>
      <c r="G69" s="46">
        <v>516684</v>
      </c>
      <c r="H69" s="46">
        <v>1681</v>
      </c>
      <c r="I69" s="46">
        <v>665360</v>
      </c>
      <c r="J69" s="46">
        <v>517954</v>
      </c>
      <c r="K69" s="46">
        <v>0</v>
      </c>
      <c r="L69" s="46">
        <v>0</v>
      </c>
      <c r="M69" s="46">
        <v>0</v>
      </c>
      <c r="N69" s="46">
        <f t="shared" si="12"/>
        <v>3963614</v>
      </c>
      <c r="O69" s="47">
        <f t="shared" ref="O69:O81" si="14">(N69/O$83)</f>
        <v>25.613014539579968</v>
      </c>
      <c r="P69" s="9"/>
    </row>
    <row r="70" spans="1:16">
      <c r="A70" s="12"/>
      <c r="B70" s="25">
        <v>361.3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31095835</v>
      </c>
      <c r="L70" s="46">
        <v>0</v>
      </c>
      <c r="M70" s="46">
        <v>0</v>
      </c>
      <c r="N70" s="46">
        <f t="shared" ref="N70:N76" si="15">SUM(D70:M70)</f>
        <v>31095835</v>
      </c>
      <c r="O70" s="47">
        <f t="shared" si="14"/>
        <v>200.94239095315024</v>
      </c>
      <c r="P70" s="9"/>
    </row>
    <row r="71" spans="1:16">
      <c r="A71" s="12"/>
      <c r="B71" s="25">
        <v>362</v>
      </c>
      <c r="C71" s="20" t="s">
        <v>79</v>
      </c>
      <c r="D71" s="46">
        <v>11193742</v>
      </c>
      <c r="E71" s="46">
        <v>1687502</v>
      </c>
      <c r="F71" s="46">
        <v>12014252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24895496</v>
      </c>
      <c r="O71" s="47">
        <f t="shared" si="14"/>
        <v>160.87557996768982</v>
      </c>
      <c r="P71" s="9"/>
    </row>
    <row r="72" spans="1:16">
      <c r="A72" s="12"/>
      <c r="B72" s="25">
        <v>364</v>
      </c>
      <c r="C72" s="20" t="s">
        <v>80</v>
      </c>
      <c r="D72" s="46">
        <v>12883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12883</v>
      </c>
      <c r="O72" s="47">
        <f t="shared" si="14"/>
        <v>8.3250403877221324E-2</v>
      </c>
      <c r="P72" s="9"/>
    </row>
    <row r="73" spans="1:16">
      <c r="A73" s="12"/>
      <c r="B73" s="25">
        <v>365</v>
      </c>
      <c r="C73" s="20" t="s">
        <v>81</v>
      </c>
      <c r="D73" s="46">
        <v>146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146</v>
      </c>
      <c r="O73" s="47">
        <f t="shared" si="14"/>
        <v>9.4345718901453956E-4</v>
      </c>
      <c r="P73" s="9"/>
    </row>
    <row r="74" spans="1:16">
      <c r="A74" s="12"/>
      <c r="B74" s="25">
        <v>366</v>
      </c>
      <c r="C74" s="20" t="s">
        <v>82</v>
      </c>
      <c r="D74" s="46">
        <v>114666</v>
      </c>
      <c r="E74" s="46">
        <v>456280</v>
      </c>
      <c r="F74" s="46">
        <v>0</v>
      </c>
      <c r="G74" s="46">
        <v>415130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986076</v>
      </c>
      <c r="O74" s="47">
        <f t="shared" si="14"/>
        <v>6.372058158319871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46065630</v>
      </c>
      <c r="L75" s="46">
        <v>0</v>
      </c>
      <c r="M75" s="46">
        <v>0</v>
      </c>
      <c r="N75" s="46">
        <f t="shared" si="15"/>
        <v>46065630</v>
      </c>
      <c r="O75" s="47">
        <f t="shared" si="14"/>
        <v>297.6777382875606</v>
      </c>
      <c r="P75" s="9"/>
    </row>
    <row r="76" spans="1:16">
      <c r="A76" s="12"/>
      <c r="B76" s="25">
        <v>369.9</v>
      </c>
      <c r="C76" s="20" t="s">
        <v>84</v>
      </c>
      <c r="D76" s="46">
        <v>191844</v>
      </c>
      <c r="E76" s="46">
        <v>1470144</v>
      </c>
      <c r="F76" s="46">
        <v>0</v>
      </c>
      <c r="G76" s="46">
        <v>0</v>
      </c>
      <c r="H76" s="46">
        <v>0</v>
      </c>
      <c r="I76" s="46">
        <v>2453</v>
      </c>
      <c r="J76" s="46">
        <v>1819389</v>
      </c>
      <c r="K76" s="46">
        <v>655403</v>
      </c>
      <c r="L76" s="46">
        <v>0</v>
      </c>
      <c r="M76" s="46">
        <v>0</v>
      </c>
      <c r="N76" s="46">
        <f t="shared" si="15"/>
        <v>4139233</v>
      </c>
      <c r="O76" s="47">
        <f t="shared" si="14"/>
        <v>26.747870759289174</v>
      </c>
      <c r="P76" s="9"/>
    </row>
    <row r="77" spans="1:16" ht="15.75">
      <c r="A77" s="29" t="s">
        <v>54</v>
      </c>
      <c r="B77" s="30"/>
      <c r="C77" s="31"/>
      <c r="D77" s="32">
        <f t="shared" ref="D77:M77" si="16">SUM(D78:D80)</f>
        <v>0</v>
      </c>
      <c r="E77" s="32">
        <f t="shared" si="16"/>
        <v>909155</v>
      </c>
      <c r="F77" s="32">
        <f t="shared" si="16"/>
        <v>8545700</v>
      </c>
      <c r="G77" s="32">
        <f t="shared" si="16"/>
        <v>0</v>
      </c>
      <c r="H77" s="32">
        <f t="shared" si="16"/>
        <v>0</v>
      </c>
      <c r="I77" s="32">
        <f t="shared" si="16"/>
        <v>680553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10135408</v>
      </c>
      <c r="O77" s="45">
        <f t="shared" si="14"/>
        <v>65.495366720516969</v>
      </c>
      <c r="P77" s="9"/>
    </row>
    <row r="78" spans="1:16">
      <c r="A78" s="12"/>
      <c r="B78" s="25">
        <v>381</v>
      </c>
      <c r="C78" s="20" t="s">
        <v>85</v>
      </c>
      <c r="D78" s="46">
        <v>0</v>
      </c>
      <c r="E78" s="46">
        <v>909155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909155</v>
      </c>
      <c r="O78" s="47">
        <f t="shared" si="14"/>
        <v>5.8749919224555738</v>
      </c>
      <c r="P78" s="9"/>
    </row>
    <row r="79" spans="1:16">
      <c r="A79" s="12"/>
      <c r="B79" s="25">
        <v>384</v>
      </c>
      <c r="C79" s="20" t="s">
        <v>100</v>
      </c>
      <c r="D79" s="46">
        <v>0</v>
      </c>
      <c r="E79" s="46">
        <v>0</v>
      </c>
      <c r="F79" s="46">
        <v>8545700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8545700</v>
      </c>
      <c r="O79" s="47">
        <f t="shared" si="14"/>
        <v>55.222617124394183</v>
      </c>
      <c r="P79" s="9"/>
    </row>
    <row r="80" spans="1:16" ht="15.75" thickBot="1">
      <c r="A80" s="12"/>
      <c r="B80" s="25">
        <v>389.9</v>
      </c>
      <c r="C80" s="20" t="s">
        <v>86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680553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680553</v>
      </c>
      <c r="O80" s="47">
        <f t="shared" si="14"/>
        <v>4.397757673667205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7">SUM(D5,D17,D26,D47,D64,D68,D77)</f>
        <v>148938734</v>
      </c>
      <c r="E81" s="15">
        <f t="shared" si="17"/>
        <v>57709077</v>
      </c>
      <c r="F81" s="15">
        <f t="shared" si="17"/>
        <v>35263783</v>
      </c>
      <c r="G81" s="15">
        <f t="shared" si="17"/>
        <v>5750337</v>
      </c>
      <c r="H81" s="15">
        <f t="shared" si="17"/>
        <v>1681</v>
      </c>
      <c r="I81" s="15">
        <f t="shared" si="17"/>
        <v>38351045</v>
      </c>
      <c r="J81" s="15">
        <f t="shared" si="17"/>
        <v>17206900</v>
      </c>
      <c r="K81" s="15">
        <f t="shared" si="17"/>
        <v>77816868</v>
      </c>
      <c r="L81" s="15">
        <f t="shared" si="17"/>
        <v>0</v>
      </c>
      <c r="M81" s="15">
        <f t="shared" si="17"/>
        <v>0</v>
      </c>
      <c r="N81" s="15">
        <f>SUM(D81:M81)</f>
        <v>381038425</v>
      </c>
      <c r="O81" s="38">
        <f t="shared" si="14"/>
        <v>2462.2838449111468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101</v>
      </c>
      <c r="M83" s="118"/>
      <c r="N83" s="118"/>
      <c r="O83" s="43">
        <v>154750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thickBot="1">
      <c r="A85" s="120" t="s">
        <v>102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62089992</v>
      </c>
      <c r="E5" s="27">
        <f t="shared" si="0"/>
        <v>2696917</v>
      </c>
      <c r="F5" s="27">
        <f t="shared" si="0"/>
        <v>13748830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78535739</v>
      </c>
      <c r="O5" s="33">
        <f t="shared" ref="O5:O36" si="1">(N5/O$84)</f>
        <v>519.44031139007757</v>
      </c>
      <c r="P5" s="6"/>
    </row>
    <row r="6" spans="1:133">
      <c r="A6" s="12"/>
      <c r="B6" s="25">
        <v>311</v>
      </c>
      <c r="C6" s="20" t="s">
        <v>2</v>
      </c>
      <c r="D6" s="46">
        <v>46044021</v>
      </c>
      <c r="E6" s="46">
        <v>0</v>
      </c>
      <c r="F6" s="46">
        <v>5520777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51564798</v>
      </c>
      <c r="O6" s="47">
        <f t="shared" si="1"/>
        <v>341.05281329162062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1558784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1558784</v>
      </c>
      <c r="O7" s="47">
        <f t="shared" si="1"/>
        <v>10.309895299385554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1138133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1138133</v>
      </c>
      <c r="O8" s="47">
        <f t="shared" si="1"/>
        <v>7.5276831599346528</v>
      </c>
      <c r="P8" s="9"/>
    </row>
    <row r="9" spans="1:133">
      <c r="A9" s="12"/>
      <c r="B9" s="25">
        <v>312.51</v>
      </c>
      <c r="C9" s="20" t="s">
        <v>94</v>
      </c>
      <c r="D9" s="46">
        <v>1308039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1308039</v>
      </c>
      <c r="O9" s="47">
        <f t="shared" si="1"/>
        <v>8.6514521174922123</v>
      </c>
      <c r="P9" s="9"/>
    </row>
    <row r="10" spans="1:133">
      <c r="A10" s="12"/>
      <c r="B10" s="25">
        <v>312.52</v>
      </c>
      <c r="C10" s="20" t="s">
        <v>95</v>
      </c>
      <c r="D10" s="46">
        <v>1121537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1121537</v>
      </c>
      <c r="O10" s="47">
        <f t="shared" si="1"/>
        <v>7.4179161733678143</v>
      </c>
      <c r="P10" s="9"/>
    </row>
    <row r="11" spans="1:133">
      <c r="A11" s="12"/>
      <c r="B11" s="25">
        <v>314.10000000000002</v>
      </c>
      <c r="C11" s="20" t="s">
        <v>12</v>
      </c>
      <c r="D11" s="46">
        <v>6338534</v>
      </c>
      <c r="E11" s="46">
        <v>0</v>
      </c>
      <c r="F11" s="46">
        <v>1785668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8124202</v>
      </c>
      <c r="O11" s="47">
        <f t="shared" si="1"/>
        <v>53.733982393364769</v>
      </c>
      <c r="P11" s="9"/>
    </row>
    <row r="12" spans="1:133">
      <c r="A12" s="12"/>
      <c r="B12" s="25">
        <v>314.3</v>
      </c>
      <c r="C12" s="20" t="s">
        <v>13</v>
      </c>
      <c r="D12" s="46">
        <v>1675973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1675973</v>
      </c>
      <c r="O12" s="47">
        <f t="shared" si="1"/>
        <v>11.084990707241737</v>
      </c>
      <c r="P12" s="9"/>
    </row>
    <row r="13" spans="1:133">
      <c r="A13" s="12"/>
      <c r="B13" s="25">
        <v>314.39999999999998</v>
      </c>
      <c r="C13" s="20" t="s">
        <v>14</v>
      </c>
      <c r="D13" s="46">
        <v>147868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147868</v>
      </c>
      <c r="O13" s="47">
        <f t="shared" si="1"/>
        <v>0.97800824112227414</v>
      </c>
      <c r="P13" s="9"/>
    </row>
    <row r="14" spans="1:133">
      <c r="A14" s="12"/>
      <c r="B14" s="25">
        <v>314.8</v>
      </c>
      <c r="C14" s="20" t="s">
        <v>15</v>
      </c>
      <c r="D14" s="46">
        <v>64050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64050</v>
      </c>
      <c r="O14" s="47">
        <f t="shared" si="1"/>
        <v>0.42363072364461318</v>
      </c>
      <c r="P14" s="9"/>
    </row>
    <row r="15" spans="1:133">
      <c r="A15" s="12"/>
      <c r="B15" s="25">
        <v>315</v>
      </c>
      <c r="C15" s="20" t="s">
        <v>16</v>
      </c>
      <c r="D15" s="46">
        <v>2082237</v>
      </c>
      <c r="E15" s="46">
        <v>0</v>
      </c>
      <c r="F15" s="46">
        <v>6442385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8524622</v>
      </c>
      <c r="O15" s="47">
        <f t="shared" si="1"/>
        <v>56.382385427896793</v>
      </c>
      <c r="P15" s="9"/>
    </row>
    <row r="16" spans="1:133">
      <c r="A16" s="12"/>
      <c r="B16" s="25">
        <v>316</v>
      </c>
      <c r="C16" s="20" t="s">
        <v>17</v>
      </c>
      <c r="D16" s="46">
        <v>3307733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3307733</v>
      </c>
      <c r="O16" s="47">
        <f t="shared" si="1"/>
        <v>21.877553855006514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35128392</v>
      </c>
      <c r="E17" s="32">
        <f t="shared" si="3"/>
        <v>0</v>
      </c>
      <c r="F17" s="32">
        <f t="shared" si="3"/>
        <v>816710</v>
      </c>
      <c r="G17" s="32">
        <f t="shared" si="3"/>
        <v>2298024</v>
      </c>
      <c r="H17" s="32">
        <f t="shared" si="3"/>
        <v>0</v>
      </c>
      <c r="I17" s="32">
        <f t="shared" si="3"/>
        <v>14416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38257542</v>
      </c>
      <c r="O17" s="45">
        <f t="shared" si="1"/>
        <v>253.03778614089276</v>
      </c>
      <c r="P17" s="10"/>
    </row>
    <row r="18" spans="1:16">
      <c r="A18" s="12"/>
      <c r="B18" s="25">
        <v>322</v>
      </c>
      <c r="C18" s="20" t="s">
        <v>0</v>
      </c>
      <c r="D18" s="46">
        <v>2129964</v>
      </c>
      <c r="E18" s="46">
        <v>0</v>
      </c>
      <c r="F18" s="46">
        <v>0</v>
      </c>
      <c r="G18" s="46">
        <v>0</v>
      </c>
      <c r="H18" s="46">
        <v>0</v>
      </c>
      <c r="I18" s="46">
        <v>14416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2144380</v>
      </c>
      <c r="O18" s="47">
        <f t="shared" si="1"/>
        <v>14.183064030742164</v>
      </c>
      <c r="P18" s="9"/>
    </row>
    <row r="19" spans="1:16">
      <c r="A19" s="12"/>
      <c r="B19" s="25">
        <v>323.10000000000002</v>
      </c>
      <c r="C19" s="20" t="s">
        <v>19</v>
      </c>
      <c r="D19" s="46">
        <v>8391407</v>
      </c>
      <c r="E19" s="46">
        <v>0</v>
      </c>
      <c r="F19" s="46">
        <v>816710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9208117</v>
      </c>
      <c r="O19" s="47">
        <f t="shared" si="1"/>
        <v>60.903064295304674</v>
      </c>
      <c r="P19" s="9"/>
    </row>
    <row r="20" spans="1:16">
      <c r="A20" s="12"/>
      <c r="B20" s="25">
        <v>323.39999999999998</v>
      </c>
      <c r="C20" s="20" t="s">
        <v>20</v>
      </c>
      <c r="D20" s="46">
        <v>173263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173263</v>
      </c>
      <c r="O20" s="47">
        <f t="shared" si="1"/>
        <v>1.1459723664455366</v>
      </c>
      <c r="P20" s="9"/>
    </row>
    <row r="21" spans="1:16">
      <c r="A21" s="12"/>
      <c r="B21" s="25">
        <v>323.60000000000002</v>
      </c>
      <c r="C21" s="20" t="s">
        <v>21</v>
      </c>
      <c r="D21" s="46">
        <v>445336</v>
      </c>
      <c r="E21" s="46">
        <v>0</v>
      </c>
      <c r="F21" s="46">
        <v>0</v>
      </c>
      <c r="G21" s="46">
        <v>2298024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2743360</v>
      </c>
      <c r="O21" s="47">
        <f t="shared" si="1"/>
        <v>18.14475537888659</v>
      </c>
      <c r="P21" s="9"/>
    </row>
    <row r="22" spans="1:16">
      <c r="A22" s="12"/>
      <c r="B22" s="25">
        <v>323.7</v>
      </c>
      <c r="C22" s="20" t="s">
        <v>22</v>
      </c>
      <c r="D22" s="46">
        <v>2074904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2074904</v>
      </c>
      <c r="O22" s="47">
        <f t="shared" si="1"/>
        <v>13.72354540223423</v>
      </c>
      <c r="P22" s="9"/>
    </row>
    <row r="23" spans="1:16">
      <c r="A23" s="12"/>
      <c r="B23" s="25">
        <v>323.89999999999998</v>
      </c>
      <c r="C23" s="20" t="s">
        <v>23</v>
      </c>
      <c r="D23" s="46">
        <v>2179155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2179155</v>
      </c>
      <c r="O23" s="47">
        <f t="shared" si="1"/>
        <v>14.413068065320484</v>
      </c>
      <c r="P23" s="9"/>
    </row>
    <row r="24" spans="1:16">
      <c r="A24" s="12"/>
      <c r="B24" s="25">
        <v>325.10000000000002</v>
      </c>
      <c r="C24" s="20" t="s">
        <v>24</v>
      </c>
      <c r="D24" s="46">
        <v>20701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20701</v>
      </c>
      <c r="O24" s="47">
        <f t="shared" si="1"/>
        <v>0.1369177144444518</v>
      </c>
      <c r="P24" s="9"/>
    </row>
    <row r="25" spans="1:16">
      <c r="A25" s="12"/>
      <c r="B25" s="25">
        <v>325.2</v>
      </c>
      <c r="C25" s="20" t="s">
        <v>25</v>
      </c>
      <c r="D25" s="46">
        <v>19713662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19713662</v>
      </c>
      <c r="O25" s="47">
        <f t="shared" si="1"/>
        <v>130.38739888751462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SUM(D27:D47)</f>
        <v>10610202</v>
      </c>
      <c r="E26" s="32">
        <f t="shared" si="5"/>
        <v>46094524</v>
      </c>
      <c r="F26" s="32">
        <f t="shared" si="5"/>
        <v>0</v>
      </c>
      <c r="G26" s="32">
        <f t="shared" si="5"/>
        <v>8361209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65065935</v>
      </c>
      <c r="O26" s="45">
        <f t="shared" si="1"/>
        <v>430.35018155602444</v>
      </c>
      <c r="P26" s="10"/>
    </row>
    <row r="27" spans="1:16">
      <c r="A27" s="12"/>
      <c r="B27" s="25">
        <v>331.2</v>
      </c>
      <c r="C27" s="20" t="s">
        <v>26</v>
      </c>
      <c r="D27" s="46">
        <v>72449</v>
      </c>
      <c r="E27" s="46">
        <v>425274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3" si="6">SUM(D27:M27)</f>
        <v>497723</v>
      </c>
      <c r="O27" s="47">
        <f t="shared" si="1"/>
        <v>3.2919711891423544</v>
      </c>
      <c r="P27" s="9"/>
    </row>
    <row r="28" spans="1:16">
      <c r="A28" s="12"/>
      <c r="B28" s="25">
        <v>331.49</v>
      </c>
      <c r="C28" s="20" t="s">
        <v>32</v>
      </c>
      <c r="D28" s="46">
        <v>0</v>
      </c>
      <c r="E28" s="46">
        <v>0</v>
      </c>
      <c r="F28" s="46">
        <v>0</v>
      </c>
      <c r="G28" s="46">
        <v>7980469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7980469</v>
      </c>
      <c r="O28" s="47">
        <f t="shared" si="1"/>
        <v>52.783323302004725</v>
      </c>
      <c r="P28" s="9"/>
    </row>
    <row r="29" spans="1:16">
      <c r="A29" s="12"/>
      <c r="B29" s="25">
        <v>331.5</v>
      </c>
      <c r="C29" s="20" t="s">
        <v>28</v>
      </c>
      <c r="D29" s="46">
        <v>32746</v>
      </c>
      <c r="E29" s="46">
        <v>1299117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1331863</v>
      </c>
      <c r="O29" s="47">
        <f t="shared" si="1"/>
        <v>8.8090255501246748</v>
      </c>
      <c r="P29" s="9"/>
    </row>
    <row r="30" spans="1:16">
      <c r="A30" s="12"/>
      <c r="B30" s="25">
        <v>331.69</v>
      </c>
      <c r="C30" s="20" t="s">
        <v>33</v>
      </c>
      <c r="D30" s="46">
        <v>112093</v>
      </c>
      <c r="E30" s="46">
        <v>1539302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1651395</v>
      </c>
      <c r="O30" s="47">
        <f t="shared" si="1"/>
        <v>10.922430271242716</v>
      </c>
      <c r="P30" s="9"/>
    </row>
    <row r="31" spans="1:16">
      <c r="A31" s="12"/>
      <c r="B31" s="25">
        <v>331.7</v>
      </c>
      <c r="C31" s="20" t="s">
        <v>29</v>
      </c>
      <c r="D31" s="46">
        <v>0</v>
      </c>
      <c r="E31" s="46">
        <v>0</v>
      </c>
      <c r="F31" s="46">
        <v>0</v>
      </c>
      <c r="G31" s="46">
        <v>37902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37902</v>
      </c>
      <c r="O31" s="47">
        <f t="shared" si="1"/>
        <v>0.25068620901761324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333270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333270</v>
      </c>
      <c r="O32" s="47">
        <f t="shared" si="1"/>
        <v>2.204268716144266</v>
      </c>
      <c r="P32" s="9"/>
    </row>
    <row r="33" spans="1:16">
      <c r="A33" s="12"/>
      <c r="B33" s="25">
        <v>334.2</v>
      </c>
      <c r="C33" s="20" t="s">
        <v>31</v>
      </c>
      <c r="D33" s="46">
        <v>9900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9900</v>
      </c>
      <c r="O33" s="47">
        <f t="shared" si="1"/>
        <v>6.5479221921649816E-2</v>
      </c>
      <c r="P33" s="9"/>
    </row>
    <row r="34" spans="1:16">
      <c r="A34" s="12"/>
      <c r="B34" s="25">
        <v>334.49</v>
      </c>
      <c r="C34" s="20" t="s">
        <v>34</v>
      </c>
      <c r="D34" s="46">
        <v>0</v>
      </c>
      <c r="E34" s="46">
        <v>0</v>
      </c>
      <c r="F34" s="46">
        <v>0</v>
      </c>
      <c r="G34" s="46">
        <v>8150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8150</v>
      </c>
      <c r="O34" s="47">
        <f t="shared" si="1"/>
        <v>5.3904611986004644E-2</v>
      </c>
      <c r="P34" s="9"/>
    </row>
    <row r="35" spans="1:16">
      <c r="A35" s="12"/>
      <c r="B35" s="25">
        <v>334.5</v>
      </c>
      <c r="C35" s="20" t="s">
        <v>35</v>
      </c>
      <c r="D35" s="46">
        <v>21763</v>
      </c>
      <c r="E35" s="46">
        <v>1263809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1285572</v>
      </c>
      <c r="O35" s="47">
        <f t="shared" si="1"/>
        <v>8.5028539681069883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267557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267557</v>
      </c>
      <c r="O36" s="47">
        <f t="shared" si="1"/>
        <v>1.7696388060293797</v>
      </c>
      <c r="P36" s="9"/>
    </row>
    <row r="37" spans="1:16">
      <c r="A37" s="12"/>
      <c r="B37" s="25">
        <v>334.7</v>
      </c>
      <c r="C37" s="20" t="s">
        <v>37</v>
      </c>
      <c r="D37" s="46">
        <v>0</v>
      </c>
      <c r="E37" s="46">
        <v>0</v>
      </c>
      <c r="F37" s="46">
        <v>0</v>
      </c>
      <c r="G37" s="46">
        <v>334688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334688</v>
      </c>
      <c r="O37" s="47">
        <f t="shared" ref="O37:O68" si="7">(N37/O$84)</f>
        <v>2.2136474572235487</v>
      </c>
      <c r="P37" s="9"/>
    </row>
    <row r="38" spans="1:16">
      <c r="A38" s="12"/>
      <c r="B38" s="25">
        <v>335.12</v>
      </c>
      <c r="C38" s="20" t="s">
        <v>38</v>
      </c>
      <c r="D38" s="46">
        <v>2396050</v>
      </c>
      <c r="E38" s="46">
        <v>1069677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3465727</v>
      </c>
      <c r="O38" s="47">
        <f t="shared" si="7"/>
        <v>22.922536096247843</v>
      </c>
      <c r="P38" s="9"/>
    </row>
    <row r="39" spans="1:16">
      <c r="A39" s="12"/>
      <c r="B39" s="25">
        <v>335.14</v>
      </c>
      <c r="C39" s="20" t="s">
        <v>39</v>
      </c>
      <c r="D39" s="46">
        <v>1601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1601</v>
      </c>
      <c r="O39" s="47">
        <f t="shared" si="7"/>
        <v>1.0589114575410237E-2</v>
      </c>
      <c r="P39" s="9"/>
    </row>
    <row r="40" spans="1:16">
      <c r="A40" s="12"/>
      <c r="B40" s="25">
        <v>335.15</v>
      </c>
      <c r="C40" s="20" t="s">
        <v>40</v>
      </c>
      <c r="D40" s="46">
        <v>46486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46486</v>
      </c>
      <c r="O40" s="47">
        <f t="shared" si="7"/>
        <v>0.30746132426765788</v>
      </c>
      <c r="P40" s="9"/>
    </row>
    <row r="41" spans="1:16">
      <c r="A41" s="12"/>
      <c r="B41" s="25">
        <v>335.18</v>
      </c>
      <c r="C41" s="20" t="s">
        <v>41</v>
      </c>
      <c r="D41" s="46">
        <v>7636080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7636080</v>
      </c>
      <c r="O41" s="47">
        <f t="shared" si="7"/>
        <v>50.505512821360774</v>
      </c>
      <c r="P41" s="9"/>
    </row>
    <row r="42" spans="1:16">
      <c r="A42" s="12"/>
      <c r="B42" s="25">
        <v>335.21</v>
      </c>
      <c r="C42" s="20" t="s">
        <v>42</v>
      </c>
      <c r="D42" s="46">
        <v>76880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76880</v>
      </c>
      <c r="O42" s="47">
        <f t="shared" si="7"/>
        <v>0.50848914962994318</v>
      </c>
      <c r="P42" s="9"/>
    </row>
    <row r="43" spans="1:16">
      <c r="A43" s="12"/>
      <c r="B43" s="25">
        <v>335.9</v>
      </c>
      <c r="C43" s="20" t="s">
        <v>43</v>
      </c>
      <c r="D43" s="46">
        <v>0</v>
      </c>
      <c r="E43" s="46">
        <v>38658145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38658145</v>
      </c>
      <c r="O43" s="47">
        <f t="shared" si="7"/>
        <v>255.68739954892092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1139165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8">SUM(D44:M44)</f>
        <v>1139165</v>
      </c>
      <c r="O44" s="47">
        <f t="shared" si="7"/>
        <v>7.5345088727652731</v>
      </c>
      <c r="P44" s="9"/>
    </row>
    <row r="45" spans="1:16">
      <c r="A45" s="12"/>
      <c r="B45" s="25">
        <v>337.6</v>
      </c>
      <c r="C45" s="20" t="s">
        <v>45</v>
      </c>
      <c r="D45" s="46">
        <v>55270</v>
      </c>
      <c r="E45" s="46">
        <v>99208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154478</v>
      </c>
      <c r="O45" s="47">
        <f t="shared" si="7"/>
        <v>1.021727196364911</v>
      </c>
      <c r="P45" s="9"/>
    </row>
    <row r="46" spans="1:16">
      <c r="A46" s="12"/>
      <c r="B46" s="25">
        <v>337.7</v>
      </c>
      <c r="C46" s="20" t="s">
        <v>46</v>
      </c>
      <c r="D46" s="46">
        <v>20800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20800</v>
      </c>
      <c r="O46" s="47">
        <f t="shared" si="7"/>
        <v>0.1375725066636683</v>
      </c>
      <c r="P46" s="9"/>
    </row>
    <row r="47" spans="1:16">
      <c r="A47" s="12"/>
      <c r="B47" s="25">
        <v>338</v>
      </c>
      <c r="C47" s="20" t="s">
        <v>47</v>
      </c>
      <c r="D47" s="46">
        <v>128084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128084</v>
      </c>
      <c r="O47" s="47">
        <f t="shared" si="7"/>
        <v>0.84715562228410046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SUM(D49:D65)</f>
        <v>27599338</v>
      </c>
      <c r="E48" s="32">
        <f t="shared" si="9"/>
        <v>1878641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37288497</v>
      </c>
      <c r="J48" s="32">
        <f t="shared" si="9"/>
        <v>13778097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80544573</v>
      </c>
      <c r="O48" s="45">
        <f t="shared" si="7"/>
        <v>532.72686566177003</v>
      </c>
      <c r="P48" s="10"/>
    </row>
    <row r="49" spans="1:16">
      <c r="A49" s="12"/>
      <c r="B49" s="25">
        <v>341.2</v>
      </c>
      <c r="C49" s="20" t="s">
        <v>55</v>
      </c>
      <c r="D49" s="46">
        <v>12975913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13778097</v>
      </c>
      <c r="K49" s="46">
        <v>0</v>
      </c>
      <c r="L49" s="46">
        <v>0</v>
      </c>
      <c r="M49" s="46">
        <v>0</v>
      </c>
      <c r="N49" s="46">
        <f t="shared" si="8"/>
        <v>26754010</v>
      </c>
      <c r="O49" s="47">
        <f t="shared" si="7"/>
        <v>176.95270283677155</v>
      </c>
      <c r="P49" s="9"/>
    </row>
    <row r="50" spans="1:16">
      <c r="A50" s="12"/>
      <c r="B50" s="25">
        <v>341.3</v>
      </c>
      <c r="C50" s="20" t="s">
        <v>56</v>
      </c>
      <c r="D50" s="46">
        <v>37500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4" si="10">SUM(D50:M50)</f>
        <v>37500</v>
      </c>
      <c r="O50" s="47">
        <f t="shared" si="7"/>
        <v>0.24802735576382504</v>
      </c>
      <c r="P50" s="9"/>
    </row>
    <row r="51" spans="1:16">
      <c r="A51" s="12"/>
      <c r="B51" s="25">
        <v>341.9</v>
      </c>
      <c r="C51" s="20" t="s">
        <v>57</v>
      </c>
      <c r="D51" s="46">
        <v>1153419</v>
      </c>
      <c r="E51" s="46">
        <v>358348</v>
      </c>
      <c r="F51" s="46">
        <v>0</v>
      </c>
      <c r="G51" s="46">
        <v>0</v>
      </c>
      <c r="H51" s="46">
        <v>0</v>
      </c>
      <c r="I51" s="46">
        <v>40913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1552680</v>
      </c>
      <c r="O51" s="47">
        <f t="shared" si="7"/>
        <v>10.269523059930023</v>
      </c>
      <c r="P51" s="9"/>
    </row>
    <row r="52" spans="1:16">
      <c r="A52" s="12"/>
      <c r="B52" s="25">
        <v>342.1</v>
      </c>
      <c r="C52" s="20" t="s">
        <v>58</v>
      </c>
      <c r="D52" s="46">
        <v>303731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303731</v>
      </c>
      <c r="O52" s="47">
        <f t="shared" si="7"/>
        <v>2.008895914493396</v>
      </c>
      <c r="P52" s="9"/>
    </row>
    <row r="53" spans="1:16">
      <c r="A53" s="12"/>
      <c r="B53" s="25">
        <v>342.2</v>
      </c>
      <c r="C53" s="20" t="s">
        <v>59</v>
      </c>
      <c r="D53" s="46">
        <v>619836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619836</v>
      </c>
      <c r="O53" s="47">
        <f t="shared" si="7"/>
        <v>4.0996342423260339</v>
      </c>
      <c r="P53" s="9"/>
    </row>
    <row r="54" spans="1:16">
      <c r="A54" s="12"/>
      <c r="B54" s="25">
        <v>342.6</v>
      </c>
      <c r="C54" s="20" t="s">
        <v>60</v>
      </c>
      <c r="D54" s="46">
        <v>3411933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3411933</v>
      </c>
      <c r="O54" s="47">
        <f t="shared" si="7"/>
        <v>22.566739200888929</v>
      </c>
      <c r="P54" s="9"/>
    </row>
    <row r="55" spans="1:16">
      <c r="A55" s="12"/>
      <c r="B55" s="25">
        <v>342.9</v>
      </c>
      <c r="C55" s="20" t="s">
        <v>61</v>
      </c>
      <c r="D55" s="46">
        <v>567192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567192</v>
      </c>
      <c r="O55" s="47">
        <f t="shared" si="7"/>
        <v>3.7514435192105453</v>
      </c>
      <c r="P55" s="9"/>
    </row>
    <row r="56" spans="1:16">
      <c r="A56" s="12"/>
      <c r="B56" s="25">
        <v>343.3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18003535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18003535</v>
      </c>
      <c r="O56" s="47">
        <f t="shared" si="7"/>
        <v>119.07651147870602</v>
      </c>
      <c r="P56" s="9"/>
    </row>
    <row r="57" spans="1:16">
      <c r="A57" s="12"/>
      <c r="B57" s="25">
        <v>343.5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19150659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19150659</v>
      </c>
      <c r="O57" s="47">
        <f t="shared" si="7"/>
        <v>126.66366167745861</v>
      </c>
      <c r="P57" s="9"/>
    </row>
    <row r="58" spans="1:16">
      <c r="A58" s="12"/>
      <c r="B58" s="25">
        <v>343.6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50990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50990</v>
      </c>
      <c r="O58" s="47">
        <f t="shared" si="7"/>
        <v>0.33725106321059839</v>
      </c>
      <c r="P58" s="9"/>
    </row>
    <row r="59" spans="1:16">
      <c r="A59" s="12"/>
      <c r="B59" s="25">
        <v>343.9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42400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42400</v>
      </c>
      <c r="O59" s="47">
        <f t="shared" si="7"/>
        <v>0.2804362635836315</v>
      </c>
      <c r="P59" s="9"/>
    </row>
    <row r="60" spans="1:16">
      <c r="A60" s="12"/>
      <c r="B60" s="25">
        <v>344.9</v>
      </c>
      <c r="C60" s="20" t="s">
        <v>66</v>
      </c>
      <c r="D60" s="46">
        <v>1531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1531</v>
      </c>
      <c r="O60" s="47">
        <f t="shared" si="7"/>
        <v>1.012613017798443E-2</v>
      </c>
      <c r="P60" s="9"/>
    </row>
    <row r="61" spans="1:16">
      <c r="A61" s="12"/>
      <c r="B61" s="25">
        <v>346.9</v>
      </c>
      <c r="C61" s="20" t="s">
        <v>67</v>
      </c>
      <c r="D61" s="46">
        <v>0</v>
      </c>
      <c r="E61" s="46">
        <v>92290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92290</v>
      </c>
      <c r="O61" s="47">
        <f t="shared" si="7"/>
        <v>0.61041185769182438</v>
      </c>
      <c r="P61" s="9"/>
    </row>
    <row r="62" spans="1:16">
      <c r="A62" s="12"/>
      <c r="B62" s="25">
        <v>347.2</v>
      </c>
      <c r="C62" s="20" t="s">
        <v>68</v>
      </c>
      <c r="D62" s="46">
        <v>1551360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1551360</v>
      </c>
      <c r="O62" s="47">
        <f t="shared" si="7"/>
        <v>10.260792497007136</v>
      </c>
      <c r="P62" s="9"/>
    </row>
    <row r="63" spans="1:16">
      <c r="A63" s="12"/>
      <c r="B63" s="25">
        <v>347.4</v>
      </c>
      <c r="C63" s="20" t="s">
        <v>69</v>
      </c>
      <c r="D63" s="46">
        <v>45661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45661</v>
      </c>
      <c r="O63" s="47">
        <f t="shared" si="7"/>
        <v>0.30200472244085375</v>
      </c>
      <c r="P63" s="9"/>
    </row>
    <row r="64" spans="1:16">
      <c r="A64" s="12"/>
      <c r="B64" s="25">
        <v>347.5</v>
      </c>
      <c r="C64" s="20" t="s">
        <v>70</v>
      </c>
      <c r="D64" s="46">
        <v>2971255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2971255</v>
      </c>
      <c r="O64" s="47">
        <f t="shared" si="7"/>
        <v>19.652067225334505</v>
      </c>
      <c r="P64" s="9"/>
    </row>
    <row r="65" spans="1:16">
      <c r="A65" s="12"/>
      <c r="B65" s="25">
        <v>347.9</v>
      </c>
      <c r="C65" s="20" t="s">
        <v>71</v>
      </c>
      <c r="D65" s="46">
        <v>3960007</v>
      </c>
      <c r="E65" s="46">
        <v>1428003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1">SUM(D65:M65)</f>
        <v>5388010</v>
      </c>
      <c r="O65" s="47">
        <f t="shared" si="7"/>
        <v>35.636636616774588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SUM(D67:D69)</f>
        <v>1205725</v>
      </c>
      <c r="E66" s="32">
        <f t="shared" si="12"/>
        <v>388860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1594585</v>
      </c>
      <c r="O66" s="45">
        <f t="shared" si="7"/>
        <v>10.546685362417572</v>
      </c>
      <c r="P66" s="10"/>
    </row>
    <row r="67" spans="1:16">
      <c r="A67" s="13"/>
      <c r="B67" s="39">
        <v>351.9</v>
      </c>
      <c r="C67" s="21" t="s">
        <v>76</v>
      </c>
      <c r="D67" s="46">
        <v>60462</v>
      </c>
      <c r="E67" s="46">
        <v>388860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449322</v>
      </c>
      <c r="O67" s="47">
        <f t="shared" si="7"/>
        <v>2.9718439345736907</v>
      </c>
      <c r="P67" s="9"/>
    </row>
    <row r="68" spans="1:16">
      <c r="A68" s="13"/>
      <c r="B68" s="39">
        <v>354</v>
      </c>
      <c r="C68" s="21" t="s">
        <v>74</v>
      </c>
      <c r="D68" s="46">
        <v>208422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208422</v>
      </c>
      <c r="O68" s="47">
        <f t="shared" si="7"/>
        <v>1.3785162011468786</v>
      </c>
      <c r="P68" s="9"/>
    </row>
    <row r="69" spans="1:16">
      <c r="A69" s="13"/>
      <c r="B69" s="39">
        <v>359</v>
      </c>
      <c r="C69" s="21" t="s">
        <v>75</v>
      </c>
      <c r="D69" s="46">
        <v>936841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936841</v>
      </c>
      <c r="O69" s="47">
        <f t="shared" ref="O69:O82" si="13">(N69/O$84)</f>
        <v>6.1963252266970033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SUM(D71:D78)</f>
        <v>14229789</v>
      </c>
      <c r="E70" s="32">
        <f t="shared" si="14"/>
        <v>4993290</v>
      </c>
      <c r="F70" s="32">
        <f t="shared" si="14"/>
        <v>11010804</v>
      </c>
      <c r="G70" s="32">
        <f t="shared" si="14"/>
        <v>4943234</v>
      </c>
      <c r="H70" s="32">
        <f t="shared" si="14"/>
        <v>5072</v>
      </c>
      <c r="I70" s="32">
        <f t="shared" si="14"/>
        <v>674327</v>
      </c>
      <c r="J70" s="32">
        <f t="shared" si="14"/>
        <v>2649877</v>
      </c>
      <c r="K70" s="32">
        <f t="shared" si="14"/>
        <v>36842638</v>
      </c>
      <c r="L70" s="32">
        <f t="shared" si="14"/>
        <v>0</v>
      </c>
      <c r="M70" s="32">
        <f t="shared" si="14"/>
        <v>0</v>
      </c>
      <c r="N70" s="32">
        <f t="shared" si="11"/>
        <v>75349031</v>
      </c>
      <c r="O70" s="45">
        <f t="shared" si="13"/>
        <v>498.36322448790617</v>
      </c>
      <c r="P70" s="10"/>
    </row>
    <row r="71" spans="1:16">
      <c r="A71" s="12"/>
      <c r="B71" s="25">
        <v>361.1</v>
      </c>
      <c r="C71" s="20" t="s">
        <v>77</v>
      </c>
      <c r="D71" s="46">
        <v>3347555</v>
      </c>
      <c r="E71" s="46">
        <v>232667</v>
      </c>
      <c r="F71" s="46">
        <v>104744</v>
      </c>
      <c r="G71" s="46">
        <v>345408</v>
      </c>
      <c r="H71" s="46">
        <v>5072</v>
      </c>
      <c r="I71" s="46">
        <v>665177</v>
      </c>
      <c r="J71" s="46">
        <v>417312</v>
      </c>
      <c r="K71" s="46">
        <v>0</v>
      </c>
      <c r="L71" s="46">
        <v>0</v>
      </c>
      <c r="M71" s="46">
        <v>0</v>
      </c>
      <c r="N71" s="46">
        <f t="shared" si="11"/>
        <v>5117935</v>
      </c>
      <c r="O71" s="47">
        <f t="shared" si="13"/>
        <v>33.850343600563519</v>
      </c>
      <c r="P71" s="9"/>
    </row>
    <row r="72" spans="1:16">
      <c r="A72" s="12"/>
      <c r="B72" s="25">
        <v>361.3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-8429809</v>
      </c>
      <c r="L72" s="46">
        <v>0</v>
      </c>
      <c r="M72" s="46">
        <v>0</v>
      </c>
      <c r="N72" s="46">
        <f t="shared" ref="N72:N78" si="15">SUM(D72:M72)</f>
        <v>-8429809</v>
      </c>
      <c r="O72" s="47">
        <f t="shared" si="13"/>
        <v>-55.755286289709183</v>
      </c>
      <c r="P72" s="9"/>
    </row>
    <row r="73" spans="1:16">
      <c r="A73" s="12"/>
      <c r="B73" s="25">
        <v>362</v>
      </c>
      <c r="C73" s="20" t="s">
        <v>79</v>
      </c>
      <c r="D73" s="46">
        <v>10543817</v>
      </c>
      <c r="E73" s="46">
        <v>1675921</v>
      </c>
      <c r="F73" s="46">
        <v>10906060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23125798</v>
      </c>
      <c r="O73" s="47">
        <f t="shared" si="13"/>
        <v>152.9554807431561</v>
      </c>
      <c r="P73" s="9"/>
    </row>
    <row r="74" spans="1:16">
      <c r="A74" s="12"/>
      <c r="B74" s="25">
        <v>364</v>
      </c>
      <c r="C74" s="20" t="s">
        <v>80</v>
      </c>
      <c r="D74" s="46">
        <v>11829</v>
      </c>
      <c r="E74" s="46">
        <v>10</v>
      </c>
      <c r="F74" s="46">
        <v>0</v>
      </c>
      <c r="G74" s="46">
        <v>0</v>
      </c>
      <c r="H74" s="46">
        <v>0</v>
      </c>
      <c r="I74" s="46">
        <v>-2573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9266</v>
      </c>
      <c r="O74" s="47">
        <f t="shared" si="13"/>
        <v>6.1285906093536076E-2</v>
      </c>
      <c r="P74" s="9"/>
    </row>
    <row r="75" spans="1:16">
      <c r="A75" s="12"/>
      <c r="B75" s="25">
        <v>365</v>
      </c>
      <c r="C75" s="20" t="s">
        <v>81</v>
      </c>
      <c r="D75" s="46">
        <v>3253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3253</v>
      </c>
      <c r="O75" s="47">
        <f t="shared" si="13"/>
        <v>2.1515546354659278E-2</v>
      </c>
      <c r="P75" s="9"/>
    </row>
    <row r="76" spans="1:16">
      <c r="A76" s="12"/>
      <c r="B76" s="25">
        <v>366</v>
      </c>
      <c r="C76" s="20" t="s">
        <v>82</v>
      </c>
      <c r="D76" s="46">
        <v>82537</v>
      </c>
      <c r="E76" s="46">
        <v>980538</v>
      </c>
      <c r="F76" s="46">
        <v>0</v>
      </c>
      <c r="G76" s="46">
        <v>4597826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5660901</v>
      </c>
      <c r="O76" s="47">
        <f t="shared" si="13"/>
        <v>37.441554833887814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44458056</v>
      </c>
      <c r="L77" s="46">
        <v>0</v>
      </c>
      <c r="M77" s="46">
        <v>0</v>
      </c>
      <c r="N77" s="46">
        <f t="shared" si="15"/>
        <v>44458056</v>
      </c>
      <c r="O77" s="47">
        <f t="shared" si="13"/>
        <v>294.04837525546816</v>
      </c>
      <c r="P77" s="9"/>
    </row>
    <row r="78" spans="1:16">
      <c r="A78" s="12"/>
      <c r="B78" s="25">
        <v>369.9</v>
      </c>
      <c r="C78" s="20" t="s">
        <v>84</v>
      </c>
      <c r="D78" s="46">
        <v>240798</v>
      </c>
      <c r="E78" s="46">
        <v>2104154</v>
      </c>
      <c r="F78" s="46">
        <v>0</v>
      </c>
      <c r="G78" s="46">
        <v>0</v>
      </c>
      <c r="H78" s="46">
        <v>0</v>
      </c>
      <c r="I78" s="46">
        <v>11723</v>
      </c>
      <c r="J78" s="46">
        <v>2232565</v>
      </c>
      <c r="K78" s="46">
        <v>814391</v>
      </c>
      <c r="L78" s="46">
        <v>0</v>
      </c>
      <c r="M78" s="46">
        <v>0</v>
      </c>
      <c r="N78" s="46">
        <f t="shared" si="15"/>
        <v>5403631</v>
      </c>
      <c r="O78" s="47">
        <f t="shared" si="13"/>
        <v>35.739954892091568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SUM(D80:D81)</f>
        <v>0</v>
      </c>
      <c r="E79" s="32">
        <f t="shared" si="16"/>
        <v>1547869</v>
      </c>
      <c r="F79" s="32">
        <f t="shared" si="16"/>
        <v>605731</v>
      </c>
      <c r="G79" s="32">
        <f t="shared" si="16"/>
        <v>0</v>
      </c>
      <c r="H79" s="32">
        <f t="shared" si="16"/>
        <v>0</v>
      </c>
      <c r="I79" s="32">
        <f t="shared" si="16"/>
        <v>717144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2870744</v>
      </c>
      <c r="O79" s="45">
        <f t="shared" si="13"/>
        <v>18.987281157196431</v>
      </c>
      <c r="P79" s="9"/>
    </row>
    <row r="80" spans="1:16">
      <c r="A80" s="12"/>
      <c r="B80" s="25">
        <v>381</v>
      </c>
      <c r="C80" s="20" t="s">
        <v>85</v>
      </c>
      <c r="D80" s="46">
        <v>0</v>
      </c>
      <c r="E80" s="46">
        <v>1547869</v>
      </c>
      <c r="F80" s="46">
        <v>605731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2153600</v>
      </c>
      <c r="O80" s="47">
        <f t="shared" si="13"/>
        <v>14.244045689945963</v>
      </c>
      <c r="P80" s="9"/>
    </row>
    <row r="81" spans="1:119" ht="15.75" thickBot="1">
      <c r="A81" s="12"/>
      <c r="B81" s="25">
        <v>389.9</v>
      </c>
      <c r="C81" s="20" t="s">
        <v>86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717144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717144</v>
      </c>
      <c r="O81" s="47">
        <f t="shared" si="13"/>
        <v>4.743235467250468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SUM(D5,D17,D26,D48,D66,D70,D79)</f>
        <v>150863438</v>
      </c>
      <c r="E82" s="15">
        <f t="shared" si="17"/>
        <v>57600101</v>
      </c>
      <c r="F82" s="15">
        <f t="shared" si="17"/>
        <v>26182075</v>
      </c>
      <c r="G82" s="15">
        <f t="shared" si="17"/>
        <v>15602467</v>
      </c>
      <c r="H82" s="15">
        <f t="shared" si="17"/>
        <v>5072</v>
      </c>
      <c r="I82" s="15">
        <f t="shared" si="17"/>
        <v>38694384</v>
      </c>
      <c r="J82" s="15">
        <f t="shared" si="17"/>
        <v>16427974</v>
      </c>
      <c r="K82" s="15">
        <f t="shared" si="17"/>
        <v>36842638</v>
      </c>
      <c r="L82" s="15">
        <f t="shared" si="17"/>
        <v>0</v>
      </c>
      <c r="M82" s="15">
        <f t="shared" si="17"/>
        <v>0</v>
      </c>
      <c r="N82" s="15">
        <f>SUM(D82:M82)</f>
        <v>342218149</v>
      </c>
      <c r="O82" s="38">
        <f t="shared" si="13"/>
        <v>2263.4523357562848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93</v>
      </c>
      <c r="M84" s="118"/>
      <c r="N84" s="118"/>
      <c r="O84" s="43">
        <v>151193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thickBot="1">
      <c r="A86" s="120" t="s">
        <v>102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A86:O86"/>
    <mergeCell ref="A85:O85"/>
    <mergeCell ref="L84:N8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62210259</v>
      </c>
      <c r="E5" s="27">
        <f t="shared" si="0"/>
        <v>2785670</v>
      </c>
      <c r="F5" s="27">
        <f t="shared" si="0"/>
        <v>13329280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78325209</v>
      </c>
      <c r="O5" s="33">
        <f t="shared" ref="O5:O36" si="1">(N5/O$80)</f>
        <v>516.15655663703399</v>
      </c>
      <c r="P5" s="6"/>
    </row>
    <row r="6" spans="1:133">
      <c r="A6" s="12"/>
      <c r="B6" s="25">
        <v>311</v>
      </c>
      <c r="C6" s="20" t="s">
        <v>2</v>
      </c>
      <c r="D6" s="46">
        <v>47077737</v>
      </c>
      <c r="E6" s="46">
        <v>0</v>
      </c>
      <c r="F6" s="46">
        <v>5264984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52342721</v>
      </c>
      <c r="O6" s="47">
        <f t="shared" si="1"/>
        <v>344.93414037839301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1595801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1595801</v>
      </c>
      <c r="O7" s="47">
        <f t="shared" si="1"/>
        <v>10.516194718841229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1189869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1189869</v>
      </c>
      <c r="O8" s="47">
        <f t="shared" si="1"/>
        <v>7.841136892327361</v>
      </c>
      <c r="P8" s="9"/>
    </row>
    <row r="9" spans="1:133">
      <c r="A9" s="12"/>
      <c r="B9" s="25">
        <v>312.51</v>
      </c>
      <c r="C9" s="20" t="s">
        <v>94</v>
      </c>
      <c r="D9" s="46">
        <v>1518301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1518301</v>
      </c>
      <c r="O9" s="47">
        <f t="shared" si="1"/>
        <v>10.005476220287715</v>
      </c>
      <c r="P9" s="9"/>
    </row>
    <row r="10" spans="1:133">
      <c r="A10" s="12"/>
      <c r="B10" s="25">
        <v>312.52</v>
      </c>
      <c r="C10" s="20" t="s">
        <v>95</v>
      </c>
      <c r="D10" s="46">
        <v>1062842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1062842</v>
      </c>
      <c r="O10" s="47">
        <f t="shared" si="1"/>
        <v>7.0040396185756553</v>
      </c>
      <c r="P10" s="9"/>
    </row>
    <row r="11" spans="1:133">
      <c r="A11" s="12"/>
      <c r="B11" s="25">
        <v>314.10000000000002</v>
      </c>
      <c r="C11" s="20" t="s">
        <v>12</v>
      </c>
      <c r="D11" s="46">
        <v>6541100</v>
      </c>
      <c r="E11" s="46">
        <v>0</v>
      </c>
      <c r="F11" s="46">
        <v>1678915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8220015</v>
      </c>
      <c r="O11" s="47">
        <f t="shared" si="1"/>
        <v>54.169209275965919</v>
      </c>
      <c r="P11" s="9"/>
    </row>
    <row r="12" spans="1:133">
      <c r="A12" s="12"/>
      <c r="B12" s="25">
        <v>314.3</v>
      </c>
      <c r="C12" s="20" t="s">
        <v>13</v>
      </c>
      <c r="D12" s="46">
        <v>1495201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1495201</v>
      </c>
      <c r="O12" s="47">
        <f t="shared" si="1"/>
        <v>9.8532491581382171</v>
      </c>
      <c r="P12" s="9"/>
    </row>
    <row r="13" spans="1:133">
      <c r="A13" s="12"/>
      <c r="B13" s="25">
        <v>314.39999999999998</v>
      </c>
      <c r="C13" s="20" t="s">
        <v>14</v>
      </c>
      <c r="D13" s="46">
        <v>142829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142829</v>
      </c>
      <c r="O13" s="47">
        <f t="shared" si="1"/>
        <v>0.9412311281277389</v>
      </c>
      <c r="P13" s="9"/>
    </row>
    <row r="14" spans="1:133">
      <c r="A14" s="12"/>
      <c r="B14" s="25">
        <v>314.8</v>
      </c>
      <c r="C14" s="20" t="s">
        <v>15</v>
      </c>
      <c r="D14" s="46">
        <v>81621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81621</v>
      </c>
      <c r="O14" s="47">
        <f t="shared" si="1"/>
        <v>0.53787554284433958</v>
      </c>
      <c r="P14" s="9"/>
    </row>
    <row r="15" spans="1:133">
      <c r="A15" s="12"/>
      <c r="B15" s="25">
        <v>315</v>
      </c>
      <c r="C15" s="20" t="s">
        <v>16</v>
      </c>
      <c r="D15" s="46">
        <v>973680</v>
      </c>
      <c r="E15" s="46">
        <v>0</v>
      </c>
      <c r="F15" s="46">
        <v>6385381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7359061</v>
      </c>
      <c r="O15" s="47">
        <f t="shared" si="1"/>
        <v>48.495594641080217</v>
      </c>
      <c r="P15" s="9"/>
    </row>
    <row r="16" spans="1:133">
      <c r="A16" s="12"/>
      <c r="B16" s="25">
        <v>316</v>
      </c>
      <c r="C16" s="20" t="s">
        <v>17</v>
      </c>
      <c r="D16" s="46">
        <v>3316948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3316948</v>
      </c>
      <c r="O16" s="47">
        <f t="shared" si="1"/>
        <v>21.858409062452633</v>
      </c>
      <c r="P16" s="9"/>
    </row>
    <row r="17" spans="1:16" ht="15.75">
      <c r="A17" s="29" t="s">
        <v>131</v>
      </c>
      <c r="B17" s="30"/>
      <c r="C17" s="31"/>
      <c r="D17" s="32">
        <f t="shared" ref="D17:M17" si="3">SUM(D18:D23)</f>
        <v>18141597</v>
      </c>
      <c r="E17" s="32">
        <f t="shared" si="3"/>
        <v>0</v>
      </c>
      <c r="F17" s="32">
        <f t="shared" si="3"/>
        <v>809561</v>
      </c>
      <c r="G17" s="32">
        <f t="shared" si="3"/>
        <v>1850641</v>
      </c>
      <c r="H17" s="32">
        <f t="shared" si="3"/>
        <v>0</v>
      </c>
      <c r="I17" s="32">
        <f t="shared" si="3"/>
        <v>63032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20864831</v>
      </c>
      <c r="O17" s="45">
        <f t="shared" si="1"/>
        <v>137.4974859470039</v>
      </c>
      <c r="P17" s="10"/>
    </row>
    <row r="18" spans="1:16">
      <c r="A18" s="12"/>
      <c r="B18" s="25">
        <v>322</v>
      </c>
      <c r="C18" s="20" t="s">
        <v>0</v>
      </c>
      <c r="D18" s="46">
        <v>5506996</v>
      </c>
      <c r="E18" s="46">
        <v>0</v>
      </c>
      <c r="F18" s="46">
        <v>0</v>
      </c>
      <c r="G18" s="46">
        <v>0</v>
      </c>
      <c r="H18" s="46">
        <v>0</v>
      </c>
      <c r="I18" s="46">
        <v>63032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5570028</v>
      </c>
      <c r="O18" s="47">
        <f t="shared" si="1"/>
        <v>36.706017252400379</v>
      </c>
      <c r="P18" s="9"/>
    </row>
    <row r="19" spans="1:16">
      <c r="A19" s="12"/>
      <c r="B19" s="25">
        <v>323.10000000000002</v>
      </c>
      <c r="C19" s="20" t="s">
        <v>19</v>
      </c>
      <c r="D19" s="46">
        <v>8366868</v>
      </c>
      <c r="E19" s="46">
        <v>0</v>
      </c>
      <c r="F19" s="46">
        <v>809561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9176429</v>
      </c>
      <c r="O19" s="47">
        <f t="shared" si="1"/>
        <v>60.471897302747337</v>
      </c>
      <c r="P19" s="9"/>
    </row>
    <row r="20" spans="1:16">
      <c r="A20" s="12"/>
      <c r="B20" s="25">
        <v>323.39999999999998</v>
      </c>
      <c r="C20" s="20" t="s">
        <v>20</v>
      </c>
      <c r="D20" s="46">
        <v>176395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176395</v>
      </c>
      <c r="O20" s="47">
        <f t="shared" si="1"/>
        <v>1.1624282522883485</v>
      </c>
      <c r="P20" s="9"/>
    </row>
    <row r="21" spans="1:16">
      <c r="A21" s="12"/>
      <c r="B21" s="25">
        <v>323.60000000000002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1850641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1850641</v>
      </c>
      <c r="O21" s="47">
        <f t="shared" si="1"/>
        <v>12.195568940407389</v>
      </c>
      <c r="P21" s="9"/>
    </row>
    <row r="22" spans="1:16">
      <c r="A22" s="12"/>
      <c r="B22" s="25">
        <v>323.7</v>
      </c>
      <c r="C22" s="20" t="s">
        <v>22</v>
      </c>
      <c r="D22" s="46">
        <v>2027638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2027638</v>
      </c>
      <c r="O22" s="47">
        <f t="shared" si="1"/>
        <v>13.361964322194179</v>
      </c>
      <c r="P22" s="9"/>
    </row>
    <row r="23" spans="1:16">
      <c r="A23" s="12"/>
      <c r="B23" s="25">
        <v>323.89999999999998</v>
      </c>
      <c r="C23" s="20" t="s">
        <v>23</v>
      </c>
      <c r="D23" s="46">
        <v>2063700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2063700</v>
      </c>
      <c r="O23" s="47">
        <f t="shared" si="1"/>
        <v>13.599609876966266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SUM(D25:D42)</f>
        <v>15154407</v>
      </c>
      <c r="E24" s="32">
        <f t="shared" si="5"/>
        <v>49451001</v>
      </c>
      <c r="F24" s="32">
        <f t="shared" si="5"/>
        <v>0</v>
      </c>
      <c r="G24" s="32">
        <f t="shared" si="5"/>
        <v>289155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64894563</v>
      </c>
      <c r="O24" s="45">
        <f t="shared" si="1"/>
        <v>427.6497261889856</v>
      </c>
      <c r="P24" s="10"/>
    </row>
    <row r="25" spans="1:16">
      <c r="A25" s="12"/>
      <c r="B25" s="25">
        <v>331.2</v>
      </c>
      <c r="C25" s="20" t="s">
        <v>26</v>
      </c>
      <c r="D25" s="46">
        <v>0</v>
      </c>
      <c r="E25" s="46">
        <v>761514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7" si="6">SUM(D25:M25)</f>
        <v>761514</v>
      </c>
      <c r="O25" s="47">
        <f t="shared" si="1"/>
        <v>5.0183133768707124</v>
      </c>
      <c r="P25" s="9"/>
    </row>
    <row r="26" spans="1:16">
      <c r="A26" s="12"/>
      <c r="B26" s="25">
        <v>331.5</v>
      </c>
      <c r="C26" s="20" t="s">
        <v>28</v>
      </c>
      <c r="D26" s="46">
        <v>3352830</v>
      </c>
      <c r="E26" s="46">
        <v>1444596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4797426</v>
      </c>
      <c r="O26" s="47">
        <f t="shared" si="1"/>
        <v>31.614634885697907</v>
      </c>
      <c r="P26" s="9"/>
    </row>
    <row r="27" spans="1:16">
      <c r="A27" s="12"/>
      <c r="B27" s="25">
        <v>331.69</v>
      </c>
      <c r="C27" s="20" t="s">
        <v>33</v>
      </c>
      <c r="D27" s="46">
        <v>108089</v>
      </c>
      <c r="E27" s="46">
        <v>1200977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1309066</v>
      </c>
      <c r="O27" s="47">
        <f t="shared" si="1"/>
        <v>8.6266351229348857</v>
      </c>
      <c r="P27" s="9"/>
    </row>
    <row r="28" spans="1:16">
      <c r="A28" s="12"/>
      <c r="B28" s="25">
        <v>331.7</v>
      </c>
      <c r="C28" s="20" t="s">
        <v>29</v>
      </c>
      <c r="D28" s="46">
        <v>0</v>
      </c>
      <c r="E28" s="46">
        <v>0</v>
      </c>
      <c r="F28" s="46">
        <v>0</v>
      </c>
      <c r="G28" s="46">
        <v>73272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73272</v>
      </c>
      <c r="O28" s="47">
        <f t="shared" si="1"/>
        <v>0.48285633323887789</v>
      </c>
      <c r="P28" s="9"/>
    </row>
    <row r="29" spans="1:16">
      <c r="A29" s="12"/>
      <c r="B29" s="25">
        <v>334.5</v>
      </c>
      <c r="C29" s="20" t="s">
        <v>35</v>
      </c>
      <c r="D29" s="46">
        <v>3125</v>
      </c>
      <c r="E29" s="46">
        <v>2292309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2295434</v>
      </c>
      <c r="O29" s="47">
        <f t="shared" si="1"/>
        <v>15.126717496886265</v>
      </c>
      <c r="P29" s="9"/>
    </row>
    <row r="30" spans="1:16">
      <c r="A30" s="12"/>
      <c r="B30" s="25">
        <v>334.69</v>
      </c>
      <c r="C30" s="20" t="s">
        <v>36</v>
      </c>
      <c r="D30" s="46">
        <v>33244</v>
      </c>
      <c r="E30" s="46">
        <v>267839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301083</v>
      </c>
      <c r="O30" s="47">
        <f t="shared" si="1"/>
        <v>1.9841117122579031</v>
      </c>
      <c r="P30" s="9"/>
    </row>
    <row r="31" spans="1:16">
      <c r="A31" s="12"/>
      <c r="B31" s="25">
        <v>334.7</v>
      </c>
      <c r="C31" s="20" t="s">
        <v>37</v>
      </c>
      <c r="D31" s="46">
        <v>0</v>
      </c>
      <c r="E31" s="46">
        <v>0</v>
      </c>
      <c r="F31" s="46">
        <v>0</v>
      </c>
      <c r="G31" s="46">
        <v>215883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215883</v>
      </c>
      <c r="O31" s="47">
        <f t="shared" si="1"/>
        <v>1.4226508596545566</v>
      </c>
      <c r="P31" s="9"/>
    </row>
    <row r="32" spans="1:16">
      <c r="A32" s="12"/>
      <c r="B32" s="25">
        <v>335.12</v>
      </c>
      <c r="C32" s="20" t="s">
        <v>38</v>
      </c>
      <c r="D32" s="46">
        <v>2757027</v>
      </c>
      <c r="E32" s="46">
        <v>1164985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3922012</v>
      </c>
      <c r="O32" s="47">
        <f t="shared" si="1"/>
        <v>25.845730063856287</v>
      </c>
      <c r="P32" s="9"/>
    </row>
    <row r="33" spans="1:16">
      <c r="A33" s="12"/>
      <c r="B33" s="25">
        <v>335.14</v>
      </c>
      <c r="C33" s="20" t="s">
        <v>39</v>
      </c>
      <c r="D33" s="46">
        <v>1662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1662</v>
      </c>
      <c r="O33" s="47">
        <f t="shared" si="1"/>
        <v>1.0952440575431474E-2</v>
      </c>
      <c r="P33" s="9"/>
    </row>
    <row r="34" spans="1:16">
      <c r="A34" s="12"/>
      <c r="B34" s="25">
        <v>335.15</v>
      </c>
      <c r="C34" s="20" t="s">
        <v>40</v>
      </c>
      <c r="D34" s="46">
        <v>46687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46687</v>
      </c>
      <c r="O34" s="47">
        <f t="shared" si="1"/>
        <v>0.30766341344474685</v>
      </c>
      <c r="P34" s="9"/>
    </row>
    <row r="35" spans="1:16">
      <c r="A35" s="12"/>
      <c r="B35" s="25">
        <v>335.18</v>
      </c>
      <c r="C35" s="20" t="s">
        <v>41</v>
      </c>
      <c r="D35" s="46">
        <v>8523589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8523589</v>
      </c>
      <c r="O35" s="47">
        <f t="shared" si="1"/>
        <v>56.169736469254744</v>
      </c>
      <c r="P35" s="9"/>
    </row>
    <row r="36" spans="1:16">
      <c r="A36" s="12"/>
      <c r="B36" s="25">
        <v>335.21</v>
      </c>
      <c r="C36" s="20" t="s">
        <v>42</v>
      </c>
      <c r="D36" s="46">
        <v>78951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78951</v>
      </c>
      <c r="O36" s="47">
        <f t="shared" si="1"/>
        <v>0.52028046682965723</v>
      </c>
      <c r="P36" s="9"/>
    </row>
    <row r="37" spans="1:16">
      <c r="A37" s="12"/>
      <c r="B37" s="25">
        <v>335.9</v>
      </c>
      <c r="C37" s="20" t="s">
        <v>43</v>
      </c>
      <c r="D37" s="46">
        <v>0</v>
      </c>
      <c r="E37" s="46">
        <v>40925752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40925752</v>
      </c>
      <c r="O37" s="47">
        <f t="shared" ref="O37:O68" si="7">(N37/O$80)</f>
        <v>269.69727243372193</v>
      </c>
      <c r="P37" s="9"/>
    </row>
    <row r="38" spans="1:16">
      <c r="A38" s="12"/>
      <c r="B38" s="25">
        <v>337.2</v>
      </c>
      <c r="C38" s="20" t="s">
        <v>117</v>
      </c>
      <c r="D38" s="46">
        <v>4783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8">SUM(D38:M38)</f>
        <v>4783</v>
      </c>
      <c r="O38" s="47">
        <f t="shared" si="7"/>
        <v>3.1519568755889737E-2</v>
      </c>
      <c r="P38" s="9"/>
    </row>
    <row r="39" spans="1:16">
      <c r="A39" s="12"/>
      <c r="B39" s="25">
        <v>337.4</v>
      </c>
      <c r="C39" s="20" t="s">
        <v>44</v>
      </c>
      <c r="D39" s="46">
        <v>0</v>
      </c>
      <c r="E39" s="46">
        <v>1281944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1281944</v>
      </c>
      <c r="O39" s="47">
        <f t="shared" si="7"/>
        <v>8.4479034181894868</v>
      </c>
      <c r="P39" s="9"/>
    </row>
    <row r="40" spans="1:16">
      <c r="A40" s="12"/>
      <c r="B40" s="25">
        <v>337.6</v>
      </c>
      <c r="C40" s="20" t="s">
        <v>45</v>
      </c>
      <c r="D40" s="46">
        <v>101924</v>
      </c>
      <c r="E40" s="46">
        <v>111085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213009</v>
      </c>
      <c r="O40" s="47">
        <f t="shared" si="7"/>
        <v>1.4037114407533593</v>
      </c>
      <c r="P40" s="9"/>
    </row>
    <row r="41" spans="1:16">
      <c r="A41" s="12"/>
      <c r="B41" s="25">
        <v>337.7</v>
      </c>
      <c r="C41" s="20" t="s">
        <v>46</v>
      </c>
      <c r="D41" s="46">
        <v>24700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24700</v>
      </c>
      <c r="O41" s="47">
        <f t="shared" si="7"/>
        <v>0.16277092792608749</v>
      </c>
      <c r="P41" s="9"/>
    </row>
    <row r="42" spans="1:16">
      <c r="A42" s="12"/>
      <c r="B42" s="25">
        <v>338</v>
      </c>
      <c r="C42" s="20" t="s">
        <v>47</v>
      </c>
      <c r="D42" s="46">
        <v>117796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117796</v>
      </c>
      <c r="O42" s="47">
        <f t="shared" si="7"/>
        <v>0.77626575813689891</v>
      </c>
      <c r="P42" s="9"/>
    </row>
    <row r="43" spans="1:16" ht="15.75">
      <c r="A43" s="29" t="s">
        <v>52</v>
      </c>
      <c r="B43" s="30"/>
      <c r="C43" s="31"/>
      <c r="D43" s="32">
        <f t="shared" ref="D43:M43" si="9">SUM(D44:D59)</f>
        <v>25733313</v>
      </c>
      <c r="E43" s="32">
        <f t="shared" si="9"/>
        <v>1733851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31805754</v>
      </c>
      <c r="J43" s="32">
        <f t="shared" si="9"/>
        <v>22552864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81825782</v>
      </c>
      <c r="O43" s="45">
        <f t="shared" si="7"/>
        <v>539.22503904525297</v>
      </c>
      <c r="P43" s="10"/>
    </row>
    <row r="44" spans="1:16">
      <c r="A44" s="12"/>
      <c r="B44" s="25">
        <v>341.2</v>
      </c>
      <c r="C44" s="20" t="s">
        <v>55</v>
      </c>
      <c r="D44" s="46">
        <v>11934957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22552864</v>
      </c>
      <c r="K44" s="46">
        <v>0</v>
      </c>
      <c r="L44" s="46">
        <v>0</v>
      </c>
      <c r="M44" s="46">
        <v>0</v>
      </c>
      <c r="N44" s="46">
        <f t="shared" si="8"/>
        <v>34487821</v>
      </c>
      <c r="O44" s="47">
        <f t="shared" si="7"/>
        <v>227.27184721938491</v>
      </c>
      <c r="P44" s="9"/>
    </row>
    <row r="45" spans="1:16">
      <c r="A45" s="12"/>
      <c r="B45" s="25">
        <v>341.9</v>
      </c>
      <c r="C45" s="20" t="s">
        <v>57</v>
      </c>
      <c r="D45" s="46">
        <v>1116838</v>
      </c>
      <c r="E45" s="46">
        <v>355227</v>
      </c>
      <c r="F45" s="46">
        <v>0</v>
      </c>
      <c r="G45" s="46">
        <v>0</v>
      </c>
      <c r="H45" s="46">
        <v>0</v>
      </c>
      <c r="I45" s="46">
        <v>41707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0">SUM(D45:M45)</f>
        <v>1513772</v>
      </c>
      <c r="O45" s="47">
        <f t="shared" si="7"/>
        <v>9.9756304902238586</v>
      </c>
      <c r="P45" s="9"/>
    </row>
    <row r="46" spans="1:16">
      <c r="A46" s="12"/>
      <c r="B46" s="25">
        <v>342.1</v>
      </c>
      <c r="C46" s="20" t="s">
        <v>58</v>
      </c>
      <c r="D46" s="46">
        <v>203862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203862</v>
      </c>
      <c r="O46" s="47">
        <f t="shared" si="7"/>
        <v>1.3434334780918238</v>
      </c>
      <c r="P46" s="9"/>
    </row>
    <row r="47" spans="1:16">
      <c r="A47" s="12"/>
      <c r="B47" s="25">
        <v>342.2</v>
      </c>
      <c r="C47" s="20" t="s">
        <v>59</v>
      </c>
      <c r="D47" s="46">
        <v>505117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505117</v>
      </c>
      <c r="O47" s="47">
        <f t="shared" si="7"/>
        <v>3.3286786559207102</v>
      </c>
      <c r="P47" s="9"/>
    </row>
    <row r="48" spans="1:16">
      <c r="A48" s="12"/>
      <c r="B48" s="25">
        <v>342.6</v>
      </c>
      <c r="C48" s="20" t="s">
        <v>60</v>
      </c>
      <c r="D48" s="46">
        <v>3147322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3147322</v>
      </c>
      <c r="O48" s="47">
        <f t="shared" si="7"/>
        <v>20.740587952315366</v>
      </c>
      <c r="P48" s="9"/>
    </row>
    <row r="49" spans="1:16">
      <c r="A49" s="12"/>
      <c r="B49" s="25">
        <v>342.9</v>
      </c>
      <c r="C49" s="20" t="s">
        <v>61</v>
      </c>
      <c r="D49" s="46">
        <v>256859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256859</v>
      </c>
      <c r="O49" s="47">
        <f t="shared" si="7"/>
        <v>1.6926792621929923</v>
      </c>
      <c r="P49" s="9"/>
    </row>
    <row r="50" spans="1:16">
      <c r="A50" s="12"/>
      <c r="B50" s="25">
        <v>343.3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16273869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16273869</v>
      </c>
      <c r="O50" s="47">
        <f t="shared" si="7"/>
        <v>107.24343150111699</v>
      </c>
      <c r="P50" s="9"/>
    </row>
    <row r="51" spans="1:16">
      <c r="A51" s="12"/>
      <c r="B51" s="25">
        <v>343.5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15422017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15422017</v>
      </c>
      <c r="O51" s="47">
        <f t="shared" si="7"/>
        <v>101.62979828266786</v>
      </c>
      <c r="P51" s="9"/>
    </row>
    <row r="52" spans="1:16">
      <c r="A52" s="12"/>
      <c r="B52" s="25">
        <v>343.6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49010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49010</v>
      </c>
      <c r="O52" s="47">
        <f t="shared" si="7"/>
        <v>0.3229717885691315</v>
      </c>
      <c r="P52" s="9"/>
    </row>
    <row r="53" spans="1:16">
      <c r="A53" s="12"/>
      <c r="B53" s="25">
        <v>343.9</v>
      </c>
      <c r="C53" s="20" t="s">
        <v>65</v>
      </c>
      <c r="D53" s="46">
        <v>1075</v>
      </c>
      <c r="E53" s="46">
        <v>0</v>
      </c>
      <c r="F53" s="46">
        <v>0</v>
      </c>
      <c r="G53" s="46">
        <v>0</v>
      </c>
      <c r="H53" s="46">
        <v>0</v>
      </c>
      <c r="I53" s="46">
        <v>19151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20226</v>
      </c>
      <c r="O53" s="47">
        <f t="shared" si="7"/>
        <v>0.13328764324830145</v>
      </c>
      <c r="P53" s="9"/>
    </row>
    <row r="54" spans="1:16">
      <c r="A54" s="12"/>
      <c r="B54" s="25">
        <v>344.9</v>
      </c>
      <c r="C54" s="20" t="s">
        <v>66</v>
      </c>
      <c r="D54" s="46">
        <v>1703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1703</v>
      </c>
      <c r="O54" s="47">
        <f t="shared" si="7"/>
        <v>1.1222627135956559E-2</v>
      </c>
      <c r="P54" s="9"/>
    </row>
    <row r="55" spans="1:16">
      <c r="A55" s="12"/>
      <c r="B55" s="25">
        <v>346.9</v>
      </c>
      <c r="C55" s="20" t="s">
        <v>67</v>
      </c>
      <c r="D55" s="46">
        <v>0</v>
      </c>
      <c r="E55" s="46">
        <v>31060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31060</v>
      </c>
      <c r="O55" s="47">
        <f t="shared" si="7"/>
        <v>0.20468279438802744</v>
      </c>
      <c r="P55" s="9"/>
    </row>
    <row r="56" spans="1:16">
      <c r="A56" s="12"/>
      <c r="B56" s="25">
        <v>347.2</v>
      </c>
      <c r="C56" s="20" t="s">
        <v>68</v>
      </c>
      <c r="D56" s="46">
        <v>1484420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1484420</v>
      </c>
      <c r="O56" s="47">
        <f t="shared" si="7"/>
        <v>9.7822032725523407</v>
      </c>
      <c r="P56" s="9"/>
    </row>
    <row r="57" spans="1:16">
      <c r="A57" s="12"/>
      <c r="B57" s="25">
        <v>347.4</v>
      </c>
      <c r="C57" s="20" t="s">
        <v>69</v>
      </c>
      <c r="D57" s="46">
        <v>45528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45528</v>
      </c>
      <c r="O57" s="47">
        <f t="shared" si="7"/>
        <v>0.30002570067283041</v>
      </c>
      <c r="P57" s="9"/>
    </row>
    <row r="58" spans="1:16">
      <c r="A58" s="12"/>
      <c r="B58" s="25">
        <v>347.5</v>
      </c>
      <c r="C58" s="20" t="s">
        <v>70</v>
      </c>
      <c r="D58" s="46">
        <v>2932485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2932485</v>
      </c>
      <c r="O58" s="47">
        <f t="shared" si="7"/>
        <v>19.324830144912255</v>
      </c>
      <c r="P58" s="9"/>
    </row>
    <row r="59" spans="1:16">
      <c r="A59" s="12"/>
      <c r="B59" s="25">
        <v>347.9</v>
      </c>
      <c r="C59" s="20" t="s">
        <v>71</v>
      </c>
      <c r="D59" s="46">
        <v>4103147</v>
      </c>
      <c r="E59" s="46">
        <v>1347564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5450711</v>
      </c>
      <c r="O59" s="47">
        <f t="shared" si="7"/>
        <v>35.919728231859608</v>
      </c>
      <c r="P59" s="9"/>
    </row>
    <row r="60" spans="1:16" ht="15.75">
      <c r="A60" s="29" t="s">
        <v>53</v>
      </c>
      <c r="B60" s="30"/>
      <c r="C60" s="31"/>
      <c r="D60" s="32">
        <f t="shared" ref="D60:M60" si="11">SUM(D61:D63)</f>
        <v>1097886</v>
      </c>
      <c r="E60" s="32">
        <f t="shared" si="11"/>
        <v>377405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1475291</v>
      </c>
      <c r="O60" s="45">
        <f t="shared" si="7"/>
        <v>9.722043928380792</v>
      </c>
      <c r="P60" s="10"/>
    </row>
    <row r="61" spans="1:16">
      <c r="A61" s="13"/>
      <c r="B61" s="39">
        <v>351.9</v>
      </c>
      <c r="C61" s="21" t="s">
        <v>76</v>
      </c>
      <c r="D61" s="46">
        <v>35282</v>
      </c>
      <c r="E61" s="46">
        <v>377405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412687</v>
      </c>
      <c r="O61" s="47">
        <f t="shared" si="7"/>
        <v>2.7195727098394036</v>
      </c>
      <c r="P61" s="9"/>
    </row>
    <row r="62" spans="1:16">
      <c r="A62" s="13"/>
      <c r="B62" s="39">
        <v>354</v>
      </c>
      <c r="C62" s="21" t="s">
        <v>74</v>
      </c>
      <c r="D62" s="46">
        <v>90045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90045</v>
      </c>
      <c r="O62" s="47">
        <f t="shared" si="7"/>
        <v>0.59338899615807894</v>
      </c>
      <c r="P62" s="9"/>
    </row>
    <row r="63" spans="1:16">
      <c r="A63" s="13"/>
      <c r="B63" s="39">
        <v>359</v>
      </c>
      <c r="C63" s="21" t="s">
        <v>75</v>
      </c>
      <c r="D63" s="46">
        <v>972559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972559</v>
      </c>
      <c r="O63" s="47">
        <f t="shared" si="7"/>
        <v>6.4090822223833088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SUM(D65:D73)</f>
        <v>27008761</v>
      </c>
      <c r="E64" s="32">
        <f t="shared" si="12"/>
        <v>6634698</v>
      </c>
      <c r="F64" s="32">
        <f t="shared" si="12"/>
        <v>10042683</v>
      </c>
      <c r="G64" s="32">
        <f t="shared" si="12"/>
        <v>10000701</v>
      </c>
      <c r="H64" s="32">
        <f t="shared" si="12"/>
        <v>17768</v>
      </c>
      <c r="I64" s="32">
        <f t="shared" si="12"/>
        <v>2160832</v>
      </c>
      <c r="J64" s="32">
        <f t="shared" si="12"/>
        <v>2548202</v>
      </c>
      <c r="K64" s="32">
        <f t="shared" si="12"/>
        <v>-25555507</v>
      </c>
      <c r="L64" s="32">
        <f t="shared" si="12"/>
        <v>0</v>
      </c>
      <c r="M64" s="32">
        <f t="shared" si="12"/>
        <v>0</v>
      </c>
      <c r="N64" s="32">
        <f>SUM(D64:M64)</f>
        <v>32858138</v>
      </c>
      <c r="O64" s="45">
        <f t="shared" si="7"/>
        <v>216.53237296289217</v>
      </c>
      <c r="P64" s="10"/>
    </row>
    <row r="65" spans="1:119">
      <c r="A65" s="12"/>
      <c r="B65" s="25">
        <v>361.1</v>
      </c>
      <c r="C65" s="20" t="s">
        <v>77</v>
      </c>
      <c r="D65" s="46">
        <v>288880</v>
      </c>
      <c r="E65" s="46">
        <v>499258</v>
      </c>
      <c r="F65" s="46">
        <v>440269</v>
      </c>
      <c r="G65" s="46">
        <v>1769687</v>
      </c>
      <c r="H65" s="46">
        <v>17768</v>
      </c>
      <c r="I65" s="46">
        <v>2488373</v>
      </c>
      <c r="J65" s="46">
        <v>424757</v>
      </c>
      <c r="K65" s="46">
        <v>0</v>
      </c>
      <c r="L65" s="46">
        <v>0</v>
      </c>
      <c r="M65" s="46">
        <v>0</v>
      </c>
      <c r="N65" s="46">
        <f>SUM(D65:M65)</f>
        <v>5928992</v>
      </c>
      <c r="O65" s="47">
        <f t="shared" si="7"/>
        <v>39.071559899042484</v>
      </c>
      <c r="P65" s="9"/>
    </row>
    <row r="66" spans="1:119">
      <c r="A66" s="12"/>
      <c r="B66" s="25">
        <v>361.3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-63145809</v>
      </c>
      <c r="L66" s="46">
        <v>0</v>
      </c>
      <c r="M66" s="46">
        <v>0</v>
      </c>
      <c r="N66" s="46">
        <f t="shared" ref="N66:N73" si="13">SUM(D66:M66)</f>
        <v>-63145809</v>
      </c>
      <c r="O66" s="47">
        <f t="shared" si="7"/>
        <v>-416.12558403131527</v>
      </c>
      <c r="P66" s="9"/>
    </row>
    <row r="67" spans="1:119">
      <c r="A67" s="12"/>
      <c r="B67" s="25">
        <v>362</v>
      </c>
      <c r="C67" s="20" t="s">
        <v>79</v>
      </c>
      <c r="D67" s="46">
        <v>8571221</v>
      </c>
      <c r="E67" s="46">
        <v>1625945</v>
      </c>
      <c r="F67" s="46">
        <v>9602414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19799580</v>
      </c>
      <c r="O67" s="47">
        <f t="shared" si="7"/>
        <v>130.47757122051837</v>
      </c>
      <c r="P67" s="9"/>
    </row>
    <row r="68" spans="1:119">
      <c r="A68" s="12"/>
      <c r="B68" s="25">
        <v>363.12</v>
      </c>
      <c r="C68" s="20" t="s">
        <v>25</v>
      </c>
      <c r="D68" s="46">
        <v>17602253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17602253</v>
      </c>
      <c r="O68" s="47">
        <f t="shared" si="7"/>
        <v>115.99737062347197</v>
      </c>
      <c r="P68" s="9"/>
    </row>
    <row r="69" spans="1:119">
      <c r="A69" s="12"/>
      <c r="B69" s="25">
        <v>364</v>
      </c>
      <c r="C69" s="20" t="s">
        <v>80</v>
      </c>
      <c r="D69" s="46">
        <v>14734</v>
      </c>
      <c r="E69" s="46">
        <v>0</v>
      </c>
      <c r="F69" s="46">
        <v>0</v>
      </c>
      <c r="G69" s="46">
        <v>0</v>
      </c>
      <c r="H69" s="46">
        <v>0</v>
      </c>
      <c r="I69" s="46">
        <v>-338017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-323283</v>
      </c>
      <c r="O69" s="47">
        <f t="shared" ref="O69:O78" si="14">(N69/O$80)</f>
        <v>-2.1304078499080705</v>
      </c>
      <c r="P69" s="9"/>
    </row>
    <row r="70" spans="1:119">
      <c r="A70" s="12"/>
      <c r="B70" s="25">
        <v>365</v>
      </c>
      <c r="C70" s="20" t="s">
        <v>81</v>
      </c>
      <c r="D70" s="46">
        <v>908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908</v>
      </c>
      <c r="O70" s="47">
        <f t="shared" si="14"/>
        <v>5.9836438282140671E-3</v>
      </c>
      <c r="P70" s="9"/>
    </row>
    <row r="71" spans="1:119">
      <c r="A71" s="12"/>
      <c r="B71" s="25">
        <v>366</v>
      </c>
      <c r="C71" s="20" t="s">
        <v>82</v>
      </c>
      <c r="D71" s="46">
        <v>67511</v>
      </c>
      <c r="E71" s="46">
        <v>3068164</v>
      </c>
      <c r="F71" s="46">
        <v>0</v>
      </c>
      <c r="G71" s="46">
        <v>8231014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11366689</v>
      </c>
      <c r="O71" s="47">
        <f t="shared" si="14"/>
        <v>74.905526962641773</v>
      </c>
      <c r="P71" s="9"/>
    </row>
    <row r="72" spans="1:119">
      <c r="A72" s="12"/>
      <c r="B72" s="25">
        <v>368</v>
      </c>
      <c r="C72" s="20" t="s">
        <v>83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36826503</v>
      </c>
      <c r="L72" s="46">
        <v>0</v>
      </c>
      <c r="M72" s="46">
        <v>0</v>
      </c>
      <c r="N72" s="46">
        <f t="shared" si="13"/>
        <v>36826503</v>
      </c>
      <c r="O72" s="47">
        <f t="shared" si="14"/>
        <v>242.68356540821236</v>
      </c>
      <c r="P72" s="9"/>
    </row>
    <row r="73" spans="1:119">
      <c r="A73" s="12"/>
      <c r="B73" s="25">
        <v>369.9</v>
      </c>
      <c r="C73" s="20" t="s">
        <v>84</v>
      </c>
      <c r="D73" s="46">
        <v>463254</v>
      </c>
      <c r="E73" s="46">
        <v>1441331</v>
      </c>
      <c r="F73" s="46">
        <v>0</v>
      </c>
      <c r="G73" s="46">
        <v>0</v>
      </c>
      <c r="H73" s="46">
        <v>0</v>
      </c>
      <c r="I73" s="46">
        <v>10476</v>
      </c>
      <c r="J73" s="46">
        <v>2123445</v>
      </c>
      <c r="K73" s="46">
        <v>763799</v>
      </c>
      <c r="L73" s="46">
        <v>0</v>
      </c>
      <c r="M73" s="46">
        <v>0</v>
      </c>
      <c r="N73" s="46">
        <f t="shared" si="13"/>
        <v>4802305</v>
      </c>
      <c r="O73" s="47">
        <f t="shared" si="14"/>
        <v>31.646787086400391</v>
      </c>
      <c r="P73" s="9"/>
    </row>
    <row r="74" spans="1:119" ht="15.75">
      <c r="A74" s="29" t="s">
        <v>54</v>
      </c>
      <c r="B74" s="30"/>
      <c r="C74" s="31"/>
      <c r="D74" s="32">
        <f t="shared" ref="D74:M74" si="15">SUM(D75:D77)</f>
        <v>0</v>
      </c>
      <c r="E74" s="32">
        <f t="shared" si="15"/>
        <v>3014976</v>
      </c>
      <c r="F74" s="32">
        <f t="shared" si="15"/>
        <v>58244017</v>
      </c>
      <c r="G74" s="32">
        <f t="shared" si="15"/>
        <v>14024847</v>
      </c>
      <c r="H74" s="32">
        <f t="shared" si="15"/>
        <v>0</v>
      </c>
      <c r="I74" s="32">
        <f t="shared" si="15"/>
        <v>7307004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82590844</v>
      </c>
      <c r="O74" s="45">
        <f t="shared" si="14"/>
        <v>544.26673344448329</v>
      </c>
      <c r="P74" s="9"/>
    </row>
    <row r="75" spans="1:119">
      <c r="A75" s="12"/>
      <c r="B75" s="25">
        <v>381</v>
      </c>
      <c r="C75" s="20" t="s">
        <v>85</v>
      </c>
      <c r="D75" s="46">
        <v>0</v>
      </c>
      <c r="E75" s="46">
        <v>3014976</v>
      </c>
      <c r="F75" s="46">
        <v>133863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3148839</v>
      </c>
      <c r="O75" s="47">
        <f t="shared" si="14"/>
        <v>20.750584855054797</v>
      </c>
      <c r="P75" s="9"/>
    </row>
    <row r="76" spans="1:119">
      <c r="A76" s="12"/>
      <c r="B76" s="25">
        <v>384</v>
      </c>
      <c r="C76" s="20" t="s">
        <v>100</v>
      </c>
      <c r="D76" s="46">
        <v>0</v>
      </c>
      <c r="E76" s="46">
        <v>0</v>
      </c>
      <c r="F76" s="46">
        <v>58110154</v>
      </c>
      <c r="G76" s="46">
        <v>14024847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72135001</v>
      </c>
      <c r="O76" s="47">
        <f t="shared" si="14"/>
        <v>475.36360521130564</v>
      </c>
      <c r="P76" s="9"/>
    </row>
    <row r="77" spans="1:119" ht="15.75" thickBot="1">
      <c r="A77" s="12"/>
      <c r="B77" s="25">
        <v>389.9</v>
      </c>
      <c r="C77" s="20" t="s">
        <v>86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7307004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7307004</v>
      </c>
      <c r="O77" s="47">
        <f t="shared" si="14"/>
        <v>48.152543378122793</v>
      </c>
      <c r="P77" s="9"/>
    </row>
    <row r="78" spans="1:119" ht="16.5" thickBot="1">
      <c r="A78" s="14" t="s">
        <v>72</v>
      </c>
      <c r="B78" s="23"/>
      <c r="C78" s="22"/>
      <c r="D78" s="15">
        <f t="shared" ref="D78:M78" si="16">SUM(D5,D17,D24,D43,D60,D64,D74)</f>
        <v>149346223</v>
      </c>
      <c r="E78" s="15">
        <f t="shared" si="16"/>
        <v>63997601</v>
      </c>
      <c r="F78" s="15">
        <f t="shared" si="16"/>
        <v>82425541</v>
      </c>
      <c r="G78" s="15">
        <f t="shared" si="16"/>
        <v>26165344</v>
      </c>
      <c r="H78" s="15">
        <f t="shared" si="16"/>
        <v>17768</v>
      </c>
      <c r="I78" s="15">
        <f t="shared" si="16"/>
        <v>41336622</v>
      </c>
      <c r="J78" s="15">
        <f t="shared" si="16"/>
        <v>25101066</v>
      </c>
      <c r="K78" s="15">
        <f t="shared" si="16"/>
        <v>-25555507</v>
      </c>
      <c r="L78" s="15">
        <f t="shared" si="16"/>
        <v>0</v>
      </c>
      <c r="M78" s="15">
        <f t="shared" si="16"/>
        <v>0</v>
      </c>
      <c r="N78" s="15">
        <f>SUM(D78:M78)</f>
        <v>362834658</v>
      </c>
      <c r="O78" s="38">
        <f t="shared" si="14"/>
        <v>2391.0499581540325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132</v>
      </c>
      <c r="M80" s="118"/>
      <c r="N80" s="118"/>
      <c r="O80" s="43">
        <v>151747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102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29"/>
      <c r="M3" s="130"/>
      <c r="N3" s="36"/>
      <c r="O3" s="37"/>
      <c r="P3" s="131" t="s">
        <v>152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SUM(D6:D16)</f>
        <v>98603652</v>
      </c>
      <c r="E5" s="27">
        <f t="shared" si="0"/>
        <v>2924680</v>
      </c>
      <c r="F5" s="27">
        <f t="shared" si="0"/>
        <v>13419732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114948064</v>
      </c>
      <c r="P5" s="33">
        <f t="shared" ref="P5:P36" si="1">(O5/P$85)</f>
        <v>670.99839471364612</v>
      </c>
      <c r="Q5" s="6"/>
    </row>
    <row r="6" spans="1:134">
      <c r="A6" s="12"/>
      <c r="B6" s="25">
        <v>311</v>
      </c>
      <c r="C6" s="20" t="s">
        <v>2</v>
      </c>
      <c r="D6" s="46">
        <v>80198884</v>
      </c>
      <c r="E6" s="46">
        <v>0</v>
      </c>
      <c r="F6" s="46">
        <v>5883245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86082129</v>
      </c>
      <c r="P6" s="47">
        <f t="shared" si="1"/>
        <v>502.49624362993188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1718264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1718264</v>
      </c>
      <c r="P7" s="47">
        <f t="shared" si="1"/>
        <v>10.030202733072985</v>
      </c>
      <c r="Q7" s="9"/>
    </row>
    <row r="8" spans="1:134">
      <c r="A8" s="12"/>
      <c r="B8" s="25">
        <v>312.43</v>
      </c>
      <c r="C8" s="20" t="s">
        <v>157</v>
      </c>
      <c r="D8" s="46">
        <v>0</v>
      </c>
      <c r="E8" s="46">
        <v>1206416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1206416</v>
      </c>
      <c r="P8" s="47">
        <f t="shared" si="1"/>
        <v>7.0423386979084581</v>
      </c>
      <c r="Q8" s="9"/>
    </row>
    <row r="9" spans="1:134">
      <c r="A9" s="12"/>
      <c r="B9" s="25">
        <v>312.51</v>
      </c>
      <c r="C9" s="20" t="s">
        <v>94</v>
      </c>
      <c r="D9" s="46">
        <v>1207082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1207082</v>
      </c>
      <c r="P9" s="47">
        <f t="shared" si="1"/>
        <v>7.0462264095873541</v>
      </c>
      <c r="Q9" s="9"/>
    </row>
    <row r="10" spans="1:134">
      <c r="A10" s="12"/>
      <c r="B10" s="25">
        <v>312.52</v>
      </c>
      <c r="C10" s="20" t="s">
        <v>110</v>
      </c>
      <c r="D10" s="46">
        <v>1563457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1563457</v>
      </c>
      <c r="P10" s="47">
        <f t="shared" si="1"/>
        <v>9.1265315891167429</v>
      </c>
      <c r="Q10" s="9"/>
    </row>
    <row r="11" spans="1:134">
      <c r="A11" s="12"/>
      <c r="B11" s="25">
        <v>314.10000000000002</v>
      </c>
      <c r="C11" s="20" t="s">
        <v>12</v>
      </c>
      <c r="D11" s="46">
        <v>10879041</v>
      </c>
      <c r="E11" s="46">
        <v>0</v>
      </c>
      <c r="F11" s="46">
        <v>1492306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12371347</v>
      </c>
      <c r="P11" s="47">
        <f t="shared" si="1"/>
        <v>72.216561885248296</v>
      </c>
      <c r="Q11" s="9"/>
    </row>
    <row r="12" spans="1:134">
      <c r="A12" s="12"/>
      <c r="B12" s="25">
        <v>314.3</v>
      </c>
      <c r="C12" s="20" t="s">
        <v>13</v>
      </c>
      <c r="D12" s="46">
        <v>1296053</v>
      </c>
      <c r="E12" s="46">
        <v>0</v>
      </c>
      <c r="F12" s="46">
        <v>1459700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2755753</v>
      </c>
      <c r="P12" s="47">
        <f t="shared" si="1"/>
        <v>16.086446129508666</v>
      </c>
      <c r="Q12" s="9"/>
    </row>
    <row r="13" spans="1:134">
      <c r="A13" s="12"/>
      <c r="B13" s="25">
        <v>314.39999999999998</v>
      </c>
      <c r="C13" s="20" t="s">
        <v>14</v>
      </c>
      <c r="D13" s="46">
        <v>195882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195882</v>
      </c>
      <c r="P13" s="47">
        <f t="shared" si="1"/>
        <v>1.1434425511794477</v>
      </c>
      <c r="Q13" s="9"/>
    </row>
    <row r="14" spans="1:134">
      <c r="A14" s="12"/>
      <c r="B14" s="25">
        <v>314.8</v>
      </c>
      <c r="C14" s="20" t="s">
        <v>15</v>
      </c>
      <c r="D14" s="46">
        <v>85463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85463</v>
      </c>
      <c r="P14" s="47">
        <f t="shared" si="1"/>
        <v>0.4988821369571943</v>
      </c>
      <c r="Q14" s="9"/>
    </row>
    <row r="15" spans="1:134">
      <c r="A15" s="12"/>
      <c r="B15" s="25">
        <v>315.10000000000002</v>
      </c>
      <c r="C15" s="20" t="s">
        <v>158</v>
      </c>
      <c r="D15" s="46">
        <v>0</v>
      </c>
      <c r="E15" s="46">
        <v>0</v>
      </c>
      <c r="F15" s="46">
        <v>4584481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4584481</v>
      </c>
      <c r="P15" s="47">
        <f t="shared" si="1"/>
        <v>26.76147196002545</v>
      </c>
      <c r="Q15" s="9"/>
    </row>
    <row r="16" spans="1:134">
      <c r="A16" s="12"/>
      <c r="B16" s="25">
        <v>316</v>
      </c>
      <c r="C16" s="20" t="s">
        <v>112</v>
      </c>
      <c r="D16" s="46">
        <v>3177790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3177790</v>
      </c>
      <c r="P16" s="47">
        <f t="shared" si="1"/>
        <v>18.550046991109632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SUM(D18:D26)</f>
        <v>44492948</v>
      </c>
      <c r="E17" s="32">
        <f t="shared" si="3"/>
        <v>5657726</v>
      </c>
      <c r="F17" s="32">
        <f t="shared" si="3"/>
        <v>760152</v>
      </c>
      <c r="G17" s="32">
        <f t="shared" si="3"/>
        <v>0</v>
      </c>
      <c r="H17" s="32">
        <f t="shared" si="3"/>
        <v>0</v>
      </c>
      <c r="I17" s="32">
        <f t="shared" si="3"/>
        <v>59951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50970777</v>
      </c>
      <c r="P17" s="45">
        <f t="shared" si="1"/>
        <v>297.53706460256029</v>
      </c>
      <c r="Q17" s="10"/>
    </row>
    <row r="18" spans="1:17">
      <c r="A18" s="12"/>
      <c r="B18" s="25">
        <v>322</v>
      </c>
      <c r="C18" s="20" t="s">
        <v>159</v>
      </c>
      <c r="D18" s="46">
        <v>496738</v>
      </c>
      <c r="E18" s="46">
        <v>3804794</v>
      </c>
      <c r="F18" s="46">
        <v>0</v>
      </c>
      <c r="G18" s="46">
        <v>0</v>
      </c>
      <c r="H18" s="46">
        <v>0</v>
      </c>
      <c r="I18" s="46">
        <v>59951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4361483</v>
      </c>
      <c r="P18" s="47">
        <f t="shared" si="1"/>
        <v>25.459742336946686</v>
      </c>
      <c r="Q18" s="9"/>
    </row>
    <row r="19" spans="1:17">
      <c r="A19" s="12"/>
      <c r="B19" s="25">
        <v>323.10000000000002</v>
      </c>
      <c r="C19" s="20" t="s">
        <v>19</v>
      </c>
      <c r="D19" s="46">
        <v>9306372</v>
      </c>
      <c r="E19" s="46">
        <v>0</v>
      </c>
      <c r="F19" s="46">
        <v>760152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10066524</v>
      </c>
      <c r="P19" s="47">
        <f t="shared" si="1"/>
        <v>58.762376757788559</v>
      </c>
      <c r="Q19" s="9"/>
    </row>
    <row r="20" spans="1:17">
      <c r="A20" s="12"/>
      <c r="B20" s="25">
        <v>323.39999999999998</v>
      </c>
      <c r="C20" s="20" t="s">
        <v>20</v>
      </c>
      <c r="D20" s="46">
        <v>181586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181586</v>
      </c>
      <c r="P20" s="47">
        <f t="shared" si="1"/>
        <v>1.0599910103964181</v>
      </c>
      <c r="Q20" s="9"/>
    </row>
    <row r="21" spans="1:17">
      <c r="A21" s="12"/>
      <c r="B21" s="25">
        <v>323.60000000000002</v>
      </c>
      <c r="C21" s="20" t="s">
        <v>21</v>
      </c>
      <c r="D21" s="46">
        <v>3799000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3799000</v>
      </c>
      <c r="P21" s="47">
        <f t="shared" si="1"/>
        <v>22.176301303492519</v>
      </c>
      <c r="Q21" s="9"/>
    </row>
    <row r="22" spans="1:17">
      <c r="A22" s="12"/>
      <c r="B22" s="25">
        <v>323.7</v>
      </c>
      <c r="C22" s="20" t="s">
        <v>22</v>
      </c>
      <c r="D22" s="46">
        <v>3649358</v>
      </c>
      <c r="E22" s="46">
        <v>1852932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5502290</v>
      </c>
      <c r="P22" s="47">
        <f t="shared" si="1"/>
        <v>32.119094735244502</v>
      </c>
      <c r="Q22" s="9"/>
    </row>
    <row r="23" spans="1:17">
      <c r="A23" s="12"/>
      <c r="B23" s="25">
        <v>323.89999999999998</v>
      </c>
      <c r="C23" s="20" t="s">
        <v>23</v>
      </c>
      <c r="D23" s="46">
        <v>530200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530200</v>
      </c>
      <c r="P23" s="47">
        <f t="shared" si="1"/>
        <v>3.094992090316329</v>
      </c>
      <c r="Q23" s="9"/>
    </row>
    <row r="24" spans="1:17">
      <c r="A24" s="12"/>
      <c r="B24" s="25">
        <v>325.10000000000002</v>
      </c>
      <c r="C24" s="20" t="s">
        <v>24</v>
      </c>
      <c r="D24" s="46">
        <v>22725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22725</v>
      </c>
      <c r="P24" s="47">
        <f t="shared" si="1"/>
        <v>0.13265502688124967</v>
      </c>
      <c r="Q24" s="9"/>
    </row>
    <row r="25" spans="1:17">
      <c r="A25" s="12"/>
      <c r="B25" s="25">
        <v>325.2</v>
      </c>
      <c r="C25" s="20" t="s">
        <v>25</v>
      </c>
      <c r="D25" s="46">
        <v>26500292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26500292</v>
      </c>
      <c r="P25" s="47">
        <f t="shared" si="1"/>
        <v>154.69293498882138</v>
      </c>
      <c r="Q25" s="9"/>
    </row>
    <row r="26" spans="1:17">
      <c r="A26" s="12"/>
      <c r="B26" s="25">
        <v>329.5</v>
      </c>
      <c r="C26" s="20" t="s">
        <v>160</v>
      </c>
      <c r="D26" s="46">
        <v>6677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6677</v>
      </c>
      <c r="P26" s="47">
        <f t="shared" si="1"/>
        <v>3.8976352672655847E-2</v>
      </c>
      <c r="Q26" s="9"/>
    </row>
    <row r="27" spans="1:17" ht="15.75">
      <c r="A27" s="29" t="s">
        <v>161</v>
      </c>
      <c r="B27" s="30"/>
      <c r="C27" s="31"/>
      <c r="D27" s="32">
        <f t="shared" ref="D27:N27" si="5">SUM(D28:D46)</f>
        <v>26421320</v>
      </c>
      <c r="E27" s="32">
        <f t="shared" si="5"/>
        <v>66010314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672065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93103699</v>
      </c>
      <c r="P27" s="45">
        <f t="shared" si="1"/>
        <v>543.48399091699798</v>
      </c>
      <c r="Q27" s="10"/>
    </row>
    <row r="28" spans="1:17">
      <c r="A28" s="12"/>
      <c r="B28" s="25">
        <v>331.2</v>
      </c>
      <c r="C28" s="20" t="s">
        <v>26</v>
      </c>
      <c r="D28" s="46">
        <v>60745</v>
      </c>
      <c r="E28" s="46">
        <v>454341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515086</v>
      </c>
      <c r="P28" s="47">
        <f t="shared" si="1"/>
        <v>3.0067655523060668</v>
      </c>
      <c r="Q28" s="9"/>
    </row>
    <row r="29" spans="1:17">
      <c r="A29" s="12"/>
      <c r="B29" s="25">
        <v>331.49</v>
      </c>
      <c r="C29" s="20" t="s">
        <v>32</v>
      </c>
      <c r="D29" s="46">
        <v>0</v>
      </c>
      <c r="E29" s="46">
        <v>346940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2" si="6">SUM(D29:N29)</f>
        <v>346940</v>
      </c>
      <c r="P29" s="47">
        <f t="shared" si="1"/>
        <v>2.0252292640783613</v>
      </c>
      <c r="Q29" s="9"/>
    </row>
    <row r="30" spans="1:17">
      <c r="A30" s="12"/>
      <c r="B30" s="25">
        <v>331.5</v>
      </c>
      <c r="C30" s="20" t="s">
        <v>28</v>
      </c>
      <c r="D30" s="46">
        <v>87788</v>
      </c>
      <c r="E30" s="46">
        <v>995972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1083760</v>
      </c>
      <c r="P30" s="47">
        <f t="shared" si="1"/>
        <v>6.3263459596401823</v>
      </c>
      <c r="Q30" s="9"/>
    </row>
    <row r="31" spans="1:17">
      <c r="A31" s="12"/>
      <c r="B31" s="25">
        <v>331.69</v>
      </c>
      <c r="C31" s="20" t="s">
        <v>33</v>
      </c>
      <c r="D31" s="46">
        <v>30000</v>
      </c>
      <c r="E31" s="46">
        <v>4889226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4919226</v>
      </c>
      <c r="P31" s="47">
        <f t="shared" si="1"/>
        <v>28.715514071064568</v>
      </c>
      <c r="Q31" s="9"/>
    </row>
    <row r="32" spans="1:17">
      <c r="A32" s="12"/>
      <c r="B32" s="25">
        <v>331.9</v>
      </c>
      <c r="C32" s="20" t="s">
        <v>30</v>
      </c>
      <c r="D32" s="46">
        <v>4993740</v>
      </c>
      <c r="E32" s="46">
        <v>44323</v>
      </c>
      <c r="F32" s="46">
        <v>0</v>
      </c>
      <c r="G32" s="46">
        <v>0</v>
      </c>
      <c r="H32" s="46">
        <v>0</v>
      </c>
      <c r="I32" s="46">
        <v>672065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5710128</v>
      </c>
      <c r="P32" s="47">
        <f t="shared" si="1"/>
        <v>33.332329299686535</v>
      </c>
      <c r="Q32" s="9"/>
    </row>
    <row r="33" spans="1:17">
      <c r="A33" s="12"/>
      <c r="B33" s="25">
        <v>332</v>
      </c>
      <c r="C33" s="20" t="s">
        <v>162</v>
      </c>
      <c r="D33" s="46">
        <v>143842</v>
      </c>
      <c r="E33" s="46">
        <v>5025729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5169571</v>
      </c>
      <c r="P33" s="47">
        <f t="shared" si="1"/>
        <v>30.176879206579923</v>
      </c>
      <c r="Q33" s="9"/>
    </row>
    <row r="34" spans="1:17">
      <c r="A34" s="12"/>
      <c r="B34" s="25">
        <v>334.2</v>
      </c>
      <c r="C34" s="20" t="s">
        <v>31</v>
      </c>
      <c r="D34" s="46">
        <v>4877</v>
      </c>
      <c r="E34" s="46">
        <v>264648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269525</v>
      </c>
      <c r="P34" s="47">
        <f t="shared" si="1"/>
        <v>1.5733265619436223</v>
      </c>
      <c r="Q34" s="9"/>
    </row>
    <row r="35" spans="1:17">
      <c r="A35" s="12"/>
      <c r="B35" s="25">
        <v>334.5</v>
      </c>
      <c r="C35" s="20" t="s">
        <v>35</v>
      </c>
      <c r="D35" s="46">
        <v>0</v>
      </c>
      <c r="E35" s="46">
        <v>1098204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1098204</v>
      </c>
      <c r="P35" s="47">
        <f t="shared" si="1"/>
        <v>6.4106614363518553</v>
      </c>
      <c r="Q35" s="9"/>
    </row>
    <row r="36" spans="1:17">
      <c r="A36" s="12"/>
      <c r="B36" s="25">
        <v>334.69</v>
      </c>
      <c r="C36" s="20" t="s">
        <v>36</v>
      </c>
      <c r="D36" s="46">
        <v>0</v>
      </c>
      <c r="E36" s="46">
        <v>207657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207657</v>
      </c>
      <c r="P36" s="47">
        <f t="shared" si="1"/>
        <v>1.2121779941509203</v>
      </c>
      <c r="Q36" s="9"/>
    </row>
    <row r="37" spans="1:17">
      <c r="A37" s="12"/>
      <c r="B37" s="25">
        <v>334.7</v>
      </c>
      <c r="C37" s="20" t="s">
        <v>37</v>
      </c>
      <c r="D37" s="46">
        <v>82091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82091</v>
      </c>
      <c r="P37" s="47">
        <f t="shared" ref="P37:P68" si="7">(O37/P$85)</f>
        <v>0.47919840755593696</v>
      </c>
      <c r="Q37" s="9"/>
    </row>
    <row r="38" spans="1:17">
      <c r="A38" s="12"/>
      <c r="B38" s="25">
        <v>335.125</v>
      </c>
      <c r="C38" s="20" t="s">
        <v>163</v>
      </c>
      <c r="D38" s="46">
        <v>6646683</v>
      </c>
      <c r="E38" s="46">
        <v>1540827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8187510</v>
      </c>
      <c r="P38" s="47">
        <f t="shared" si="7"/>
        <v>47.793811183300349</v>
      </c>
      <c r="Q38" s="9"/>
    </row>
    <row r="39" spans="1:17">
      <c r="A39" s="12"/>
      <c r="B39" s="25">
        <v>335.14</v>
      </c>
      <c r="C39" s="20" t="s">
        <v>114</v>
      </c>
      <c r="D39" s="46">
        <v>1940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1940</v>
      </c>
      <c r="P39" s="47">
        <f t="shared" si="7"/>
        <v>1.1324565551138586E-2</v>
      </c>
      <c r="Q39" s="9"/>
    </row>
    <row r="40" spans="1:17">
      <c r="A40" s="12"/>
      <c r="B40" s="25">
        <v>335.15</v>
      </c>
      <c r="C40" s="20" t="s">
        <v>115</v>
      </c>
      <c r="D40" s="46">
        <v>64510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64510</v>
      </c>
      <c r="P40" s="47">
        <f t="shared" si="7"/>
        <v>0.37657099159997431</v>
      </c>
      <c r="Q40" s="9"/>
    </row>
    <row r="41" spans="1:17">
      <c r="A41" s="12"/>
      <c r="B41" s="25">
        <v>335.18</v>
      </c>
      <c r="C41" s="20" t="s">
        <v>164</v>
      </c>
      <c r="D41" s="46">
        <v>13980015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13980015</v>
      </c>
      <c r="P41" s="47">
        <f t="shared" si="7"/>
        <v>81.607008388350877</v>
      </c>
      <c r="Q41" s="9"/>
    </row>
    <row r="42" spans="1:17">
      <c r="A42" s="12"/>
      <c r="B42" s="25">
        <v>335.21</v>
      </c>
      <c r="C42" s="20" t="s">
        <v>42</v>
      </c>
      <c r="D42" s="46">
        <v>64436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64436</v>
      </c>
      <c r="P42" s="47">
        <f t="shared" si="7"/>
        <v>0.37613902363565255</v>
      </c>
      <c r="Q42" s="9"/>
    </row>
    <row r="43" spans="1:17">
      <c r="A43" s="12"/>
      <c r="B43" s="25">
        <v>335.9</v>
      </c>
      <c r="C43" s="20" t="s">
        <v>43</v>
      </c>
      <c r="D43" s="46">
        <v>0</v>
      </c>
      <c r="E43" s="46">
        <v>50698132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5" si="8">SUM(D43:N43)</f>
        <v>50698132</v>
      </c>
      <c r="P43" s="47">
        <f t="shared" si="7"/>
        <v>295.94552533725607</v>
      </c>
      <c r="Q43" s="9"/>
    </row>
    <row r="44" spans="1:17">
      <c r="A44" s="12"/>
      <c r="B44" s="25">
        <v>337.4</v>
      </c>
      <c r="C44" s="20" t="s">
        <v>44</v>
      </c>
      <c r="D44" s="46">
        <v>0</v>
      </c>
      <c r="E44" s="46">
        <v>353777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353777</v>
      </c>
      <c r="P44" s="47">
        <f t="shared" si="7"/>
        <v>2.06513960153874</v>
      </c>
      <c r="Q44" s="9"/>
    </row>
    <row r="45" spans="1:17">
      <c r="A45" s="12"/>
      <c r="B45" s="25">
        <v>337.6</v>
      </c>
      <c r="C45" s="20" t="s">
        <v>45</v>
      </c>
      <c r="D45" s="46">
        <v>77115</v>
      </c>
      <c r="E45" s="46">
        <v>90538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167653</v>
      </c>
      <c r="P45" s="47">
        <f t="shared" si="7"/>
        <v>0.97865844760053466</v>
      </c>
      <c r="Q45" s="9"/>
    </row>
    <row r="46" spans="1:17">
      <c r="A46" s="12"/>
      <c r="B46" s="25">
        <v>338</v>
      </c>
      <c r="C46" s="20" t="s">
        <v>47</v>
      </c>
      <c r="D46" s="46">
        <v>183538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183538</v>
      </c>
      <c r="P46" s="47">
        <f t="shared" si="7"/>
        <v>1.071385624806636</v>
      </c>
      <c r="Q46" s="9"/>
    </row>
    <row r="47" spans="1:17" ht="15.75">
      <c r="A47" s="29" t="s">
        <v>52</v>
      </c>
      <c r="B47" s="30"/>
      <c r="C47" s="31"/>
      <c r="D47" s="32">
        <f t="shared" ref="D47:N47" si="9">SUM(D48:D65)</f>
        <v>35467579</v>
      </c>
      <c r="E47" s="32">
        <f t="shared" si="9"/>
        <v>1412691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65528645</v>
      </c>
      <c r="J47" s="32">
        <f t="shared" si="9"/>
        <v>19797603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122206518</v>
      </c>
      <c r="P47" s="45">
        <f t="shared" si="7"/>
        <v>713.36892982855545</v>
      </c>
      <c r="Q47" s="10"/>
    </row>
    <row r="48" spans="1:17">
      <c r="A48" s="12"/>
      <c r="B48" s="25">
        <v>341.2</v>
      </c>
      <c r="C48" s="20" t="s">
        <v>119</v>
      </c>
      <c r="D48" s="46">
        <v>17814425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19797603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5" si="10">SUM(D48:N48)</f>
        <v>37612028</v>
      </c>
      <c r="P48" s="47">
        <f t="shared" si="7"/>
        <v>219.55663742126799</v>
      </c>
      <c r="Q48" s="9"/>
    </row>
    <row r="49" spans="1:17">
      <c r="A49" s="12"/>
      <c r="B49" s="25">
        <v>341.3</v>
      </c>
      <c r="C49" s="20" t="s">
        <v>120</v>
      </c>
      <c r="D49" s="46">
        <v>1542522</v>
      </c>
      <c r="E49" s="46">
        <v>0</v>
      </c>
      <c r="F49" s="46">
        <v>0</v>
      </c>
      <c r="G49" s="46">
        <v>0</v>
      </c>
      <c r="H49" s="46">
        <v>0</v>
      </c>
      <c r="I49" s="46">
        <v>320000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1862522</v>
      </c>
      <c r="P49" s="47">
        <f t="shared" si="7"/>
        <v>10.872295092493681</v>
      </c>
      <c r="Q49" s="9"/>
    </row>
    <row r="50" spans="1:17">
      <c r="A50" s="12"/>
      <c r="B50" s="25">
        <v>341.9</v>
      </c>
      <c r="C50" s="20" t="s">
        <v>121</v>
      </c>
      <c r="D50" s="46">
        <v>1362854</v>
      </c>
      <c r="E50" s="46">
        <v>0</v>
      </c>
      <c r="F50" s="46">
        <v>0</v>
      </c>
      <c r="G50" s="46">
        <v>0</v>
      </c>
      <c r="H50" s="46">
        <v>0</v>
      </c>
      <c r="I50" s="46">
        <v>567137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1929991</v>
      </c>
      <c r="P50" s="47">
        <f t="shared" si="7"/>
        <v>11.266138965261604</v>
      </c>
      <c r="Q50" s="9"/>
    </row>
    <row r="51" spans="1:17">
      <c r="A51" s="12"/>
      <c r="B51" s="25">
        <v>342.1</v>
      </c>
      <c r="C51" s="20" t="s">
        <v>58</v>
      </c>
      <c r="D51" s="46">
        <v>1249132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1249132</v>
      </c>
      <c r="P51" s="47">
        <f t="shared" si="7"/>
        <v>7.2916892866107439</v>
      </c>
      <c r="Q51" s="9"/>
    </row>
    <row r="52" spans="1:17">
      <c r="A52" s="12"/>
      <c r="B52" s="25">
        <v>342.2</v>
      </c>
      <c r="C52" s="20" t="s">
        <v>59</v>
      </c>
      <c r="D52" s="46">
        <v>1164013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1164013</v>
      </c>
      <c r="P52" s="47">
        <f t="shared" si="7"/>
        <v>6.7948152169471543</v>
      </c>
      <c r="Q52" s="9"/>
    </row>
    <row r="53" spans="1:17">
      <c r="A53" s="12"/>
      <c r="B53" s="25">
        <v>342.5</v>
      </c>
      <c r="C53" s="20" t="s">
        <v>104</v>
      </c>
      <c r="D53" s="46">
        <v>4108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4108</v>
      </c>
      <c r="P53" s="47">
        <f t="shared" si="7"/>
        <v>2.3980059424782117E-2</v>
      </c>
      <c r="Q53" s="9"/>
    </row>
    <row r="54" spans="1:17">
      <c r="A54" s="12"/>
      <c r="B54" s="25">
        <v>342.6</v>
      </c>
      <c r="C54" s="20" t="s">
        <v>60</v>
      </c>
      <c r="D54" s="46">
        <v>4928235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4928235</v>
      </c>
      <c r="P54" s="47">
        <f t="shared" si="7"/>
        <v>28.768103252018282</v>
      </c>
      <c r="Q54" s="9"/>
    </row>
    <row r="55" spans="1:17">
      <c r="A55" s="12"/>
      <c r="B55" s="25">
        <v>342.9</v>
      </c>
      <c r="C55" s="20" t="s">
        <v>61</v>
      </c>
      <c r="D55" s="46">
        <v>207924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207924</v>
      </c>
      <c r="P55" s="47">
        <f t="shared" si="7"/>
        <v>1.2137365812654326</v>
      </c>
      <c r="Q55" s="9"/>
    </row>
    <row r="56" spans="1:17">
      <c r="A56" s="12"/>
      <c r="B56" s="25">
        <v>343.3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29099036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29099036</v>
      </c>
      <c r="P56" s="47">
        <f t="shared" si="7"/>
        <v>169.86285600873276</v>
      </c>
      <c r="Q56" s="9"/>
    </row>
    <row r="57" spans="1:17">
      <c r="A57" s="12"/>
      <c r="B57" s="25">
        <v>343.4</v>
      </c>
      <c r="C57" s="20" t="s">
        <v>169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3754717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3754717</v>
      </c>
      <c r="P57" s="47">
        <f t="shared" si="7"/>
        <v>21.917803501275472</v>
      </c>
      <c r="Q57" s="9"/>
    </row>
    <row r="58" spans="1:17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31776275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31776275</v>
      </c>
      <c r="P58" s="47">
        <f t="shared" si="7"/>
        <v>185.49098412809602</v>
      </c>
      <c r="Q58" s="9"/>
    </row>
    <row r="59" spans="1:17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6280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6280</v>
      </c>
      <c r="P59" s="47">
        <f t="shared" si="7"/>
        <v>3.665890291811872E-2</v>
      </c>
      <c r="Q59" s="9"/>
    </row>
    <row r="60" spans="1:17">
      <c r="A60" s="12"/>
      <c r="B60" s="25">
        <v>343.9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5200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5200</v>
      </c>
      <c r="P60" s="47">
        <f t="shared" si="7"/>
        <v>3.0354505600990025E-2</v>
      </c>
      <c r="Q60" s="9"/>
    </row>
    <row r="61" spans="1:17">
      <c r="A61" s="12"/>
      <c r="B61" s="25">
        <v>347.2</v>
      </c>
      <c r="C61" s="20" t="s">
        <v>68</v>
      </c>
      <c r="D61" s="46">
        <v>561866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561866</v>
      </c>
      <c r="P61" s="47">
        <f t="shared" si="7"/>
        <v>3.2798393546165117</v>
      </c>
      <c r="Q61" s="9"/>
    </row>
    <row r="62" spans="1:17">
      <c r="A62" s="12"/>
      <c r="B62" s="25">
        <v>347.3</v>
      </c>
      <c r="C62" s="20" t="s">
        <v>143</v>
      </c>
      <c r="D62" s="46">
        <v>1169806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1169806</v>
      </c>
      <c r="P62" s="47">
        <f t="shared" si="7"/>
        <v>6.8286313036676418</v>
      </c>
      <c r="Q62" s="9"/>
    </row>
    <row r="63" spans="1:17">
      <c r="A63" s="12"/>
      <c r="B63" s="25">
        <v>347.4</v>
      </c>
      <c r="C63" s="20" t="s">
        <v>69</v>
      </c>
      <c r="D63" s="46">
        <v>50603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50603</v>
      </c>
      <c r="P63" s="47">
        <f t="shared" si="7"/>
        <v>0.29539020133209581</v>
      </c>
      <c r="Q63" s="9"/>
    </row>
    <row r="64" spans="1:17">
      <c r="A64" s="12"/>
      <c r="B64" s="25">
        <v>347.5</v>
      </c>
      <c r="C64" s="20" t="s">
        <v>70</v>
      </c>
      <c r="D64" s="46">
        <v>3067443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3067443</v>
      </c>
      <c r="P64" s="47">
        <f t="shared" si="7"/>
        <v>17.905906870041854</v>
      </c>
      <c r="Q64" s="9"/>
    </row>
    <row r="65" spans="1:17">
      <c r="A65" s="12"/>
      <c r="B65" s="25">
        <v>347.9</v>
      </c>
      <c r="C65" s="20" t="s">
        <v>71</v>
      </c>
      <c r="D65" s="46">
        <v>2344648</v>
      </c>
      <c r="E65" s="46">
        <v>1412691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3757339</v>
      </c>
      <c r="P65" s="47">
        <f t="shared" si="7"/>
        <v>21.933109176984281</v>
      </c>
      <c r="Q65" s="9"/>
    </row>
    <row r="66" spans="1:17" ht="15.75">
      <c r="A66" s="29" t="s">
        <v>53</v>
      </c>
      <c r="B66" s="30"/>
      <c r="C66" s="31"/>
      <c r="D66" s="32">
        <f t="shared" ref="D66:N66" si="11">SUM(D67:D69)</f>
        <v>438298</v>
      </c>
      <c r="E66" s="32">
        <f t="shared" si="11"/>
        <v>87298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O66" s="32">
        <f>SUM(D66:N66)</f>
        <v>525596</v>
      </c>
      <c r="P66" s="45">
        <f t="shared" si="7"/>
        <v>3.0681166780496061</v>
      </c>
      <c r="Q66" s="10"/>
    </row>
    <row r="67" spans="1:17">
      <c r="A67" s="13"/>
      <c r="B67" s="39">
        <v>351.9</v>
      </c>
      <c r="C67" s="21" t="s">
        <v>165</v>
      </c>
      <c r="D67" s="46">
        <v>6652</v>
      </c>
      <c r="E67" s="46">
        <v>87298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69" si="12">SUM(D67:N67)</f>
        <v>93950</v>
      </c>
      <c r="P67" s="47">
        <f t="shared" si="7"/>
        <v>0.54842419254096397</v>
      </c>
      <c r="Q67" s="9"/>
    </row>
    <row r="68" spans="1:17">
      <c r="A68" s="13"/>
      <c r="B68" s="39">
        <v>354</v>
      </c>
      <c r="C68" s="21" t="s">
        <v>74</v>
      </c>
      <c r="D68" s="46">
        <v>128269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128269</v>
      </c>
      <c r="P68" s="47">
        <f t="shared" si="7"/>
        <v>0.74875809210257493</v>
      </c>
      <c r="Q68" s="9"/>
    </row>
    <row r="69" spans="1:17">
      <c r="A69" s="13"/>
      <c r="B69" s="39">
        <v>359</v>
      </c>
      <c r="C69" s="21" t="s">
        <v>75</v>
      </c>
      <c r="D69" s="46">
        <v>303377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303377</v>
      </c>
      <c r="P69" s="47">
        <f t="shared" ref="P69:P83" si="13">(O69/P$85)</f>
        <v>1.7709343934060675</v>
      </c>
      <c r="Q69" s="9"/>
    </row>
    <row r="70" spans="1:17" ht="15.75">
      <c r="A70" s="29" t="s">
        <v>3</v>
      </c>
      <c r="B70" s="30"/>
      <c r="C70" s="31"/>
      <c r="D70" s="32">
        <f t="shared" ref="D70:N70" si="14">SUM(D71:D78)</f>
        <v>20643039</v>
      </c>
      <c r="E70" s="32">
        <f t="shared" si="14"/>
        <v>2089307</v>
      </c>
      <c r="F70" s="32">
        <f t="shared" si="14"/>
        <v>11863564</v>
      </c>
      <c r="G70" s="32">
        <f t="shared" si="14"/>
        <v>5355501</v>
      </c>
      <c r="H70" s="32">
        <f t="shared" si="14"/>
        <v>4064</v>
      </c>
      <c r="I70" s="32">
        <f t="shared" si="14"/>
        <v>3853307</v>
      </c>
      <c r="J70" s="32">
        <f t="shared" si="14"/>
        <v>5412684</v>
      </c>
      <c r="K70" s="32">
        <f t="shared" si="14"/>
        <v>-86250707</v>
      </c>
      <c r="L70" s="32">
        <f t="shared" si="14"/>
        <v>0</v>
      </c>
      <c r="M70" s="32">
        <f t="shared" si="14"/>
        <v>28039505</v>
      </c>
      <c r="N70" s="32">
        <f t="shared" si="14"/>
        <v>0</v>
      </c>
      <c r="O70" s="32">
        <f>SUM(D70:N70)</f>
        <v>-8989736</v>
      </c>
      <c r="P70" s="45">
        <f t="shared" si="13"/>
        <v>-52.476729185273392</v>
      </c>
      <c r="Q70" s="10"/>
    </row>
    <row r="71" spans="1:17">
      <c r="A71" s="12"/>
      <c r="B71" s="25">
        <v>361.1</v>
      </c>
      <c r="C71" s="20" t="s">
        <v>77</v>
      </c>
      <c r="D71" s="46">
        <v>-2028173</v>
      </c>
      <c r="E71" s="46">
        <v>51904</v>
      </c>
      <c r="F71" s="46">
        <v>123775</v>
      </c>
      <c r="G71" s="46">
        <v>0</v>
      </c>
      <c r="H71" s="46">
        <v>4064</v>
      </c>
      <c r="I71" s="46">
        <v>252984</v>
      </c>
      <c r="J71" s="46">
        <v>-977411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-2572857</v>
      </c>
      <c r="P71" s="47">
        <f t="shared" si="13"/>
        <v>-15.018808118662767</v>
      </c>
      <c r="Q71" s="9"/>
    </row>
    <row r="72" spans="1:17">
      <c r="A72" s="12"/>
      <c r="B72" s="25">
        <v>361.3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3549366</v>
      </c>
      <c r="J72" s="46">
        <v>0</v>
      </c>
      <c r="K72" s="46">
        <v>-147618647</v>
      </c>
      <c r="L72" s="46">
        <v>0</v>
      </c>
      <c r="M72" s="46">
        <v>0</v>
      </c>
      <c r="N72" s="46">
        <v>0</v>
      </c>
      <c r="O72" s="46">
        <f t="shared" ref="O72:O82" si="15">SUM(D72:N72)</f>
        <v>-144069281</v>
      </c>
      <c r="P72" s="47">
        <f t="shared" si="13"/>
        <v>-840.99073020098183</v>
      </c>
      <c r="Q72" s="9"/>
    </row>
    <row r="73" spans="1:17">
      <c r="A73" s="12"/>
      <c r="B73" s="25">
        <v>362</v>
      </c>
      <c r="C73" s="20" t="s">
        <v>79</v>
      </c>
      <c r="D73" s="46">
        <v>15525991</v>
      </c>
      <c r="E73" s="46">
        <v>1005502</v>
      </c>
      <c r="F73" s="46">
        <v>11739789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28271282</v>
      </c>
      <c r="P73" s="47">
        <f t="shared" si="13"/>
        <v>165.03092073387856</v>
      </c>
      <c r="Q73" s="9"/>
    </row>
    <row r="74" spans="1:17">
      <c r="A74" s="12"/>
      <c r="B74" s="25">
        <v>364</v>
      </c>
      <c r="C74" s="20" t="s">
        <v>124</v>
      </c>
      <c r="D74" s="46">
        <v>3487751</v>
      </c>
      <c r="E74" s="46">
        <v>0</v>
      </c>
      <c r="F74" s="46">
        <v>0</v>
      </c>
      <c r="G74" s="46">
        <v>5131924</v>
      </c>
      <c r="H74" s="46">
        <v>0</v>
      </c>
      <c r="I74" s="46">
        <v>21300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8640975</v>
      </c>
      <c r="P74" s="47">
        <f t="shared" si="13"/>
        <v>50.440870006829762</v>
      </c>
      <c r="Q74" s="9"/>
    </row>
    <row r="75" spans="1:17">
      <c r="A75" s="12"/>
      <c r="B75" s="25">
        <v>365</v>
      </c>
      <c r="C75" s="20" t="s">
        <v>125</v>
      </c>
      <c r="D75" s="46">
        <v>98380</v>
      </c>
      <c r="E75" s="46">
        <v>0</v>
      </c>
      <c r="F75" s="46">
        <v>0</v>
      </c>
      <c r="G75" s="46">
        <v>0</v>
      </c>
      <c r="H75" s="46">
        <v>0</v>
      </c>
      <c r="I75" s="46">
        <v>9645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108025</v>
      </c>
      <c r="P75" s="47">
        <f t="shared" si="13"/>
        <v>0.63058566683595141</v>
      </c>
      <c r="Q75" s="9"/>
    </row>
    <row r="76" spans="1:17">
      <c r="A76" s="12"/>
      <c r="B76" s="25">
        <v>366</v>
      </c>
      <c r="C76" s="20" t="s">
        <v>82</v>
      </c>
      <c r="D76" s="46">
        <v>1700</v>
      </c>
      <c r="E76" s="46">
        <v>556056</v>
      </c>
      <c r="F76" s="46">
        <v>0</v>
      </c>
      <c r="G76" s="46">
        <v>223577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781333</v>
      </c>
      <c r="P76" s="47">
        <f t="shared" si="13"/>
        <v>4.5609571009112191</v>
      </c>
      <c r="Q76" s="9"/>
    </row>
    <row r="77" spans="1:17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60954863</v>
      </c>
      <c r="L77" s="46">
        <v>0</v>
      </c>
      <c r="M77" s="46">
        <v>0</v>
      </c>
      <c r="N77" s="46">
        <v>0</v>
      </c>
      <c r="O77" s="46">
        <f t="shared" si="15"/>
        <v>60954863</v>
      </c>
      <c r="P77" s="47">
        <f t="shared" si="13"/>
        <v>355.81821737328454</v>
      </c>
      <c r="Q77" s="9"/>
    </row>
    <row r="78" spans="1:17">
      <c r="A78" s="12"/>
      <c r="B78" s="25">
        <v>369.9</v>
      </c>
      <c r="C78" s="20" t="s">
        <v>84</v>
      </c>
      <c r="D78" s="46">
        <v>3557390</v>
      </c>
      <c r="E78" s="46">
        <v>475845</v>
      </c>
      <c r="F78" s="46">
        <v>0</v>
      </c>
      <c r="G78" s="46">
        <v>0</v>
      </c>
      <c r="H78" s="46">
        <v>0</v>
      </c>
      <c r="I78" s="46">
        <v>20012</v>
      </c>
      <c r="J78" s="46">
        <v>6390095</v>
      </c>
      <c r="K78" s="46">
        <v>413077</v>
      </c>
      <c r="L78" s="46">
        <v>0</v>
      </c>
      <c r="M78" s="46">
        <v>28039505</v>
      </c>
      <c r="N78" s="46">
        <v>0</v>
      </c>
      <c r="O78" s="46">
        <f t="shared" si="15"/>
        <v>38895924</v>
      </c>
      <c r="P78" s="47">
        <f t="shared" si="13"/>
        <v>227.05125825263121</v>
      </c>
      <c r="Q78" s="9"/>
    </row>
    <row r="79" spans="1:17" ht="15.75">
      <c r="A79" s="29" t="s">
        <v>54</v>
      </c>
      <c r="B79" s="30"/>
      <c r="C79" s="31"/>
      <c r="D79" s="32">
        <f t="shared" ref="D79:N79" si="16">SUM(D80:D82)</f>
        <v>8990</v>
      </c>
      <c r="E79" s="32">
        <f t="shared" si="16"/>
        <v>2065912</v>
      </c>
      <c r="F79" s="32">
        <f t="shared" si="16"/>
        <v>0</v>
      </c>
      <c r="G79" s="32">
        <f t="shared" si="16"/>
        <v>0</v>
      </c>
      <c r="H79" s="32">
        <f t="shared" si="16"/>
        <v>213755</v>
      </c>
      <c r="I79" s="32">
        <f t="shared" si="16"/>
        <v>2116603</v>
      </c>
      <c r="J79" s="32">
        <f t="shared" si="16"/>
        <v>100000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4505260</v>
      </c>
      <c r="P79" s="45">
        <f t="shared" si="13"/>
        <v>26.299026904599291</v>
      </c>
      <c r="Q79" s="9"/>
    </row>
    <row r="80" spans="1:17">
      <c r="A80" s="12"/>
      <c r="B80" s="25">
        <v>381</v>
      </c>
      <c r="C80" s="20" t="s">
        <v>85</v>
      </c>
      <c r="D80" s="46">
        <v>0</v>
      </c>
      <c r="E80" s="46">
        <v>2065912</v>
      </c>
      <c r="F80" s="46">
        <v>0</v>
      </c>
      <c r="G80" s="46">
        <v>0</v>
      </c>
      <c r="H80" s="46">
        <v>213755</v>
      </c>
      <c r="I80" s="46">
        <v>0</v>
      </c>
      <c r="J80" s="46">
        <v>100000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2379667</v>
      </c>
      <c r="P80" s="47">
        <f t="shared" si="13"/>
        <v>13.891079861536754</v>
      </c>
      <c r="Q80" s="9"/>
    </row>
    <row r="81" spans="1:120">
      <c r="A81" s="12"/>
      <c r="B81" s="25">
        <v>383.1</v>
      </c>
      <c r="C81" s="20" t="s">
        <v>171</v>
      </c>
      <c r="D81" s="46">
        <v>8990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8990</v>
      </c>
      <c r="P81" s="47">
        <f t="shared" si="13"/>
        <v>5.247827026017314E-2</v>
      </c>
      <c r="Q81" s="9"/>
    </row>
    <row r="82" spans="1:120" ht="15.75" thickBot="1">
      <c r="A82" s="12"/>
      <c r="B82" s="25">
        <v>389.8</v>
      </c>
      <c r="C82" s="20" t="s">
        <v>166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2116603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2116603</v>
      </c>
      <c r="P82" s="47">
        <f t="shared" si="13"/>
        <v>12.355468772802363</v>
      </c>
      <c r="Q82" s="9"/>
    </row>
    <row r="83" spans="1:120" ht="16.5" thickBot="1">
      <c r="A83" s="14" t="s">
        <v>72</v>
      </c>
      <c r="B83" s="23"/>
      <c r="C83" s="22"/>
      <c r="D83" s="15">
        <f t="shared" ref="D83:N83" si="17">SUM(D5,D17,D27,D47,D66,D70,D79)</f>
        <v>226075826</v>
      </c>
      <c r="E83" s="15">
        <f t="shared" si="17"/>
        <v>80247928</v>
      </c>
      <c r="F83" s="15">
        <f t="shared" si="17"/>
        <v>26043448</v>
      </c>
      <c r="G83" s="15">
        <f t="shared" si="17"/>
        <v>5355501</v>
      </c>
      <c r="H83" s="15">
        <f t="shared" si="17"/>
        <v>217819</v>
      </c>
      <c r="I83" s="15">
        <f t="shared" si="17"/>
        <v>72230571</v>
      </c>
      <c r="J83" s="15">
        <f t="shared" si="17"/>
        <v>25310287</v>
      </c>
      <c r="K83" s="15">
        <f t="shared" si="17"/>
        <v>-86250707</v>
      </c>
      <c r="L83" s="15">
        <f t="shared" si="17"/>
        <v>0</v>
      </c>
      <c r="M83" s="15">
        <f t="shared" si="17"/>
        <v>28039505</v>
      </c>
      <c r="N83" s="15">
        <f t="shared" si="17"/>
        <v>0</v>
      </c>
      <c r="O83" s="15">
        <f>SUM(D83:N83)</f>
        <v>377270178</v>
      </c>
      <c r="P83" s="38">
        <f t="shared" si="13"/>
        <v>2202.278794459135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118" t="s">
        <v>170</v>
      </c>
      <c r="N85" s="118"/>
      <c r="O85" s="118"/>
      <c r="P85" s="43">
        <v>171309</v>
      </c>
    </row>
    <row r="86" spans="1:120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7"/>
    </row>
    <row r="87" spans="1:120" ht="15.75" customHeight="1" thickBot="1">
      <c r="A87" s="120" t="s">
        <v>102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29"/>
      <c r="M3" s="130"/>
      <c r="N3" s="36"/>
      <c r="O3" s="37"/>
      <c r="P3" s="131" t="s">
        <v>152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SUM(D6:D16)</f>
        <v>95151119</v>
      </c>
      <c r="E5" s="27">
        <f t="shared" si="0"/>
        <v>2742078</v>
      </c>
      <c r="F5" s="27">
        <f t="shared" si="0"/>
        <v>13365454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111258651</v>
      </c>
      <c r="P5" s="33">
        <f t="shared" ref="P5:P36" si="1">(O5/P$84)</f>
        <v>651.17993994978258</v>
      </c>
      <c r="Q5" s="6"/>
    </row>
    <row r="6" spans="1:134">
      <c r="A6" s="12"/>
      <c r="B6" s="25">
        <v>311</v>
      </c>
      <c r="C6" s="20" t="s">
        <v>2</v>
      </c>
      <c r="D6" s="46">
        <v>77410365</v>
      </c>
      <c r="E6" s="46">
        <v>0</v>
      </c>
      <c r="F6" s="46">
        <v>5830412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83240777</v>
      </c>
      <c r="P6" s="47">
        <f t="shared" si="1"/>
        <v>487.19559046454054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1610246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1610246</v>
      </c>
      <c r="P7" s="47">
        <f t="shared" si="1"/>
        <v>9.4245246024453202</v>
      </c>
      <c r="Q7" s="9"/>
    </row>
    <row r="8" spans="1:134">
      <c r="A8" s="12"/>
      <c r="B8" s="25">
        <v>312.43</v>
      </c>
      <c r="C8" s="20" t="s">
        <v>157</v>
      </c>
      <c r="D8" s="46">
        <v>0</v>
      </c>
      <c r="E8" s="46">
        <v>1131832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1131832</v>
      </c>
      <c r="P8" s="47">
        <f t="shared" si="1"/>
        <v>6.6244403214383958</v>
      </c>
      <c r="Q8" s="9"/>
    </row>
    <row r="9" spans="1:134">
      <c r="A9" s="12"/>
      <c r="B9" s="25">
        <v>312.51</v>
      </c>
      <c r="C9" s="20" t="s">
        <v>94</v>
      </c>
      <c r="D9" s="46">
        <v>1164578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1164578</v>
      </c>
      <c r="P9" s="47">
        <f t="shared" si="1"/>
        <v>6.8160976723224689</v>
      </c>
      <c r="Q9" s="9"/>
    </row>
    <row r="10" spans="1:134">
      <c r="A10" s="12"/>
      <c r="B10" s="25">
        <v>312.52</v>
      </c>
      <c r="C10" s="20" t="s">
        <v>110</v>
      </c>
      <c r="D10" s="46">
        <v>1517019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1517019</v>
      </c>
      <c r="P10" s="47">
        <f t="shared" si="1"/>
        <v>8.8788811696330843</v>
      </c>
      <c r="Q10" s="9"/>
    </row>
    <row r="11" spans="1:134">
      <c r="A11" s="12"/>
      <c r="B11" s="25">
        <v>314.10000000000002</v>
      </c>
      <c r="C11" s="20" t="s">
        <v>12</v>
      </c>
      <c r="D11" s="46">
        <v>10355427</v>
      </c>
      <c r="E11" s="46">
        <v>0</v>
      </c>
      <c r="F11" s="46">
        <v>1493707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11849134</v>
      </c>
      <c r="P11" s="47">
        <f t="shared" si="1"/>
        <v>69.351176715030704</v>
      </c>
      <c r="Q11" s="9"/>
    </row>
    <row r="12" spans="1:134">
      <c r="A12" s="12"/>
      <c r="B12" s="25">
        <v>314.3</v>
      </c>
      <c r="C12" s="20" t="s">
        <v>13</v>
      </c>
      <c r="D12" s="46">
        <v>1023025</v>
      </c>
      <c r="E12" s="46">
        <v>0</v>
      </c>
      <c r="F12" s="46">
        <v>1652999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2676024</v>
      </c>
      <c r="P12" s="47">
        <f t="shared" si="1"/>
        <v>15.662360921706457</v>
      </c>
      <c r="Q12" s="9"/>
    </row>
    <row r="13" spans="1:134">
      <c r="A13" s="12"/>
      <c r="B13" s="25">
        <v>314.39999999999998</v>
      </c>
      <c r="C13" s="20" t="s">
        <v>14</v>
      </c>
      <c r="D13" s="46">
        <v>180575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180575</v>
      </c>
      <c r="P13" s="47">
        <f t="shared" si="1"/>
        <v>1.056877973978239</v>
      </c>
      <c r="Q13" s="9"/>
    </row>
    <row r="14" spans="1:134">
      <c r="A14" s="12"/>
      <c r="B14" s="25">
        <v>314.8</v>
      </c>
      <c r="C14" s="20" t="s">
        <v>15</v>
      </c>
      <c r="D14" s="46">
        <v>66655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66655</v>
      </c>
      <c r="P14" s="47">
        <f t="shared" si="1"/>
        <v>0.39012156364679235</v>
      </c>
      <c r="Q14" s="9"/>
    </row>
    <row r="15" spans="1:134">
      <c r="A15" s="12"/>
      <c r="B15" s="25">
        <v>315.10000000000002</v>
      </c>
      <c r="C15" s="20" t="s">
        <v>158</v>
      </c>
      <c r="D15" s="46">
        <v>0</v>
      </c>
      <c r="E15" s="46">
        <v>0</v>
      </c>
      <c r="F15" s="46">
        <v>4388336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4388336</v>
      </c>
      <c r="P15" s="47">
        <f t="shared" si="1"/>
        <v>25.684262277811268</v>
      </c>
      <c r="Q15" s="9"/>
    </row>
    <row r="16" spans="1:134">
      <c r="A16" s="12"/>
      <c r="B16" s="25">
        <v>316</v>
      </c>
      <c r="C16" s="20" t="s">
        <v>112</v>
      </c>
      <c r="D16" s="46">
        <v>3433475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3433475</v>
      </c>
      <c r="P16" s="47">
        <f t="shared" si="1"/>
        <v>20.095606267229321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SUM(D18:D26)</f>
        <v>44162622</v>
      </c>
      <c r="E17" s="32">
        <f t="shared" si="3"/>
        <v>1590902</v>
      </c>
      <c r="F17" s="32">
        <f t="shared" si="3"/>
        <v>761568</v>
      </c>
      <c r="G17" s="32">
        <f t="shared" si="3"/>
        <v>0</v>
      </c>
      <c r="H17" s="32">
        <f t="shared" si="3"/>
        <v>0</v>
      </c>
      <c r="I17" s="32">
        <f t="shared" si="3"/>
        <v>64542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46579634</v>
      </c>
      <c r="P17" s="45">
        <f t="shared" si="1"/>
        <v>272.6235038658059</v>
      </c>
      <c r="Q17" s="10"/>
    </row>
    <row r="18" spans="1:17">
      <c r="A18" s="12"/>
      <c r="B18" s="25">
        <v>322</v>
      </c>
      <c r="C18" s="20" t="s">
        <v>159</v>
      </c>
      <c r="D18" s="46">
        <v>537062</v>
      </c>
      <c r="E18" s="46">
        <v>0</v>
      </c>
      <c r="F18" s="46">
        <v>0</v>
      </c>
      <c r="G18" s="46">
        <v>0</v>
      </c>
      <c r="H18" s="46">
        <v>0</v>
      </c>
      <c r="I18" s="46">
        <v>64542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601604</v>
      </c>
      <c r="P18" s="47">
        <f t="shared" si="1"/>
        <v>3.5210965895456434</v>
      </c>
      <c r="Q18" s="9"/>
    </row>
    <row r="19" spans="1:17">
      <c r="A19" s="12"/>
      <c r="B19" s="25">
        <v>323.10000000000002</v>
      </c>
      <c r="C19" s="20" t="s">
        <v>19</v>
      </c>
      <c r="D19" s="46">
        <v>7860202</v>
      </c>
      <c r="E19" s="46">
        <v>0</v>
      </c>
      <c r="F19" s="46">
        <v>761568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8621770</v>
      </c>
      <c r="P19" s="47">
        <f t="shared" si="1"/>
        <v>50.4619067407247</v>
      </c>
      <c r="Q19" s="9"/>
    </row>
    <row r="20" spans="1:17">
      <c r="A20" s="12"/>
      <c r="B20" s="25">
        <v>323.39999999999998</v>
      </c>
      <c r="C20" s="20" t="s">
        <v>20</v>
      </c>
      <c r="D20" s="46">
        <v>154617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154617</v>
      </c>
      <c r="P20" s="47">
        <f t="shared" si="1"/>
        <v>0.9049497533024693</v>
      </c>
      <c r="Q20" s="9"/>
    </row>
    <row r="21" spans="1:17">
      <c r="A21" s="12"/>
      <c r="B21" s="25">
        <v>323.60000000000002</v>
      </c>
      <c r="C21" s="20" t="s">
        <v>21</v>
      </c>
      <c r="D21" s="46">
        <v>3653000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3653000</v>
      </c>
      <c r="P21" s="47">
        <f t="shared" si="1"/>
        <v>21.380452659241353</v>
      </c>
      <c r="Q21" s="9"/>
    </row>
    <row r="22" spans="1:17">
      <c r="A22" s="12"/>
      <c r="B22" s="25">
        <v>323.7</v>
      </c>
      <c r="C22" s="20" t="s">
        <v>22</v>
      </c>
      <c r="D22" s="46">
        <v>3159699</v>
      </c>
      <c r="E22" s="46">
        <v>1590902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4750601</v>
      </c>
      <c r="P22" s="47">
        <f t="shared" si="1"/>
        <v>27.804544150956648</v>
      </c>
      <c r="Q22" s="9"/>
    </row>
    <row r="23" spans="1:17">
      <c r="A23" s="12"/>
      <c r="B23" s="25">
        <v>323.89999999999998</v>
      </c>
      <c r="C23" s="20" t="s">
        <v>23</v>
      </c>
      <c r="D23" s="46">
        <v>2046649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2046649</v>
      </c>
      <c r="P23" s="47">
        <f t="shared" si="1"/>
        <v>11.978724898599413</v>
      </c>
      <c r="Q23" s="9"/>
    </row>
    <row r="24" spans="1:17">
      <c r="A24" s="12"/>
      <c r="B24" s="25">
        <v>325.10000000000002</v>
      </c>
      <c r="C24" s="20" t="s">
        <v>24</v>
      </c>
      <c r="D24" s="46">
        <v>120377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120377</v>
      </c>
      <c r="P24" s="47">
        <f t="shared" si="1"/>
        <v>0.70454824795004012</v>
      </c>
      <c r="Q24" s="9"/>
    </row>
    <row r="25" spans="1:17">
      <c r="A25" s="12"/>
      <c r="B25" s="25">
        <v>325.2</v>
      </c>
      <c r="C25" s="20" t="s">
        <v>25</v>
      </c>
      <c r="D25" s="46">
        <v>26621436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26621436</v>
      </c>
      <c r="P25" s="47">
        <f t="shared" si="1"/>
        <v>155.81121054449042</v>
      </c>
      <c r="Q25" s="9"/>
    </row>
    <row r="26" spans="1:17">
      <c r="A26" s="12"/>
      <c r="B26" s="25">
        <v>329.5</v>
      </c>
      <c r="C26" s="20" t="s">
        <v>160</v>
      </c>
      <c r="D26" s="46">
        <v>9580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9580</v>
      </c>
      <c r="P26" s="47">
        <f t="shared" si="1"/>
        <v>5.607028099521822E-2</v>
      </c>
      <c r="Q26" s="9"/>
    </row>
    <row r="27" spans="1:17" ht="15.75">
      <c r="A27" s="29" t="s">
        <v>161</v>
      </c>
      <c r="B27" s="30"/>
      <c r="C27" s="31"/>
      <c r="D27" s="32">
        <f t="shared" ref="D27:N27" si="5">SUM(D28:D47)</f>
        <v>22986338</v>
      </c>
      <c r="E27" s="32">
        <f t="shared" si="5"/>
        <v>59122766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82109104</v>
      </c>
      <c r="P27" s="45">
        <f t="shared" si="1"/>
        <v>480.57208074588692</v>
      </c>
      <c r="Q27" s="10"/>
    </row>
    <row r="28" spans="1:17">
      <c r="A28" s="12"/>
      <c r="B28" s="25">
        <v>331.2</v>
      </c>
      <c r="C28" s="20" t="s">
        <v>26</v>
      </c>
      <c r="D28" s="46">
        <v>1849534</v>
      </c>
      <c r="E28" s="46">
        <v>664538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2514072</v>
      </c>
      <c r="P28" s="47">
        <f t="shared" si="1"/>
        <v>14.714480530502115</v>
      </c>
      <c r="Q28" s="9"/>
    </row>
    <row r="29" spans="1:17">
      <c r="A29" s="12"/>
      <c r="B29" s="25">
        <v>331.49</v>
      </c>
      <c r="C29" s="20" t="s">
        <v>32</v>
      </c>
      <c r="D29" s="46">
        <v>0</v>
      </c>
      <c r="E29" s="46">
        <v>175236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3" si="6">SUM(D29:N29)</f>
        <v>175236</v>
      </c>
      <c r="P29" s="47">
        <f t="shared" si="1"/>
        <v>1.0256296200916557</v>
      </c>
      <c r="Q29" s="9"/>
    </row>
    <row r="30" spans="1:17">
      <c r="A30" s="12"/>
      <c r="B30" s="25">
        <v>331.5</v>
      </c>
      <c r="C30" s="20" t="s">
        <v>28</v>
      </c>
      <c r="D30" s="46">
        <v>1615980</v>
      </c>
      <c r="E30" s="46">
        <v>497265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2113245</v>
      </c>
      <c r="P30" s="47">
        <f t="shared" si="1"/>
        <v>12.368501144231725</v>
      </c>
      <c r="Q30" s="9"/>
    </row>
    <row r="31" spans="1:17">
      <c r="A31" s="12"/>
      <c r="B31" s="25">
        <v>331.69</v>
      </c>
      <c r="C31" s="20" t="s">
        <v>33</v>
      </c>
      <c r="D31" s="46">
        <v>12681</v>
      </c>
      <c r="E31" s="46">
        <v>4000140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4012821</v>
      </c>
      <c r="P31" s="47">
        <f t="shared" si="1"/>
        <v>23.486430172600478</v>
      </c>
      <c r="Q31" s="9"/>
    </row>
    <row r="32" spans="1:17">
      <c r="A32" s="12"/>
      <c r="B32" s="25">
        <v>331.7</v>
      </c>
      <c r="C32" s="20" t="s">
        <v>29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5000</v>
      </c>
      <c r="P32" s="47">
        <f t="shared" si="1"/>
        <v>2.9264238515249594E-2</v>
      </c>
      <c r="Q32" s="9"/>
    </row>
    <row r="33" spans="1:17">
      <c r="A33" s="12"/>
      <c r="B33" s="25">
        <v>331.9</v>
      </c>
      <c r="C33" s="20" t="s">
        <v>30</v>
      </c>
      <c r="D33" s="46">
        <v>0</v>
      </c>
      <c r="E33" s="46">
        <v>23225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23225</v>
      </c>
      <c r="P33" s="47">
        <f t="shared" si="1"/>
        <v>0.13593238790333437</v>
      </c>
      <c r="Q33" s="9"/>
    </row>
    <row r="34" spans="1:17">
      <c r="A34" s="12"/>
      <c r="B34" s="25">
        <v>332</v>
      </c>
      <c r="C34" s="20" t="s">
        <v>162</v>
      </c>
      <c r="D34" s="46">
        <v>1788748</v>
      </c>
      <c r="E34" s="46">
        <v>842904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2631652</v>
      </c>
      <c r="P34" s="47">
        <f t="shared" si="1"/>
        <v>15.402658363426726</v>
      </c>
      <c r="Q34" s="9"/>
    </row>
    <row r="35" spans="1:17">
      <c r="A35" s="12"/>
      <c r="B35" s="25">
        <v>334.2</v>
      </c>
      <c r="C35" s="20" t="s">
        <v>31</v>
      </c>
      <c r="D35" s="46">
        <v>86875</v>
      </c>
      <c r="E35" s="46">
        <v>410781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497656</v>
      </c>
      <c r="P35" s="47">
        <f t="shared" si="1"/>
        <v>2.9127047765090106</v>
      </c>
      <c r="Q35" s="9"/>
    </row>
    <row r="36" spans="1:17">
      <c r="A36" s="12"/>
      <c r="B36" s="25">
        <v>334.5</v>
      </c>
      <c r="C36" s="20" t="s">
        <v>35</v>
      </c>
      <c r="D36" s="46">
        <v>0</v>
      </c>
      <c r="E36" s="46">
        <v>397729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397729</v>
      </c>
      <c r="P36" s="47">
        <f t="shared" si="1"/>
        <v>2.327847264086341</v>
      </c>
      <c r="Q36" s="9"/>
    </row>
    <row r="37" spans="1:17">
      <c r="A37" s="12"/>
      <c r="B37" s="25">
        <v>334.69</v>
      </c>
      <c r="C37" s="20" t="s">
        <v>36</v>
      </c>
      <c r="D37" s="46">
        <v>0</v>
      </c>
      <c r="E37" s="46">
        <v>113818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113818</v>
      </c>
      <c r="P37" s="47">
        <f t="shared" ref="P37:P68" si="7">(O37/P$84)</f>
        <v>0.66615941986573568</v>
      </c>
      <c r="Q37" s="9"/>
    </row>
    <row r="38" spans="1:17">
      <c r="A38" s="12"/>
      <c r="B38" s="25">
        <v>334.7</v>
      </c>
      <c r="C38" s="20" t="s">
        <v>37</v>
      </c>
      <c r="D38" s="46">
        <v>69338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69338</v>
      </c>
      <c r="P38" s="47">
        <f t="shared" si="7"/>
        <v>0.40582475403407525</v>
      </c>
      <c r="Q38" s="9"/>
    </row>
    <row r="39" spans="1:17">
      <c r="A39" s="12"/>
      <c r="B39" s="25">
        <v>335.125</v>
      </c>
      <c r="C39" s="20" t="s">
        <v>163</v>
      </c>
      <c r="D39" s="46">
        <v>5124264</v>
      </c>
      <c r="E39" s="46">
        <v>1419918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6544182</v>
      </c>
      <c r="P39" s="47">
        <f t="shared" si="7"/>
        <v>38.302100587040627</v>
      </c>
      <c r="Q39" s="9"/>
    </row>
    <row r="40" spans="1:17">
      <c r="A40" s="12"/>
      <c r="B40" s="25">
        <v>335.14</v>
      </c>
      <c r="C40" s="20" t="s">
        <v>114</v>
      </c>
      <c r="D40" s="46">
        <v>2033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2033</v>
      </c>
      <c r="P40" s="47">
        <f t="shared" si="7"/>
        <v>1.1898839380300485E-2</v>
      </c>
      <c r="Q40" s="9"/>
    </row>
    <row r="41" spans="1:17">
      <c r="A41" s="12"/>
      <c r="B41" s="25">
        <v>335.15</v>
      </c>
      <c r="C41" s="20" t="s">
        <v>115</v>
      </c>
      <c r="D41" s="46">
        <v>64657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64657</v>
      </c>
      <c r="P41" s="47">
        <f t="shared" si="7"/>
        <v>0.3784275739360986</v>
      </c>
      <c r="Q41" s="9"/>
    </row>
    <row r="42" spans="1:17">
      <c r="A42" s="12"/>
      <c r="B42" s="25">
        <v>335.18</v>
      </c>
      <c r="C42" s="20" t="s">
        <v>164</v>
      </c>
      <c r="D42" s="46">
        <v>12088112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12088112</v>
      </c>
      <c r="P42" s="47">
        <f t="shared" si="7"/>
        <v>70.749878553410156</v>
      </c>
      <c r="Q42" s="9"/>
    </row>
    <row r="43" spans="1:17">
      <c r="A43" s="12"/>
      <c r="B43" s="25">
        <v>335.21</v>
      </c>
      <c r="C43" s="20" t="s">
        <v>42</v>
      </c>
      <c r="D43" s="46">
        <v>80535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80535</v>
      </c>
      <c r="P43" s="47">
        <f t="shared" si="7"/>
        <v>0.47135908976512519</v>
      </c>
      <c r="Q43" s="9"/>
    </row>
    <row r="44" spans="1:17">
      <c r="A44" s="12"/>
      <c r="B44" s="25">
        <v>335.9</v>
      </c>
      <c r="C44" s="20" t="s">
        <v>43</v>
      </c>
      <c r="D44" s="46">
        <v>0</v>
      </c>
      <c r="E44" s="46">
        <v>49895037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49895037</v>
      </c>
      <c r="P44" s="47">
        <f t="shared" si="7"/>
        <v>292.0280526990407</v>
      </c>
      <c r="Q44" s="9"/>
    </row>
    <row r="45" spans="1:17">
      <c r="A45" s="12"/>
      <c r="B45" s="25">
        <v>337.4</v>
      </c>
      <c r="C45" s="20" t="s">
        <v>44</v>
      </c>
      <c r="D45" s="46">
        <v>0</v>
      </c>
      <c r="E45" s="46">
        <v>606625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606625</v>
      </c>
      <c r="P45" s="47">
        <f t="shared" si="7"/>
        <v>3.550483737862657</v>
      </c>
      <c r="Q45" s="9"/>
    </row>
    <row r="46" spans="1:17">
      <c r="A46" s="12"/>
      <c r="B46" s="25">
        <v>337.6</v>
      </c>
      <c r="C46" s="20" t="s">
        <v>45</v>
      </c>
      <c r="D46" s="46">
        <v>0</v>
      </c>
      <c r="E46" s="46">
        <v>75550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75550</v>
      </c>
      <c r="P46" s="47">
        <f t="shared" si="7"/>
        <v>0.4421826439654214</v>
      </c>
      <c r="Q46" s="9"/>
    </row>
    <row r="47" spans="1:17">
      <c r="A47" s="12"/>
      <c r="B47" s="25">
        <v>338</v>
      </c>
      <c r="C47" s="20" t="s">
        <v>47</v>
      </c>
      <c r="D47" s="46">
        <v>198581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198581</v>
      </c>
      <c r="P47" s="47">
        <f t="shared" si="7"/>
        <v>1.1622643497193559</v>
      </c>
      <c r="Q47" s="9"/>
    </row>
    <row r="48" spans="1:17" ht="15.75">
      <c r="A48" s="29" t="s">
        <v>52</v>
      </c>
      <c r="B48" s="30"/>
      <c r="C48" s="31"/>
      <c r="D48" s="32">
        <f t="shared" ref="D48:N48" si="8">SUM(D49:D65)</f>
        <v>30445912</v>
      </c>
      <c r="E48" s="32">
        <f t="shared" si="8"/>
        <v>387226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58444565</v>
      </c>
      <c r="J48" s="32">
        <f t="shared" si="8"/>
        <v>20559427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>SUM(D48:N48)</f>
        <v>109837130</v>
      </c>
      <c r="P48" s="45">
        <f t="shared" si="7"/>
        <v>642.85999403009532</v>
      </c>
      <c r="Q48" s="10"/>
    </row>
    <row r="49" spans="1:17">
      <c r="A49" s="12"/>
      <c r="B49" s="25">
        <v>341.2</v>
      </c>
      <c r="C49" s="20" t="s">
        <v>119</v>
      </c>
      <c r="D49" s="46">
        <v>17163514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20559427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5" si="9">SUM(D49:N49)</f>
        <v>37722941</v>
      </c>
      <c r="P49" s="47">
        <f t="shared" si="7"/>
        <v>220.78662858413762</v>
      </c>
      <c r="Q49" s="9"/>
    </row>
    <row r="50" spans="1:17">
      <c r="A50" s="12"/>
      <c r="B50" s="25">
        <v>341.3</v>
      </c>
      <c r="C50" s="20" t="s">
        <v>120</v>
      </c>
      <c r="D50" s="46">
        <v>1108999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1108999</v>
      </c>
      <c r="P50" s="47">
        <f t="shared" si="7"/>
        <v>6.4908022498346574</v>
      </c>
      <c r="Q50" s="9"/>
    </row>
    <row r="51" spans="1:17">
      <c r="A51" s="12"/>
      <c r="B51" s="25">
        <v>341.9</v>
      </c>
      <c r="C51" s="20" t="s">
        <v>121</v>
      </c>
      <c r="D51" s="46">
        <v>1251225</v>
      </c>
      <c r="E51" s="46">
        <v>0</v>
      </c>
      <c r="F51" s="46">
        <v>0</v>
      </c>
      <c r="G51" s="46">
        <v>0</v>
      </c>
      <c r="H51" s="46">
        <v>0</v>
      </c>
      <c r="I51" s="46">
        <v>25574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1276799</v>
      </c>
      <c r="P51" s="47">
        <f t="shared" si="7"/>
        <v>7.4729100944064335</v>
      </c>
      <c r="Q51" s="9"/>
    </row>
    <row r="52" spans="1:17">
      <c r="A52" s="12"/>
      <c r="B52" s="25">
        <v>342.1</v>
      </c>
      <c r="C52" s="20" t="s">
        <v>58</v>
      </c>
      <c r="D52" s="46">
        <v>1581454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1581454</v>
      </c>
      <c r="P52" s="47">
        <f t="shared" si="7"/>
        <v>9.2560094113791074</v>
      </c>
      <c r="Q52" s="9"/>
    </row>
    <row r="53" spans="1:17">
      <c r="A53" s="12"/>
      <c r="B53" s="25">
        <v>342.2</v>
      </c>
      <c r="C53" s="20" t="s">
        <v>59</v>
      </c>
      <c r="D53" s="46">
        <v>1053637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1053637</v>
      </c>
      <c r="P53" s="47">
        <f t="shared" si="7"/>
        <v>6.1667768952984074</v>
      </c>
      <c r="Q53" s="9"/>
    </row>
    <row r="54" spans="1:17">
      <c r="A54" s="12"/>
      <c r="B54" s="25">
        <v>342.5</v>
      </c>
      <c r="C54" s="20" t="s">
        <v>104</v>
      </c>
      <c r="D54" s="46">
        <v>6900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6900</v>
      </c>
      <c r="P54" s="47">
        <f t="shared" si="7"/>
        <v>4.0384649151044442E-2</v>
      </c>
      <c r="Q54" s="9"/>
    </row>
    <row r="55" spans="1:17">
      <c r="A55" s="12"/>
      <c r="B55" s="25">
        <v>342.6</v>
      </c>
      <c r="C55" s="20" t="s">
        <v>60</v>
      </c>
      <c r="D55" s="46">
        <v>3773704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3773704</v>
      </c>
      <c r="P55" s="47">
        <f t="shared" si="7"/>
        <v>22.086914788390292</v>
      </c>
      <c r="Q55" s="9"/>
    </row>
    <row r="56" spans="1:17">
      <c r="A56" s="12"/>
      <c r="B56" s="25">
        <v>342.9</v>
      </c>
      <c r="C56" s="20" t="s">
        <v>61</v>
      </c>
      <c r="D56" s="46">
        <v>172346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172346</v>
      </c>
      <c r="P56" s="47">
        <f t="shared" si="7"/>
        <v>1.0087148902298413</v>
      </c>
      <c r="Q56" s="9"/>
    </row>
    <row r="57" spans="1:17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27607342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27607342</v>
      </c>
      <c r="P57" s="47">
        <f t="shared" si="7"/>
        <v>161.58156821201356</v>
      </c>
      <c r="Q57" s="9"/>
    </row>
    <row r="58" spans="1:17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30761399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30761399</v>
      </c>
      <c r="P58" s="47">
        <f t="shared" si="7"/>
        <v>180.04178347975207</v>
      </c>
      <c r="Q58" s="9"/>
    </row>
    <row r="59" spans="1:17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39850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39850</v>
      </c>
      <c r="P59" s="47">
        <f t="shared" si="7"/>
        <v>0.23323598096653927</v>
      </c>
      <c r="Q59" s="9"/>
    </row>
    <row r="60" spans="1:17">
      <c r="A60" s="12"/>
      <c r="B60" s="25">
        <v>343.9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10400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10400</v>
      </c>
      <c r="P60" s="47">
        <f t="shared" si="7"/>
        <v>6.0869616111719156E-2</v>
      </c>
      <c r="Q60" s="9"/>
    </row>
    <row r="61" spans="1:17">
      <c r="A61" s="12"/>
      <c r="B61" s="25">
        <v>347.2</v>
      </c>
      <c r="C61" s="20" t="s">
        <v>68</v>
      </c>
      <c r="D61" s="46">
        <v>309500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309500</v>
      </c>
      <c r="P61" s="47">
        <f t="shared" si="7"/>
        <v>1.8114563640939498</v>
      </c>
      <c r="Q61" s="9"/>
    </row>
    <row r="62" spans="1:17">
      <c r="A62" s="12"/>
      <c r="B62" s="25">
        <v>347.3</v>
      </c>
      <c r="C62" s="20" t="s">
        <v>143</v>
      </c>
      <c r="D62" s="46">
        <v>225354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225354</v>
      </c>
      <c r="P62" s="47">
        <f t="shared" si="7"/>
        <v>1.3189626412731115</v>
      </c>
      <c r="Q62" s="9"/>
    </row>
    <row r="63" spans="1:17">
      <c r="A63" s="12"/>
      <c r="B63" s="25">
        <v>347.4</v>
      </c>
      <c r="C63" s="20" t="s">
        <v>69</v>
      </c>
      <c r="D63" s="46">
        <v>28385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9"/>
        <v>28385</v>
      </c>
      <c r="P63" s="47">
        <f t="shared" si="7"/>
        <v>0.16613308205107194</v>
      </c>
      <c r="Q63" s="9"/>
    </row>
    <row r="64" spans="1:17">
      <c r="A64" s="12"/>
      <c r="B64" s="25">
        <v>347.5</v>
      </c>
      <c r="C64" s="20" t="s">
        <v>70</v>
      </c>
      <c r="D64" s="46">
        <v>2606189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9"/>
        <v>2606189</v>
      </c>
      <c r="P64" s="47">
        <f t="shared" si="7"/>
        <v>15.253627302363965</v>
      </c>
      <c r="Q64" s="9"/>
    </row>
    <row r="65" spans="1:17">
      <c r="A65" s="12"/>
      <c r="B65" s="25">
        <v>347.9</v>
      </c>
      <c r="C65" s="20" t="s">
        <v>71</v>
      </c>
      <c r="D65" s="46">
        <v>1164705</v>
      </c>
      <c r="E65" s="46">
        <v>387226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9"/>
        <v>1551931</v>
      </c>
      <c r="P65" s="47">
        <f t="shared" si="7"/>
        <v>9.0832157886419633</v>
      </c>
      <c r="Q65" s="9"/>
    </row>
    <row r="66" spans="1:17" ht="15.75">
      <c r="A66" s="29" t="s">
        <v>53</v>
      </c>
      <c r="B66" s="30"/>
      <c r="C66" s="31"/>
      <c r="D66" s="32">
        <f t="shared" ref="D66:N66" si="10">SUM(D67:D69)</f>
        <v>602884</v>
      </c>
      <c r="E66" s="32">
        <f t="shared" si="10"/>
        <v>29608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si="10"/>
        <v>0</v>
      </c>
      <c r="O66" s="32">
        <f t="shared" ref="O66:O71" si="11">SUM(D66:N66)</f>
        <v>632492</v>
      </c>
      <c r="P66" s="45">
        <f t="shared" si="7"/>
        <v>3.7018793493974491</v>
      </c>
      <c r="Q66" s="10"/>
    </row>
    <row r="67" spans="1:17">
      <c r="A67" s="13"/>
      <c r="B67" s="39">
        <v>351.9</v>
      </c>
      <c r="C67" s="21" t="s">
        <v>165</v>
      </c>
      <c r="D67" s="46">
        <v>7107</v>
      </c>
      <c r="E67" s="46">
        <v>29608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1"/>
        <v>36715</v>
      </c>
      <c r="P67" s="47">
        <f t="shared" si="7"/>
        <v>0.21488730341747778</v>
      </c>
      <c r="Q67" s="9"/>
    </row>
    <row r="68" spans="1:17">
      <c r="A68" s="13"/>
      <c r="B68" s="39">
        <v>354</v>
      </c>
      <c r="C68" s="21" t="s">
        <v>74</v>
      </c>
      <c r="D68" s="46">
        <v>262122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1"/>
        <v>262122</v>
      </c>
      <c r="P68" s="47">
        <f t="shared" si="7"/>
        <v>1.5341601456188509</v>
      </c>
      <c r="Q68" s="9"/>
    </row>
    <row r="69" spans="1:17">
      <c r="A69" s="13"/>
      <c r="B69" s="39">
        <v>359</v>
      </c>
      <c r="C69" s="21" t="s">
        <v>75</v>
      </c>
      <c r="D69" s="46">
        <v>333655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1"/>
        <v>333655</v>
      </c>
      <c r="P69" s="47">
        <f t="shared" ref="P69:P82" si="12">(O69/P$84)</f>
        <v>1.9528319003611208</v>
      </c>
      <c r="Q69" s="9"/>
    </row>
    <row r="70" spans="1:17" ht="15.75">
      <c r="A70" s="29" t="s">
        <v>3</v>
      </c>
      <c r="B70" s="30"/>
      <c r="C70" s="31"/>
      <c r="D70" s="32">
        <f t="shared" ref="D70:N70" si="13">SUM(D71:D78)</f>
        <v>14670407</v>
      </c>
      <c r="E70" s="32">
        <f t="shared" si="13"/>
        <v>1869990</v>
      </c>
      <c r="F70" s="32">
        <f t="shared" si="13"/>
        <v>11388941</v>
      </c>
      <c r="G70" s="32">
        <f t="shared" si="13"/>
        <v>2000000</v>
      </c>
      <c r="H70" s="32">
        <f t="shared" si="13"/>
        <v>757</v>
      </c>
      <c r="I70" s="32">
        <f t="shared" si="13"/>
        <v>178698</v>
      </c>
      <c r="J70" s="32">
        <f t="shared" si="13"/>
        <v>3483807</v>
      </c>
      <c r="K70" s="32">
        <f t="shared" si="13"/>
        <v>258878959</v>
      </c>
      <c r="L70" s="32">
        <f t="shared" si="13"/>
        <v>0</v>
      </c>
      <c r="M70" s="32">
        <f t="shared" si="13"/>
        <v>17489606</v>
      </c>
      <c r="N70" s="32">
        <f t="shared" si="13"/>
        <v>0</v>
      </c>
      <c r="O70" s="32">
        <f t="shared" si="11"/>
        <v>309961165</v>
      </c>
      <c r="P70" s="45">
        <f t="shared" si="12"/>
        <v>1814.1554926049268</v>
      </c>
      <c r="Q70" s="10"/>
    </row>
    <row r="71" spans="1:17">
      <c r="A71" s="12"/>
      <c r="B71" s="25">
        <v>361.1</v>
      </c>
      <c r="C71" s="20" t="s">
        <v>77</v>
      </c>
      <c r="D71" s="46">
        <v>155892</v>
      </c>
      <c r="E71" s="46">
        <v>33855</v>
      </c>
      <c r="F71" s="46">
        <v>17766</v>
      </c>
      <c r="G71" s="46">
        <v>0</v>
      </c>
      <c r="H71" s="46">
        <v>757</v>
      </c>
      <c r="I71" s="46">
        <v>158648</v>
      </c>
      <c r="J71" s="46">
        <v>61851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428769</v>
      </c>
      <c r="P71" s="47">
        <f t="shared" si="12"/>
        <v>2.5095196567890108</v>
      </c>
      <c r="Q71" s="9"/>
    </row>
    <row r="72" spans="1:17">
      <c r="A72" s="12"/>
      <c r="B72" s="25">
        <v>361.3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199706341</v>
      </c>
      <c r="L72" s="46">
        <v>0</v>
      </c>
      <c r="M72" s="46">
        <v>0</v>
      </c>
      <c r="N72" s="46">
        <v>0</v>
      </c>
      <c r="O72" s="46">
        <f t="shared" ref="O72:O78" si="14">SUM(D72:N72)</f>
        <v>199706341</v>
      </c>
      <c r="P72" s="47">
        <f t="shared" si="12"/>
        <v>1168.8507992063539</v>
      </c>
      <c r="Q72" s="9"/>
    </row>
    <row r="73" spans="1:17">
      <c r="A73" s="12"/>
      <c r="B73" s="25">
        <v>362</v>
      </c>
      <c r="C73" s="20" t="s">
        <v>79</v>
      </c>
      <c r="D73" s="46">
        <v>14135060</v>
      </c>
      <c r="E73" s="46">
        <v>936139</v>
      </c>
      <c r="F73" s="46">
        <v>11371175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26442374</v>
      </c>
      <c r="P73" s="47">
        <f t="shared" si="12"/>
        <v>154.76318792908691</v>
      </c>
      <c r="Q73" s="9"/>
    </row>
    <row r="74" spans="1:17">
      <c r="A74" s="12"/>
      <c r="B74" s="25">
        <v>364</v>
      </c>
      <c r="C74" s="20" t="s">
        <v>124</v>
      </c>
      <c r="D74" s="46">
        <v>213210</v>
      </c>
      <c r="E74" s="46">
        <v>0</v>
      </c>
      <c r="F74" s="46">
        <v>0</v>
      </c>
      <c r="G74" s="46">
        <v>2000000</v>
      </c>
      <c r="H74" s="46">
        <v>0</v>
      </c>
      <c r="I74" s="46">
        <v>9600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2222810</v>
      </c>
      <c r="P74" s="47">
        <f t="shared" si="12"/>
        <v>13.009768402816391</v>
      </c>
      <c r="Q74" s="9"/>
    </row>
    <row r="75" spans="1:17">
      <c r="A75" s="12"/>
      <c r="B75" s="25">
        <v>365</v>
      </c>
      <c r="C75" s="20" t="s">
        <v>125</v>
      </c>
      <c r="D75" s="46">
        <v>78110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78110</v>
      </c>
      <c r="P75" s="47">
        <f t="shared" si="12"/>
        <v>0.45716593408522915</v>
      </c>
      <c r="Q75" s="9"/>
    </row>
    <row r="76" spans="1:17">
      <c r="A76" s="12"/>
      <c r="B76" s="25">
        <v>366</v>
      </c>
      <c r="C76" s="20" t="s">
        <v>82</v>
      </c>
      <c r="D76" s="46">
        <v>40721</v>
      </c>
      <c r="E76" s="46">
        <v>351884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392605</v>
      </c>
      <c r="P76" s="47">
        <f t="shared" si="12"/>
        <v>2.2978572724559134</v>
      </c>
      <c r="Q76" s="9"/>
    </row>
    <row r="77" spans="1:17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58789522</v>
      </c>
      <c r="L77" s="46">
        <v>0</v>
      </c>
      <c r="M77" s="46">
        <v>0</v>
      </c>
      <c r="N77" s="46">
        <v>0</v>
      </c>
      <c r="O77" s="46">
        <f t="shared" si="14"/>
        <v>58789522</v>
      </c>
      <c r="P77" s="47">
        <f t="shared" si="12"/>
        <v>344.08611880110266</v>
      </c>
      <c r="Q77" s="9"/>
    </row>
    <row r="78" spans="1:17">
      <c r="A78" s="12"/>
      <c r="B78" s="25">
        <v>369.9</v>
      </c>
      <c r="C78" s="20" t="s">
        <v>84</v>
      </c>
      <c r="D78" s="46">
        <v>47414</v>
      </c>
      <c r="E78" s="46">
        <v>548112</v>
      </c>
      <c r="F78" s="46">
        <v>0</v>
      </c>
      <c r="G78" s="46">
        <v>0</v>
      </c>
      <c r="H78" s="46">
        <v>0</v>
      </c>
      <c r="I78" s="46">
        <v>10450</v>
      </c>
      <c r="J78" s="46">
        <v>3421956</v>
      </c>
      <c r="K78" s="46">
        <v>383096</v>
      </c>
      <c r="L78" s="46">
        <v>0</v>
      </c>
      <c r="M78" s="46">
        <v>17489606</v>
      </c>
      <c r="N78" s="46">
        <v>0</v>
      </c>
      <c r="O78" s="46">
        <f t="shared" si="14"/>
        <v>21900634</v>
      </c>
      <c r="P78" s="47">
        <f t="shared" si="12"/>
        <v>128.18107540223696</v>
      </c>
      <c r="Q78" s="9"/>
    </row>
    <row r="79" spans="1:17" ht="15.75">
      <c r="A79" s="29" t="s">
        <v>54</v>
      </c>
      <c r="B79" s="30"/>
      <c r="C79" s="31"/>
      <c r="D79" s="32">
        <f t="shared" ref="D79:N79" si="15">SUM(D80:D81)</f>
        <v>0</v>
      </c>
      <c r="E79" s="32">
        <f t="shared" si="15"/>
        <v>1283767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1673964</v>
      </c>
      <c r="J79" s="32">
        <f t="shared" si="15"/>
        <v>100000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5"/>
        <v>0</v>
      </c>
      <c r="O79" s="32">
        <f>SUM(D79:N79)</f>
        <v>3057731</v>
      </c>
      <c r="P79" s="45">
        <f t="shared" si="12"/>
        <v>17.896433859894533</v>
      </c>
      <c r="Q79" s="9"/>
    </row>
    <row r="80" spans="1:17">
      <c r="A80" s="12"/>
      <c r="B80" s="25">
        <v>381</v>
      </c>
      <c r="C80" s="20" t="s">
        <v>85</v>
      </c>
      <c r="D80" s="46">
        <v>0</v>
      </c>
      <c r="E80" s="46">
        <v>1283767</v>
      </c>
      <c r="F80" s="46">
        <v>0</v>
      </c>
      <c r="G80" s="46">
        <v>0</v>
      </c>
      <c r="H80" s="46">
        <v>0</v>
      </c>
      <c r="I80" s="46">
        <v>0</v>
      </c>
      <c r="J80" s="46">
        <v>100000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1383767</v>
      </c>
      <c r="P80" s="47">
        <f t="shared" si="12"/>
        <v>8.0989775075062767</v>
      </c>
      <c r="Q80" s="9"/>
    </row>
    <row r="81" spans="1:120" ht="15.75" thickBot="1">
      <c r="A81" s="12"/>
      <c r="B81" s="25">
        <v>389.8</v>
      </c>
      <c r="C81" s="20" t="s">
        <v>166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1673964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>SUM(D81:N81)</f>
        <v>1673964</v>
      </c>
      <c r="P81" s="47">
        <f t="shared" si="12"/>
        <v>9.7974563523882541</v>
      </c>
      <c r="Q81" s="9"/>
    </row>
    <row r="82" spans="1:120" ht="16.5" thickBot="1">
      <c r="A82" s="14" t="s">
        <v>72</v>
      </c>
      <c r="B82" s="23"/>
      <c r="C82" s="22"/>
      <c r="D82" s="15">
        <f t="shared" ref="D82:N82" si="16">SUM(D5,D17,D27,D48,D66,D70,D79)</f>
        <v>208019282</v>
      </c>
      <c r="E82" s="15">
        <f t="shared" si="16"/>
        <v>67026337</v>
      </c>
      <c r="F82" s="15">
        <f t="shared" si="16"/>
        <v>25515963</v>
      </c>
      <c r="G82" s="15">
        <f t="shared" si="16"/>
        <v>2000000</v>
      </c>
      <c r="H82" s="15">
        <f t="shared" si="16"/>
        <v>757</v>
      </c>
      <c r="I82" s="15">
        <f t="shared" si="16"/>
        <v>60361769</v>
      </c>
      <c r="J82" s="15">
        <f t="shared" si="16"/>
        <v>24143234</v>
      </c>
      <c r="K82" s="15">
        <f t="shared" si="16"/>
        <v>258878959</v>
      </c>
      <c r="L82" s="15">
        <f t="shared" si="16"/>
        <v>0</v>
      </c>
      <c r="M82" s="15">
        <f t="shared" si="16"/>
        <v>17489606</v>
      </c>
      <c r="N82" s="15">
        <f t="shared" si="16"/>
        <v>0</v>
      </c>
      <c r="O82" s="15">
        <f>SUM(D82:N82)</f>
        <v>663435907</v>
      </c>
      <c r="P82" s="38">
        <f t="shared" si="12"/>
        <v>3882.9893244057898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118" t="s">
        <v>167</v>
      </c>
      <c r="N84" s="118"/>
      <c r="O84" s="118"/>
      <c r="P84" s="43">
        <v>170857</v>
      </c>
    </row>
    <row r="85" spans="1:120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120" t="s">
        <v>102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91142161</v>
      </c>
      <c r="E5" s="27">
        <f t="shared" si="0"/>
        <v>2619290</v>
      </c>
      <c r="F5" s="27">
        <f t="shared" si="0"/>
        <v>13282184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107043635</v>
      </c>
      <c r="O5" s="33">
        <f t="shared" ref="O5:O36" si="1">(N5/O$85)</f>
        <v>633.58549029588812</v>
      </c>
      <c r="P5" s="6"/>
    </row>
    <row r="6" spans="1:133">
      <c r="A6" s="12"/>
      <c r="B6" s="25">
        <v>311</v>
      </c>
      <c r="C6" s="20" t="s">
        <v>2</v>
      </c>
      <c r="D6" s="46">
        <v>73466259</v>
      </c>
      <c r="E6" s="46">
        <v>0</v>
      </c>
      <c r="F6" s="46">
        <v>5780588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79246847</v>
      </c>
      <c r="O6" s="47">
        <f t="shared" si="1"/>
        <v>469.05780442618777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1537124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1537124</v>
      </c>
      <c r="O7" s="47">
        <f t="shared" si="1"/>
        <v>9.0981538807569144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1082166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1082166</v>
      </c>
      <c r="O8" s="47">
        <f t="shared" si="1"/>
        <v>6.4052820673694431</v>
      </c>
      <c r="P8" s="9"/>
    </row>
    <row r="9" spans="1:133">
      <c r="A9" s="12"/>
      <c r="B9" s="25">
        <v>312.51</v>
      </c>
      <c r="C9" s="20" t="s">
        <v>94</v>
      </c>
      <c r="D9" s="46">
        <v>1126914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1126914</v>
      </c>
      <c r="O9" s="47">
        <f t="shared" si="1"/>
        <v>6.6701430609237109</v>
      </c>
      <c r="P9" s="9"/>
    </row>
    <row r="10" spans="1:133">
      <c r="A10" s="12"/>
      <c r="B10" s="25">
        <v>312.52</v>
      </c>
      <c r="C10" s="20" t="s">
        <v>110</v>
      </c>
      <c r="D10" s="46">
        <v>1551975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1551975</v>
      </c>
      <c r="O10" s="47">
        <f t="shared" si="1"/>
        <v>9.1860561471213202</v>
      </c>
      <c r="P10" s="9"/>
    </row>
    <row r="11" spans="1:133">
      <c r="A11" s="12"/>
      <c r="B11" s="25">
        <v>314.10000000000002</v>
      </c>
      <c r="C11" s="20" t="s">
        <v>12</v>
      </c>
      <c r="D11" s="46">
        <v>10261484</v>
      </c>
      <c r="E11" s="46">
        <v>0</v>
      </c>
      <c r="F11" s="46">
        <v>1484136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11745620</v>
      </c>
      <c r="O11" s="47">
        <f t="shared" si="1"/>
        <v>69.521689977448816</v>
      </c>
      <c r="P11" s="9"/>
    </row>
    <row r="12" spans="1:133">
      <c r="A12" s="12"/>
      <c r="B12" s="25">
        <v>314.3</v>
      </c>
      <c r="C12" s="20" t="s">
        <v>13</v>
      </c>
      <c r="D12" s="46">
        <v>926989</v>
      </c>
      <c r="E12" s="46">
        <v>0</v>
      </c>
      <c r="F12" s="46">
        <v>1660382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2587371</v>
      </c>
      <c r="O12" s="47">
        <f t="shared" si="1"/>
        <v>15.314509112217296</v>
      </c>
      <c r="P12" s="9"/>
    </row>
    <row r="13" spans="1:133">
      <c r="A13" s="12"/>
      <c r="B13" s="25">
        <v>314.39999999999998</v>
      </c>
      <c r="C13" s="20" t="s">
        <v>14</v>
      </c>
      <c r="D13" s="46">
        <v>161381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161381</v>
      </c>
      <c r="O13" s="47">
        <f t="shared" si="1"/>
        <v>0.95520541701933714</v>
      </c>
      <c r="P13" s="9"/>
    </row>
    <row r="14" spans="1:133">
      <c r="A14" s="12"/>
      <c r="B14" s="25">
        <v>314.8</v>
      </c>
      <c r="C14" s="20" t="s">
        <v>15</v>
      </c>
      <c r="D14" s="46">
        <v>60572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60572</v>
      </c>
      <c r="O14" s="47">
        <f t="shared" si="1"/>
        <v>0.35852239433201738</v>
      </c>
      <c r="P14" s="9"/>
    </row>
    <row r="15" spans="1:133">
      <c r="A15" s="12"/>
      <c r="B15" s="25">
        <v>315</v>
      </c>
      <c r="C15" s="20" t="s">
        <v>111</v>
      </c>
      <c r="D15" s="46">
        <v>0</v>
      </c>
      <c r="E15" s="46">
        <v>0</v>
      </c>
      <c r="F15" s="46">
        <v>4357078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4357078</v>
      </c>
      <c r="O15" s="47">
        <f t="shared" si="1"/>
        <v>25.789309199817698</v>
      </c>
      <c r="P15" s="9"/>
    </row>
    <row r="16" spans="1:133">
      <c r="A16" s="12"/>
      <c r="B16" s="25">
        <v>316</v>
      </c>
      <c r="C16" s="20" t="s">
        <v>112</v>
      </c>
      <c r="D16" s="46">
        <v>3586587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3586587</v>
      </c>
      <c r="O16" s="47">
        <f t="shared" si="1"/>
        <v>21.228814612693771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41030810</v>
      </c>
      <c r="E17" s="32">
        <f t="shared" si="3"/>
        <v>1604944</v>
      </c>
      <c r="F17" s="32">
        <f t="shared" si="3"/>
        <v>758061</v>
      </c>
      <c r="G17" s="32">
        <f t="shared" si="3"/>
        <v>0</v>
      </c>
      <c r="H17" s="32">
        <f t="shared" si="3"/>
        <v>0</v>
      </c>
      <c r="I17" s="32">
        <f t="shared" si="3"/>
        <v>17609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43411424</v>
      </c>
      <c r="O17" s="45">
        <f t="shared" si="1"/>
        <v>256.94987244671466</v>
      </c>
      <c r="P17" s="10"/>
    </row>
    <row r="18" spans="1:16">
      <c r="A18" s="12"/>
      <c r="B18" s="25">
        <v>322</v>
      </c>
      <c r="C18" s="20" t="s">
        <v>0</v>
      </c>
      <c r="D18" s="46">
        <v>370063</v>
      </c>
      <c r="E18" s="46">
        <v>0</v>
      </c>
      <c r="F18" s="46">
        <v>0</v>
      </c>
      <c r="G18" s="46">
        <v>0</v>
      </c>
      <c r="H18" s="46">
        <v>0</v>
      </c>
      <c r="I18" s="46">
        <v>17609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387672</v>
      </c>
      <c r="O18" s="47">
        <f t="shared" si="1"/>
        <v>2.294609615919597</v>
      </c>
      <c r="P18" s="9"/>
    </row>
    <row r="19" spans="1:16">
      <c r="A19" s="12"/>
      <c r="B19" s="25">
        <v>323.10000000000002</v>
      </c>
      <c r="C19" s="20" t="s">
        <v>19</v>
      </c>
      <c r="D19" s="46">
        <v>7602926</v>
      </c>
      <c r="E19" s="46">
        <v>0</v>
      </c>
      <c r="F19" s="46">
        <v>758061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8360987</v>
      </c>
      <c r="O19" s="47">
        <f t="shared" si="1"/>
        <v>49.488230175970266</v>
      </c>
      <c r="P19" s="9"/>
    </row>
    <row r="20" spans="1:16">
      <c r="A20" s="12"/>
      <c r="B20" s="25">
        <v>323.39999999999998</v>
      </c>
      <c r="C20" s="20" t="s">
        <v>20</v>
      </c>
      <c r="D20" s="46">
        <v>128954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128954</v>
      </c>
      <c r="O20" s="47">
        <f t="shared" si="1"/>
        <v>0.76327175656559076</v>
      </c>
      <c r="P20" s="9"/>
    </row>
    <row r="21" spans="1:16">
      <c r="A21" s="12"/>
      <c r="B21" s="25">
        <v>323.60000000000002</v>
      </c>
      <c r="C21" s="20" t="s">
        <v>21</v>
      </c>
      <c r="D21" s="46">
        <v>3584201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3584201</v>
      </c>
      <c r="O21" s="47">
        <f t="shared" si="1"/>
        <v>21.21469200764728</v>
      </c>
      <c r="P21" s="9"/>
    </row>
    <row r="22" spans="1:16">
      <c r="A22" s="12"/>
      <c r="B22" s="25">
        <v>323.7</v>
      </c>
      <c r="C22" s="20" t="s">
        <v>22</v>
      </c>
      <c r="D22" s="46">
        <v>3219369</v>
      </c>
      <c r="E22" s="46">
        <v>1604944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4824313</v>
      </c>
      <c r="O22" s="47">
        <f t="shared" si="1"/>
        <v>28.554847912683709</v>
      </c>
      <c r="P22" s="9"/>
    </row>
    <row r="23" spans="1:16">
      <c r="A23" s="12"/>
      <c r="B23" s="25">
        <v>323.89999999999998</v>
      </c>
      <c r="C23" s="20" t="s">
        <v>23</v>
      </c>
      <c r="D23" s="46">
        <v>1997952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1997952</v>
      </c>
      <c r="O23" s="47">
        <f t="shared" si="1"/>
        <v>11.82576990689498</v>
      </c>
      <c r="P23" s="9"/>
    </row>
    <row r="24" spans="1:16">
      <c r="A24" s="12"/>
      <c r="B24" s="25">
        <v>325.10000000000002</v>
      </c>
      <c r="C24" s="20" t="s">
        <v>24</v>
      </c>
      <c r="D24" s="46">
        <v>88114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88114</v>
      </c>
      <c r="O24" s="47">
        <f t="shared" si="1"/>
        <v>0.52154200379996329</v>
      </c>
      <c r="P24" s="9"/>
    </row>
    <row r="25" spans="1:16">
      <c r="A25" s="12"/>
      <c r="B25" s="25">
        <v>325.2</v>
      </c>
      <c r="C25" s="20" t="s">
        <v>25</v>
      </c>
      <c r="D25" s="46">
        <v>24032111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24032111</v>
      </c>
      <c r="O25" s="47">
        <f t="shared" si="1"/>
        <v>142.24476617204007</v>
      </c>
      <c r="P25" s="9"/>
    </row>
    <row r="26" spans="1:16">
      <c r="A26" s="12"/>
      <c r="B26" s="25">
        <v>329</v>
      </c>
      <c r="C26" s="20" t="s">
        <v>107</v>
      </c>
      <c r="D26" s="46">
        <v>7120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7120</v>
      </c>
      <c r="O26" s="47">
        <f t="shared" si="1"/>
        <v>4.2142895193223992E-2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SUM(D28:D46)</f>
        <v>20501204</v>
      </c>
      <c r="E27" s="32">
        <f t="shared" si="6"/>
        <v>55339230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75840434</v>
      </c>
      <c r="O27" s="45">
        <f t="shared" si="1"/>
        <v>448.89542998182884</v>
      </c>
      <c r="P27" s="10"/>
    </row>
    <row r="28" spans="1:16">
      <c r="A28" s="12"/>
      <c r="B28" s="25">
        <v>331.2</v>
      </c>
      <c r="C28" s="20" t="s">
        <v>26</v>
      </c>
      <c r="D28" s="46">
        <v>1540930</v>
      </c>
      <c r="E28" s="46">
        <v>114746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1655676</v>
      </c>
      <c r="O28" s="47">
        <f t="shared" si="1"/>
        <v>9.7998567615079111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166362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166362</v>
      </c>
      <c r="O29" s="47">
        <f t="shared" si="1"/>
        <v>0.98468768681673169</v>
      </c>
      <c r="P29" s="9"/>
    </row>
    <row r="30" spans="1:16">
      <c r="A30" s="12"/>
      <c r="B30" s="25">
        <v>331.5</v>
      </c>
      <c r="C30" s="20" t="s">
        <v>28</v>
      </c>
      <c r="D30" s="46">
        <v>1378993</v>
      </c>
      <c r="E30" s="46">
        <v>551103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1930096</v>
      </c>
      <c r="O30" s="47">
        <f t="shared" si="1"/>
        <v>11.424133910233266</v>
      </c>
      <c r="P30" s="9"/>
    </row>
    <row r="31" spans="1:16">
      <c r="A31" s="12"/>
      <c r="B31" s="25">
        <v>331.69</v>
      </c>
      <c r="C31" s="20" t="s">
        <v>33</v>
      </c>
      <c r="D31" s="46">
        <v>2814697</v>
      </c>
      <c r="E31" s="46">
        <v>1398065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4212762</v>
      </c>
      <c r="O31" s="47">
        <f t="shared" si="1"/>
        <v>24.935110595505151</v>
      </c>
      <c r="P31" s="9"/>
    </row>
    <row r="32" spans="1:16">
      <c r="A32" s="12"/>
      <c r="B32" s="25">
        <v>331.9</v>
      </c>
      <c r="C32" s="20" t="s">
        <v>30</v>
      </c>
      <c r="D32" s="46">
        <v>60106</v>
      </c>
      <c r="E32" s="46">
        <v>302563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362669</v>
      </c>
      <c r="O32" s="47">
        <f t="shared" si="1"/>
        <v>2.1466182102291222</v>
      </c>
      <c r="P32" s="9"/>
    </row>
    <row r="33" spans="1:16">
      <c r="A33" s="12"/>
      <c r="B33" s="25">
        <v>334.2</v>
      </c>
      <c r="C33" s="20" t="s">
        <v>31</v>
      </c>
      <c r="D33" s="46">
        <v>30850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30850</v>
      </c>
      <c r="O33" s="47">
        <f t="shared" si="1"/>
        <v>0.1825994826841236</v>
      </c>
      <c r="P33" s="9"/>
    </row>
    <row r="34" spans="1:16">
      <c r="A34" s="12"/>
      <c r="B34" s="25">
        <v>334.49</v>
      </c>
      <c r="C34" s="20" t="s">
        <v>34</v>
      </c>
      <c r="D34" s="46">
        <v>0</v>
      </c>
      <c r="E34" s="46">
        <v>818864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818864</v>
      </c>
      <c r="O34" s="47">
        <f t="shared" si="1"/>
        <v>4.8468117597618212</v>
      </c>
      <c r="P34" s="9"/>
    </row>
    <row r="35" spans="1:16">
      <c r="A35" s="12"/>
      <c r="B35" s="25">
        <v>334.5</v>
      </c>
      <c r="C35" s="20" t="s">
        <v>35</v>
      </c>
      <c r="D35" s="46">
        <v>0</v>
      </c>
      <c r="E35" s="46">
        <v>627745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627745</v>
      </c>
      <c r="O35" s="47">
        <f t="shared" si="1"/>
        <v>3.7155887279593252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176029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176029</v>
      </c>
      <c r="O36" s="47">
        <f t="shared" si="1"/>
        <v>1.0419061373550598</v>
      </c>
      <c r="P36" s="9"/>
    </row>
    <row r="37" spans="1:16">
      <c r="A37" s="12"/>
      <c r="B37" s="25">
        <v>334.7</v>
      </c>
      <c r="C37" s="20" t="s">
        <v>37</v>
      </c>
      <c r="D37" s="46">
        <v>45430</v>
      </c>
      <c r="E37" s="46">
        <v>21660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67090</v>
      </c>
      <c r="O37" s="47">
        <f t="shared" ref="O37:O68" si="8">(N37/O$85)</f>
        <v>0.39710208406087044</v>
      </c>
      <c r="P37" s="9"/>
    </row>
    <row r="38" spans="1:16">
      <c r="A38" s="12"/>
      <c r="B38" s="25">
        <v>335.12</v>
      </c>
      <c r="C38" s="20" t="s">
        <v>113</v>
      </c>
      <c r="D38" s="46">
        <v>4233780</v>
      </c>
      <c r="E38" s="46">
        <v>1290576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5524356</v>
      </c>
      <c r="O38" s="47">
        <f t="shared" si="8"/>
        <v>32.698364595232881</v>
      </c>
      <c r="P38" s="9"/>
    </row>
    <row r="39" spans="1:16">
      <c r="A39" s="12"/>
      <c r="B39" s="25">
        <v>335.14</v>
      </c>
      <c r="C39" s="20" t="s">
        <v>114</v>
      </c>
      <c r="D39" s="46">
        <v>2110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2110</v>
      </c>
      <c r="O39" s="47">
        <f t="shared" si="8"/>
        <v>1.248897596316048E-2</v>
      </c>
      <c r="P39" s="9"/>
    </row>
    <row r="40" spans="1:16">
      <c r="A40" s="12"/>
      <c r="B40" s="25">
        <v>335.15</v>
      </c>
      <c r="C40" s="20" t="s">
        <v>115</v>
      </c>
      <c r="D40" s="46">
        <v>55847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55847</v>
      </c>
      <c r="O40" s="47">
        <f t="shared" si="8"/>
        <v>0.33055537469887364</v>
      </c>
      <c r="P40" s="9"/>
    </row>
    <row r="41" spans="1:16">
      <c r="A41" s="12"/>
      <c r="B41" s="25">
        <v>335.18</v>
      </c>
      <c r="C41" s="20" t="s">
        <v>116</v>
      </c>
      <c r="D41" s="46">
        <v>10085609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10085609</v>
      </c>
      <c r="O41" s="47">
        <f t="shared" si="8"/>
        <v>59.696174585229862</v>
      </c>
      <c r="P41" s="9"/>
    </row>
    <row r="42" spans="1:16">
      <c r="A42" s="12"/>
      <c r="B42" s="25">
        <v>335.21</v>
      </c>
      <c r="C42" s="20" t="s">
        <v>42</v>
      </c>
      <c r="D42" s="46">
        <v>89073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89073</v>
      </c>
      <c r="O42" s="47">
        <f t="shared" si="8"/>
        <v>0.5272182729699495</v>
      </c>
      <c r="P42" s="9"/>
    </row>
    <row r="43" spans="1:16">
      <c r="A43" s="12"/>
      <c r="B43" s="25">
        <v>335.9</v>
      </c>
      <c r="C43" s="20" t="s">
        <v>43</v>
      </c>
      <c r="D43" s="46">
        <v>0</v>
      </c>
      <c r="E43" s="46">
        <v>49034118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49034118</v>
      </c>
      <c r="O43" s="47">
        <f t="shared" si="8"/>
        <v>290.23029434918232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767386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767386</v>
      </c>
      <c r="O44" s="47">
        <f t="shared" si="8"/>
        <v>4.5421162599364306</v>
      </c>
      <c r="P44" s="9"/>
    </row>
    <row r="45" spans="1:16">
      <c r="A45" s="12"/>
      <c r="B45" s="25">
        <v>337.6</v>
      </c>
      <c r="C45" s="20" t="s">
        <v>45</v>
      </c>
      <c r="D45" s="46">
        <v>0</v>
      </c>
      <c r="E45" s="46">
        <v>70013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70013</v>
      </c>
      <c r="O45" s="47">
        <f t="shared" si="8"/>
        <v>0.41440316308471786</v>
      </c>
      <c r="P45" s="9"/>
    </row>
    <row r="46" spans="1:16">
      <c r="A46" s="12"/>
      <c r="B46" s="25">
        <v>338</v>
      </c>
      <c r="C46" s="20" t="s">
        <v>47</v>
      </c>
      <c r="D46" s="46">
        <v>163779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163779</v>
      </c>
      <c r="O46" s="47">
        <f t="shared" si="8"/>
        <v>0.96939904941727972</v>
      </c>
      <c r="P46" s="9"/>
    </row>
    <row r="47" spans="1:16" ht="15.75">
      <c r="A47" s="29" t="s">
        <v>52</v>
      </c>
      <c r="B47" s="30"/>
      <c r="C47" s="31"/>
      <c r="D47" s="32">
        <f t="shared" ref="D47:M47" si="9">SUM(D48:D65)</f>
        <v>30141325</v>
      </c>
      <c r="E47" s="32">
        <f t="shared" si="9"/>
        <v>1258347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57491603</v>
      </c>
      <c r="J47" s="32">
        <f t="shared" si="9"/>
        <v>20836261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109727536</v>
      </c>
      <c r="O47" s="45">
        <f t="shared" si="8"/>
        <v>649.47135526105512</v>
      </c>
      <c r="P47" s="10"/>
    </row>
    <row r="48" spans="1:16">
      <c r="A48" s="12"/>
      <c r="B48" s="25">
        <v>341.2</v>
      </c>
      <c r="C48" s="20" t="s">
        <v>119</v>
      </c>
      <c r="D48" s="46">
        <v>16285410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20836261</v>
      </c>
      <c r="K48" s="46">
        <v>0</v>
      </c>
      <c r="L48" s="46">
        <v>0</v>
      </c>
      <c r="M48" s="46">
        <v>0</v>
      </c>
      <c r="N48" s="46">
        <f t="shared" ref="N48:N65" si="10">SUM(D48:M48)</f>
        <v>37121671</v>
      </c>
      <c r="O48" s="47">
        <f t="shared" si="8"/>
        <v>219.72116437504809</v>
      </c>
      <c r="P48" s="9"/>
    </row>
    <row r="49" spans="1:16">
      <c r="A49" s="12"/>
      <c r="B49" s="25">
        <v>341.3</v>
      </c>
      <c r="C49" s="20" t="s">
        <v>120</v>
      </c>
      <c r="D49" s="46">
        <v>872671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872671</v>
      </c>
      <c r="O49" s="47">
        <f t="shared" si="8"/>
        <v>5.165292484714322</v>
      </c>
      <c r="P49" s="9"/>
    </row>
    <row r="50" spans="1:16">
      <c r="A50" s="12"/>
      <c r="B50" s="25">
        <v>341.9</v>
      </c>
      <c r="C50" s="20" t="s">
        <v>121</v>
      </c>
      <c r="D50" s="46">
        <v>1132757</v>
      </c>
      <c r="E50" s="46">
        <v>0</v>
      </c>
      <c r="F50" s="46">
        <v>0</v>
      </c>
      <c r="G50" s="46">
        <v>0</v>
      </c>
      <c r="H50" s="46">
        <v>0</v>
      </c>
      <c r="I50" s="46">
        <v>38630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1171387</v>
      </c>
      <c r="O50" s="47">
        <f t="shared" si="8"/>
        <v>6.9333763443405996</v>
      </c>
      <c r="P50" s="9"/>
    </row>
    <row r="51" spans="1:16">
      <c r="A51" s="12"/>
      <c r="B51" s="25">
        <v>342.1</v>
      </c>
      <c r="C51" s="20" t="s">
        <v>58</v>
      </c>
      <c r="D51" s="46">
        <v>1666008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1666008</v>
      </c>
      <c r="O51" s="47">
        <f t="shared" si="8"/>
        <v>9.8610113111057185</v>
      </c>
      <c r="P51" s="9"/>
    </row>
    <row r="52" spans="1:16">
      <c r="A52" s="12"/>
      <c r="B52" s="25">
        <v>342.2</v>
      </c>
      <c r="C52" s="20" t="s">
        <v>59</v>
      </c>
      <c r="D52" s="46">
        <v>1188994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1188994</v>
      </c>
      <c r="O52" s="47">
        <f t="shared" si="8"/>
        <v>7.0375912257545172</v>
      </c>
      <c r="P52" s="9"/>
    </row>
    <row r="53" spans="1:16">
      <c r="A53" s="12"/>
      <c r="B53" s="25">
        <v>342.5</v>
      </c>
      <c r="C53" s="20" t="s">
        <v>104</v>
      </c>
      <c r="D53" s="46">
        <v>14273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14273</v>
      </c>
      <c r="O53" s="47">
        <f t="shared" si="8"/>
        <v>8.4481115602933435E-2</v>
      </c>
      <c r="P53" s="9"/>
    </row>
    <row r="54" spans="1:16">
      <c r="A54" s="12"/>
      <c r="B54" s="25">
        <v>342.6</v>
      </c>
      <c r="C54" s="20" t="s">
        <v>60</v>
      </c>
      <c r="D54" s="46">
        <v>3480086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3480086</v>
      </c>
      <c r="O54" s="47">
        <f t="shared" si="8"/>
        <v>20.598440949635688</v>
      </c>
      <c r="P54" s="9"/>
    </row>
    <row r="55" spans="1:16">
      <c r="A55" s="12"/>
      <c r="B55" s="25">
        <v>342.9</v>
      </c>
      <c r="C55" s="20" t="s">
        <v>61</v>
      </c>
      <c r="D55" s="46">
        <v>215654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215654</v>
      </c>
      <c r="O55" s="47">
        <f t="shared" si="8"/>
        <v>1.2764443707864503</v>
      </c>
      <c r="P55" s="9"/>
    </row>
    <row r="56" spans="1:16">
      <c r="A56" s="12"/>
      <c r="B56" s="25">
        <v>343.3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27612123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27612123</v>
      </c>
      <c r="O56" s="47">
        <f t="shared" si="8"/>
        <v>163.43466371508561</v>
      </c>
      <c r="P56" s="9"/>
    </row>
    <row r="57" spans="1:16">
      <c r="A57" s="12"/>
      <c r="B57" s="25">
        <v>343.5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29790290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29790290</v>
      </c>
      <c r="O57" s="47">
        <f t="shared" si="8"/>
        <v>176.32711646709953</v>
      </c>
      <c r="P57" s="9"/>
    </row>
    <row r="58" spans="1:16">
      <c r="A58" s="12"/>
      <c r="B58" s="25">
        <v>343.6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40260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40260</v>
      </c>
      <c r="O58" s="47">
        <f t="shared" si="8"/>
        <v>0.2382967641122469</v>
      </c>
      <c r="P58" s="9"/>
    </row>
    <row r="59" spans="1:16">
      <c r="A59" s="12"/>
      <c r="B59" s="25">
        <v>343.9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10300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10300</v>
      </c>
      <c r="O59" s="47">
        <f t="shared" si="8"/>
        <v>6.0965143327276282E-2</v>
      </c>
      <c r="P59" s="9"/>
    </row>
    <row r="60" spans="1:16">
      <c r="A60" s="12"/>
      <c r="B60" s="25">
        <v>344.9</v>
      </c>
      <c r="C60" s="20" t="s">
        <v>122</v>
      </c>
      <c r="D60" s="46">
        <v>615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615</v>
      </c>
      <c r="O60" s="47">
        <f t="shared" si="8"/>
        <v>3.6401517617742634E-3</v>
      </c>
      <c r="P60" s="9"/>
    </row>
    <row r="61" spans="1:16">
      <c r="A61" s="12"/>
      <c r="B61" s="25">
        <v>347.2</v>
      </c>
      <c r="C61" s="20" t="s">
        <v>68</v>
      </c>
      <c r="D61" s="46">
        <v>99631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99631</v>
      </c>
      <c r="O61" s="47">
        <f t="shared" si="8"/>
        <v>0.58971050435338479</v>
      </c>
      <c r="P61" s="9"/>
    </row>
    <row r="62" spans="1:16">
      <c r="A62" s="12"/>
      <c r="B62" s="25">
        <v>347.3</v>
      </c>
      <c r="C62" s="20" t="s">
        <v>143</v>
      </c>
      <c r="D62" s="46">
        <v>597616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597616</v>
      </c>
      <c r="O62" s="47">
        <f t="shared" si="8"/>
        <v>3.5372568053081106</v>
      </c>
      <c r="P62" s="9"/>
    </row>
    <row r="63" spans="1:16">
      <c r="A63" s="12"/>
      <c r="B63" s="25">
        <v>347.4</v>
      </c>
      <c r="C63" s="20" t="s">
        <v>69</v>
      </c>
      <c r="D63" s="46">
        <v>37746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37746</v>
      </c>
      <c r="O63" s="47">
        <f t="shared" si="8"/>
        <v>0.22341653398362821</v>
      </c>
      <c r="P63" s="9"/>
    </row>
    <row r="64" spans="1:16">
      <c r="A64" s="12"/>
      <c r="B64" s="25">
        <v>347.5</v>
      </c>
      <c r="C64" s="20" t="s">
        <v>70</v>
      </c>
      <c r="D64" s="46">
        <v>2159016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2159016</v>
      </c>
      <c r="O64" s="47">
        <f t="shared" si="8"/>
        <v>12.779099018046866</v>
      </c>
      <c r="P64" s="9"/>
    </row>
    <row r="65" spans="1:16">
      <c r="A65" s="12"/>
      <c r="B65" s="25">
        <v>347.9</v>
      </c>
      <c r="C65" s="20" t="s">
        <v>71</v>
      </c>
      <c r="D65" s="46">
        <v>2390848</v>
      </c>
      <c r="E65" s="46">
        <v>1258347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3649195</v>
      </c>
      <c r="O65" s="47">
        <f t="shared" si="8"/>
        <v>21.599387980988347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SUM(D67:D69)</f>
        <v>1354550</v>
      </c>
      <c r="E66" s="32">
        <f t="shared" si="11"/>
        <v>35955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1390505</v>
      </c>
      <c r="O66" s="45">
        <f t="shared" si="8"/>
        <v>8.2303239439120688</v>
      </c>
      <c r="P66" s="10"/>
    </row>
    <row r="67" spans="1:16">
      <c r="A67" s="13"/>
      <c r="B67" s="39">
        <v>351.9</v>
      </c>
      <c r="C67" s="21" t="s">
        <v>123</v>
      </c>
      <c r="D67" s="46">
        <v>6064</v>
      </c>
      <c r="E67" s="46">
        <v>35955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42019</v>
      </c>
      <c r="O67" s="47">
        <f t="shared" si="8"/>
        <v>0.2487081900455167</v>
      </c>
      <c r="P67" s="9"/>
    </row>
    <row r="68" spans="1:16">
      <c r="A68" s="13"/>
      <c r="B68" s="39">
        <v>354</v>
      </c>
      <c r="C68" s="21" t="s">
        <v>74</v>
      </c>
      <c r="D68" s="46">
        <v>910713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910713</v>
      </c>
      <c r="O68" s="47">
        <f t="shared" si="8"/>
        <v>5.3904610267003648</v>
      </c>
      <c r="P68" s="9"/>
    </row>
    <row r="69" spans="1:16">
      <c r="A69" s="13"/>
      <c r="B69" s="39">
        <v>359</v>
      </c>
      <c r="C69" s="21" t="s">
        <v>75</v>
      </c>
      <c r="D69" s="46">
        <v>437773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437773</v>
      </c>
      <c r="O69" s="47">
        <f t="shared" ref="O69:O83" si="13">(N69/O$85)</f>
        <v>2.5911547271661863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SUM(D71:D78)</f>
        <v>16457190</v>
      </c>
      <c r="E70" s="32">
        <f t="shared" si="14"/>
        <v>3694984</v>
      </c>
      <c r="F70" s="32">
        <f t="shared" si="14"/>
        <v>11222336</v>
      </c>
      <c r="G70" s="32">
        <f t="shared" si="14"/>
        <v>270711</v>
      </c>
      <c r="H70" s="32">
        <f t="shared" si="14"/>
        <v>5775</v>
      </c>
      <c r="I70" s="32">
        <f t="shared" si="14"/>
        <v>895699</v>
      </c>
      <c r="J70" s="32">
        <f t="shared" si="14"/>
        <v>5005803</v>
      </c>
      <c r="K70" s="32">
        <f t="shared" si="14"/>
        <v>133214594</v>
      </c>
      <c r="L70" s="32">
        <f t="shared" si="14"/>
        <v>0</v>
      </c>
      <c r="M70" s="32">
        <f t="shared" si="14"/>
        <v>0</v>
      </c>
      <c r="N70" s="32">
        <f t="shared" si="12"/>
        <v>170767092</v>
      </c>
      <c r="O70" s="45">
        <f t="shared" si="13"/>
        <v>1010.7611882875898</v>
      </c>
      <c r="P70" s="10"/>
    </row>
    <row r="71" spans="1:16">
      <c r="A71" s="12"/>
      <c r="B71" s="25">
        <v>361.1</v>
      </c>
      <c r="C71" s="20" t="s">
        <v>77</v>
      </c>
      <c r="D71" s="46">
        <v>1983823</v>
      </c>
      <c r="E71" s="46">
        <v>259896</v>
      </c>
      <c r="F71" s="46">
        <v>126360</v>
      </c>
      <c r="G71" s="46">
        <v>20711</v>
      </c>
      <c r="H71" s="46">
        <v>5775</v>
      </c>
      <c r="I71" s="46">
        <v>842692</v>
      </c>
      <c r="J71" s="46">
        <v>664912</v>
      </c>
      <c r="K71" s="46">
        <v>0</v>
      </c>
      <c r="L71" s="46">
        <v>0</v>
      </c>
      <c r="M71" s="46">
        <v>0</v>
      </c>
      <c r="N71" s="46">
        <f t="shared" si="12"/>
        <v>3904169</v>
      </c>
      <c r="O71" s="47">
        <f t="shared" si="13"/>
        <v>23.108565306690185</v>
      </c>
      <c r="P71" s="9"/>
    </row>
    <row r="72" spans="1:16">
      <c r="A72" s="12"/>
      <c r="B72" s="25">
        <v>361.3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82921982</v>
      </c>
      <c r="L72" s="46">
        <v>0</v>
      </c>
      <c r="M72" s="46">
        <v>0</v>
      </c>
      <c r="N72" s="46">
        <f t="shared" ref="N72:N78" si="15">SUM(D72:M72)</f>
        <v>82921982</v>
      </c>
      <c r="O72" s="47">
        <f t="shared" si="13"/>
        <v>490.8107298652256</v>
      </c>
      <c r="P72" s="9"/>
    </row>
    <row r="73" spans="1:16">
      <c r="A73" s="12"/>
      <c r="B73" s="25">
        <v>362</v>
      </c>
      <c r="C73" s="20" t="s">
        <v>79</v>
      </c>
      <c r="D73" s="46">
        <v>14207934</v>
      </c>
      <c r="E73" s="46">
        <v>1455265</v>
      </c>
      <c r="F73" s="46">
        <v>11095976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26759175</v>
      </c>
      <c r="O73" s="47">
        <f t="shared" si="13"/>
        <v>158.38611060142409</v>
      </c>
      <c r="P73" s="9"/>
    </row>
    <row r="74" spans="1:16">
      <c r="A74" s="12"/>
      <c r="B74" s="25">
        <v>364</v>
      </c>
      <c r="C74" s="20" t="s">
        <v>124</v>
      </c>
      <c r="D74" s="46">
        <v>103366</v>
      </c>
      <c r="E74" s="46">
        <v>0</v>
      </c>
      <c r="F74" s="46">
        <v>0</v>
      </c>
      <c r="G74" s="46">
        <v>0</v>
      </c>
      <c r="H74" s="46">
        <v>0</v>
      </c>
      <c r="I74" s="46">
        <v>20775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124141</v>
      </c>
      <c r="O74" s="47">
        <f t="shared" si="13"/>
        <v>0.73478386968848586</v>
      </c>
      <c r="P74" s="9"/>
    </row>
    <row r="75" spans="1:16">
      <c r="A75" s="12"/>
      <c r="B75" s="25">
        <v>365</v>
      </c>
      <c r="C75" s="20" t="s">
        <v>125</v>
      </c>
      <c r="D75" s="46">
        <v>60359</v>
      </c>
      <c r="E75" s="46">
        <v>0</v>
      </c>
      <c r="F75" s="46">
        <v>0</v>
      </c>
      <c r="G75" s="46">
        <v>0</v>
      </c>
      <c r="H75" s="46">
        <v>0</v>
      </c>
      <c r="I75" s="46">
        <v>-1146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59213</v>
      </c>
      <c r="O75" s="47">
        <f t="shared" si="13"/>
        <v>0.35047854678038937</v>
      </c>
      <c r="P75" s="9"/>
    </row>
    <row r="76" spans="1:16">
      <c r="A76" s="12"/>
      <c r="B76" s="25">
        <v>366</v>
      </c>
      <c r="C76" s="20" t="s">
        <v>82</v>
      </c>
      <c r="D76" s="46">
        <v>6200</v>
      </c>
      <c r="E76" s="46">
        <v>517727</v>
      </c>
      <c r="F76" s="46">
        <v>0</v>
      </c>
      <c r="G76" s="46">
        <v>250000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773927</v>
      </c>
      <c r="O76" s="47">
        <f t="shared" si="13"/>
        <v>4.5808320854222284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49421542</v>
      </c>
      <c r="L77" s="46">
        <v>0</v>
      </c>
      <c r="M77" s="46">
        <v>0</v>
      </c>
      <c r="N77" s="46">
        <f t="shared" si="15"/>
        <v>49421542</v>
      </c>
      <c r="O77" s="47">
        <f t="shared" si="13"/>
        <v>292.52343606650527</v>
      </c>
      <c r="P77" s="9"/>
    </row>
    <row r="78" spans="1:16">
      <c r="A78" s="12"/>
      <c r="B78" s="25">
        <v>369.9</v>
      </c>
      <c r="C78" s="20" t="s">
        <v>84</v>
      </c>
      <c r="D78" s="46">
        <v>95508</v>
      </c>
      <c r="E78" s="46">
        <v>1462096</v>
      </c>
      <c r="F78" s="46">
        <v>0</v>
      </c>
      <c r="G78" s="46">
        <v>0</v>
      </c>
      <c r="H78" s="46">
        <v>0</v>
      </c>
      <c r="I78" s="46">
        <v>33378</v>
      </c>
      <c r="J78" s="46">
        <v>4340891</v>
      </c>
      <c r="K78" s="46">
        <v>871070</v>
      </c>
      <c r="L78" s="46">
        <v>0</v>
      </c>
      <c r="M78" s="46">
        <v>0</v>
      </c>
      <c r="N78" s="46">
        <f t="shared" si="15"/>
        <v>6802943</v>
      </c>
      <c r="O78" s="47">
        <f t="shared" si="13"/>
        <v>40.266251945853483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SUM(D80:D82)</f>
        <v>0</v>
      </c>
      <c r="E79" s="32">
        <f t="shared" si="16"/>
        <v>1718405</v>
      </c>
      <c r="F79" s="32">
        <f t="shared" si="16"/>
        <v>73659808</v>
      </c>
      <c r="G79" s="32">
        <f t="shared" si="16"/>
        <v>7308789</v>
      </c>
      <c r="H79" s="32">
        <f t="shared" si="16"/>
        <v>0</v>
      </c>
      <c r="I79" s="32">
        <f t="shared" si="16"/>
        <v>4187728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86874730</v>
      </c>
      <c r="O79" s="45">
        <f t="shared" si="13"/>
        <v>514.20683164742024</v>
      </c>
      <c r="P79" s="9"/>
    </row>
    <row r="80" spans="1:16">
      <c r="A80" s="12"/>
      <c r="B80" s="25">
        <v>381</v>
      </c>
      <c r="C80" s="20" t="s">
        <v>85</v>
      </c>
      <c r="D80" s="46">
        <v>0</v>
      </c>
      <c r="E80" s="46">
        <v>1718405</v>
      </c>
      <c r="F80" s="46">
        <v>7300000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9018405</v>
      </c>
      <c r="O80" s="47">
        <f t="shared" si="13"/>
        <v>53.379451787225733</v>
      </c>
      <c r="P80" s="9"/>
    </row>
    <row r="81" spans="1:119">
      <c r="A81" s="12"/>
      <c r="B81" s="25">
        <v>384</v>
      </c>
      <c r="C81" s="20" t="s">
        <v>100</v>
      </c>
      <c r="D81" s="46">
        <v>0</v>
      </c>
      <c r="E81" s="46">
        <v>0</v>
      </c>
      <c r="F81" s="46">
        <v>66359808</v>
      </c>
      <c r="G81" s="46">
        <v>7308789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73668597</v>
      </c>
      <c r="O81" s="47">
        <f t="shared" si="13"/>
        <v>436.04044415770437</v>
      </c>
      <c r="P81" s="9"/>
    </row>
    <row r="82" spans="1:119" ht="15.75" thickBot="1">
      <c r="A82" s="12"/>
      <c r="B82" s="25">
        <v>389.8</v>
      </c>
      <c r="C82" s="20" t="s">
        <v>128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4187728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4187728</v>
      </c>
      <c r="O82" s="47">
        <f t="shared" si="13"/>
        <v>24.786935702490101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7">SUM(D5,D17,D27,D47,D66,D70,D79)</f>
        <v>200627240</v>
      </c>
      <c r="E83" s="15">
        <f t="shared" si="17"/>
        <v>66271155</v>
      </c>
      <c r="F83" s="15">
        <f t="shared" si="17"/>
        <v>98922389</v>
      </c>
      <c r="G83" s="15">
        <f t="shared" si="17"/>
        <v>7579500</v>
      </c>
      <c r="H83" s="15">
        <f t="shared" si="17"/>
        <v>5775</v>
      </c>
      <c r="I83" s="15">
        <f t="shared" si="17"/>
        <v>62592639</v>
      </c>
      <c r="J83" s="15">
        <f t="shared" si="17"/>
        <v>25842064</v>
      </c>
      <c r="K83" s="15">
        <f t="shared" si="17"/>
        <v>133214594</v>
      </c>
      <c r="L83" s="15">
        <f t="shared" si="17"/>
        <v>0</v>
      </c>
      <c r="M83" s="15">
        <f t="shared" si="17"/>
        <v>0</v>
      </c>
      <c r="N83" s="15">
        <f>SUM(D83:M83)</f>
        <v>595055356</v>
      </c>
      <c r="O83" s="38">
        <f t="shared" si="13"/>
        <v>3522.1004918644089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150</v>
      </c>
      <c r="M85" s="118"/>
      <c r="N85" s="118"/>
      <c r="O85" s="43">
        <v>168949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102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86877760</v>
      </c>
      <c r="E5" s="27">
        <f t="shared" si="0"/>
        <v>2984214</v>
      </c>
      <c r="F5" s="27">
        <f t="shared" si="0"/>
        <v>13137231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102999205</v>
      </c>
      <c r="O5" s="33">
        <f t="shared" ref="O5:O36" si="1">(N5/O$82)</f>
        <v>613.00658243216708</v>
      </c>
      <c r="P5" s="6"/>
    </row>
    <row r="6" spans="1:133">
      <c r="A6" s="12"/>
      <c r="B6" s="25">
        <v>311</v>
      </c>
      <c r="C6" s="20" t="s">
        <v>2</v>
      </c>
      <c r="D6" s="46">
        <v>68805104</v>
      </c>
      <c r="E6" s="46">
        <v>0</v>
      </c>
      <c r="F6" s="46">
        <v>5679525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74484629</v>
      </c>
      <c r="O6" s="47">
        <f t="shared" si="1"/>
        <v>443.3001969968397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1743782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1743782</v>
      </c>
      <c r="O7" s="47">
        <f t="shared" si="1"/>
        <v>10.378233932259274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1240432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1240432</v>
      </c>
      <c r="O8" s="47">
        <f t="shared" si="1"/>
        <v>7.3825131083244555</v>
      </c>
      <c r="P8" s="9"/>
    </row>
    <row r="9" spans="1:133">
      <c r="A9" s="12"/>
      <c r="B9" s="25">
        <v>312.51</v>
      </c>
      <c r="C9" s="20" t="s">
        <v>94</v>
      </c>
      <c r="D9" s="46">
        <v>1428643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1428643</v>
      </c>
      <c r="O9" s="47">
        <f t="shared" si="1"/>
        <v>8.5026633258541988</v>
      </c>
      <c r="P9" s="9"/>
    </row>
    <row r="10" spans="1:133">
      <c r="A10" s="12"/>
      <c r="B10" s="25">
        <v>312.52</v>
      </c>
      <c r="C10" s="20" t="s">
        <v>110</v>
      </c>
      <c r="D10" s="46">
        <v>1549950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1549950</v>
      </c>
      <c r="O10" s="47">
        <f t="shared" si="1"/>
        <v>9.224629961374335</v>
      </c>
      <c r="P10" s="9"/>
    </row>
    <row r="11" spans="1:133">
      <c r="A11" s="12"/>
      <c r="B11" s="25">
        <v>314.10000000000002</v>
      </c>
      <c r="C11" s="20" t="s">
        <v>12</v>
      </c>
      <c r="D11" s="46">
        <v>10098783</v>
      </c>
      <c r="E11" s="46">
        <v>0</v>
      </c>
      <c r="F11" s="46">
        <v>1475448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11574231</v>
      </c>
      <c r="O11" s="47">
        <f t="shared" si="1"/>
        <v>68.884801485510906</v>
      </c>
      <c r="P11" s="9"/>
    </row>
    <row r="12" spans="1:133">
      <c r="A12" s="12"/>
      <c r="B12" s="25">
        <v>314.3</v>
      </c>
      <c r="C12" s="20" t="s">
        <v>13</v>
      </c>
      <c r="D12" s="46">
        <v>1178651</v>
      </c>
      <c r="E12" s="46">
        <v>0</v>
      </c>
      <c r="F12" s="46">
        <v>1398570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2577221</v>
      </c>
      <c r="O12" s="47">
        <f t="shared" si="1"/>
        <v>15.338501276610939</v>
      </c>
      <c r="P12" s="9"/>
    </row>
    <row r="13" spans="1:133">
      <c r="A13" s="12"/>
      <c r="B13" s="25">
        <v>314.39999999999998</v>
      </c>
      <c r="C13" s="20" t="s">
        <v>14</v>
      </c>
      <c r="D13" s="46">
        <v>162446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162446</v>
      </c>
      <c r="O13" s="47">
        <f t="shared" si="1"/>
        <v>0.96680811555560842</v>
      </c>
      <c r="P13" s="9"/>
    </row>
    <row r="14" spans="1:133">
      <c r="A14" s="12"/>
      <c r="B14" s="25">
        <v>314.8</v>
      </c>
      <c r="C14" s="20" t="s">
        <v>15</v>
      </c>
      <c r="D14" s="46">
        <v>65726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65726</v>
      </c>
      <c r="O14" s="47">
        <f t="shared" si="1"/>
        <v>0.39117263707944744</v>
      </c>
      <c r="P14" s="9"/>
    </row>
    <row r="15" spans="1:133">
      <c r="A15" s="12"/>
      <c r="B15" s="25">
        <v>315</v>
      </c>
      <c r="C15" s="20" t="s">
        <v>111</v>
      </c>
      <c r="D15" s="46">
        <v>0</v>
      </c>
      <c r="E15" s="46">
        <v>0</v>
      </c>
      <c r="F15" s="46">
        <v>4583688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4583688</v>
      </c>
      <c r="O15" s="47">
        <f t="shared" si="1"/>
        <v>27.280122364200139</v>
      </c>
      <c r="P15" s="9"/>
    </row>
    <row r="16" spans="1:133">
      <c r="A16" s="12"/>
      <c r="B16" s="25">
        <v>316</v>
      </c>
      <c r="C16" s="20" t="s">
        <v>112</v>
      </c>
      <c r="D16" s="46">
        <v>3588457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3588457</v>
      </c>
      <c r="O16" s="47">
        <f t="shared" si="1"/>
        <v>21.356939228557994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42104253</v>
      </c>
      <c r="E17" s="32">
        <f t="shared" si="3"/>
        <v>1614987</v>
      </c>
      <c r="F17" s="32">
        <f t="shared" si="3"/>
        <v>784888</v>
      </c>
      <c r="G17" s="32">
        <f t="shared" si="3"/>
        <v>0</v>
      </c>
      <c r="H17" s="32">
        <f t="shared" si="3"/>
        <v>0</v>
      </c>
      <c r="I17" s="32">
        <f t="shared" si="3"/>
        <v>149105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44653233</v>
      </c>
      <c r="O17" s="45">
        <f t="shared" si="1"/>
        <v>265.75667021776781</v>
      </c>
      <c r="P17" s="10"/>
    </row>
    <row r="18" spans="1:16">
      <c r="A18" s="12"/>
      <c r="B18" s="25">
        <v>322</v>
      </c>
      <c r="C18" s="20" t="s">
        <v>0</v>
      </c>
      <c r="D18" s="46">
        <v>729880</v>
      </c>
      <c r="E18" s="46">
        <v>0</v>
      </c>
      <c r="F18" s="46">
        <v>0</v>
      </c>
      <c r="G18" s="46">
        <v>0</v>
      </c>
      <c r="H18" s="46">
        <v>0</v>
      </c>
      <c r="I18" s="46">
        <v>149105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878985</v>
      </c>
      <c r="O18" s="47">
        <f t="shared" si="1"/>
        <v>5.2313373764306075</v>
      </c>
      <c r="P18" s="9"/>
    </row>
    <row r="19" spans="1:16">
      <c r="A19" s="12"/>
      <c r="B19" s="25">
        <v>323.10000000000002</v>
      </c>
      <c r="C19" s="20" t="s">
        <v>19</v>
      </c>
      <c r="D19" s="46">
        <v>7646764</v>
      </c>
      <c r="E19" s="46">
        <v>0</v>
      </c>
      <c r="F19" s="46">
        <v>784888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8431652</v>
      </c>
      <c r="O19" s="47">
        <f t="shared" si="1"/>
        <v>50.181534670848635</v>
      </c>
      <c r="P19" s="9"/>
    </row>
    <row r="20" spans="1:16">
      <c r="A20" s="12"/>
      <c r="B20" s="25">
        <v>323.39999999999998</v>
      </c>
      <c r="C20" s="20" t="s">
        <v>20</v>
      </c>
      <c r="D20" s="46">
        <v>132902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132902</v>
      </c>
      <c r="O20" s="47">
        <f t="shared" si="1"/>
        <v>0.79097504508311367</v>
      </c>
      <c r="P20" s="9"/>
    </row>
    <row r="21" spans="1:16">
      <c r="A21" s="12"/>
      <c r="B21" s="25">
        <v>323.60000000000002</v>
      </c>
      <c r="C21" s="20" t="s">
        <v>21</v>
      </c>
      <c r="D21" s="46">
        <v>3697034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3697034</v>
      </c>
      <c r="O21" s="47">
        <f t="shared" si="1"/>
        <v>22.003142426929646</v>
      </c>
      <c r="P21" s="9"/>
    </row>
    <row r="22" spans="1:16">
      <c r="A22" s="12"/>
      <c r="B22" s="25">
        <v>323.7</v>
      </c>
      <c r="C22" s="20" t="s">
        <v>22</v>
      </c>
      <c r="D22" s="46">
        <v>3202412</v>
      </c>
      <c r="E22" s="46">
        <v>1614987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4817399</v>
      </c>
      <c r="O22" s="47">
        <f t="shared" si="1"/>
        <v>28.67106884176571</v>
      </c>
      <c r="P22" s="9"/>
    </row>
    <row r="23" spans="1:16">
      <c r="A23" s="12"/>
      <c r="B23" s="25">
        <v>323.89999999999998</v>
      </c>
      <c r="C23" s="20" t="s">
        <v>23</v>
      </c>
      <c r="D23" s="46">
        <v>2000077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2000077</v>
      </c>
      <c r="O23" s="47">
        <f t="shared" si="1"/>
        <v>11.90359057986109</v>
      </c>
      <c r="P23" s="9"/>
    </row>
    <row r="24" spans="1:16">
      <c r="A24" s="12"/>
      <c r="B24" s="25">
        <v>325.10000000000002</v>
      </c>
      <c r="C24" s="20" t="s">
        <v>24</v>
      </c>
      <c r="D24" s="46">
        <v>210175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210175</v>
      </c>
      <c r="O24" s="47">
        <f t="shared" si="1"/>
        <v>1.2508704165501152</v>
      </c>
      <c r="P24" s="9"/>
    </row>
    <row r="25" spans="1:16">
      <c r="A25" s="12"/>
      <c r="B25" s="25">
        <v>325.2</v>
      </c>
      <c r="C25" s="20" t="s">
        <v>25</v>
      </c>
      <c r="D25" s="46">
        <v>24478139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24478139</v>
      </c>
      <c r="O25" s="47">
        <f t="shared" si="1"/>
        <v>145.68326360081656</v>
      </c>
      <c r="P25" s="9"/>
    </row>
    <row r="26" spans="1:16">
      <c r="A26" s="12"/>
      <c r="B26" s="25">
        <v>329</v>
      </c>
      <c r="C26" s="20" t="s">
        <v>107</v>
      </c>
      <c r="D26" s="46">
        <v>6870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6870</v>
      </c>
      <c r="O26" s="47">
        <f t="shared" si="1"/>
        <v>4.0887259482332773E-2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SUM(D28:D45)</f>
        <v>16708465</v>
      </c>
      <c r="E27" s="32">
        <f t="shared" si="6"/>
        <v>54836641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71545106</v>
      </c>
      <c r="O27" s="45">
        <f t="shared" si="1"/>
        <v>425.80543139927272</v>
      </c>
      <c r="P27" s="10"/>
    </row>
    <row r="28" spans="1:16">
      <c r="A28" s="12"/>
      <c r="B28" s="25">
        <v>331.2</v>
      </c>
      <c r="C28" s="20" t="s">
        <v>26</v>
      </c>
      <c r="D28" s="46">
        <v>23908</v>
      </c>
      <c r="E28" s="46">
        <v>229409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253317</v>
      </c>
      <c r="O28" s="47">
        <f t="shared" si="1"/>
        <v>1.5076328835933175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286962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286962</v>
      </c>
      <c r="O29" s="47">
        <f t="shared" si="1"/>
        <v>1.7078733268659647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916872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916872</v>
      </c>
      <c r="O30" s="47">
        <f t="shared" si="1"/>
        <v>5.4568243633312106</v>
      </c>
      <c r="P30" s="9"/>
    </row>
    <row r="31" spans="1:16">
      <c r="A31" s="12"/>
      <c r="B31" s="25">
        <v>331.69</v>
      </c>
      <c r="C31" s="20" t="s">
        <v>33</v>
      </c>
      <c r="D31" s="46">
        <v>15325</v>
      </c>
      <c r="E31" s="46">
        <v>1688004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1703329</v>
      </c>
      <c r="O31" s="47">
        <f t="shared" si="1"/>
        <v>10.137475226605881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263277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263277</v>
      </c>
      <c r="O32" s="47">
        <f t="shared" si="1"/>
        <v>1.5669104824934681</v>
      </c>
      <c r="P32" s="9"/>
    </row>
    <row r="33" spans="1:16">
      <c r="A33" s="12"/>
      <c r="B33" s="25">
        <v>334.2</v>
      </c>
      <c r="C33" s="20" t="s">
        <v>31</v>
      </c>
      <c r="D33" s="46">
        <v>527947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527947</v>
      </c>
      <c r="O33" s="47">
        <f t="shared" si="1"/>
        <v>3.1421114966403407</v>
      </c>
      <c r="P33" s="9"/>
    </row>
    <row r="34" spans="1:16">
      <c r="A34" s="12"/>
      <c r="B34" s="25">
        <v>334.49</v>
      </c>
      <c r="C34" s="20" t="s">
        <v>34</v>
      </c>
      <c r="D34" s="46">
        <v>0</v>
      </c>
      <c r="E34" s="46">
        <v>823553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823553</v>
      </c>
      <c r="O34" s="47">
        <f t="shared" si="1"/>
        <v>4.9014301613469584</v>
      </c>
      <c r="P34" s="9"/>
    </row>
    <row r="35" spans="1:16">
      <c r="A35" s="12"/>
      <c r="B35" s="25">
        <v>334.5</v>
      </c>
      <c r="C35" s="20" t="s">
        <v>35</v>
      </c>
      <c r="D35" s="46">
        <v>0</v>
      </c>
      <c r="E35" s="46">
        <v>647900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647900</v>
      </c>
      <c r="O35" s="47">
        <f t="shared" si="1"/>
        <v>3.8560197115871042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233189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233189</v>
      </c>
      <c r="O36" s="47">
        <f t="shared" si="1"/>
        <v>1.3878397600328527</v>
      </c>
      <c r="P36" s="9"/>
    </row>
    <row r="37" spans="1:16">
      <c r="A37" s="12"/>
      <c r="B37" s="25">
        <v>335.12</v>
      </c>
      <c r="C37" s="20" t="s">
        <v>113</v>
      </c>
      <c r="D37" s="46">
        <v>4615212</v>
      </c>
      <c r="E37" s="46">
        <v>1464844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6080056</v>
      </c>
      <c r="O37" s="47">
        <f t="shared" ref="O37:O68" si="8">(N37/O$82)</f>
        <v>36.185855507876894</v>
      </c>
      <c r="P37" s="9"/>
    </row>
    <row r="38" spans="1:16">
      <c r="A38" s="12"/>
      <c r="B38" s="25">
        <v>335.14</v>
      </c>
      <c r="C38" s="20" t="s">
        <v>114</v>
      </c>
      <c r="D38" s="46">
        <v>2314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2314</v>
      </c>
      <c r="O38" s="47">
        <f t="shared" si="8"/>
        <v>1.3771924081822132E-2</v>
      </c>
      <c r="P38" s="9"/>
    </row>
    <row r="39" spans="1:16">
      <c r="A39" s="12"/>
      <c r="B39" s="25">
        <v>335.15</v>
      </c>
      <c r="C39" s="20" t="s">
        <v>115</v>
      </c>
      <c r="D39" s="46">
        <v>64735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64735</v>
      </c>
      <c r="O39" s="47">
        <f t="shared" si="8"/>
        <v>0.38527463502020559</v>
      </c>
      <c r="P39" s="9"/>
    </row>
    <row r="40" spans="1:16">
      <c r="A40" s="12"/>
      <c r="B40" s="25">
        <v>335.18</v>
      </c>
      <c r="C40" s="20" t="s">
        <v>116</v>
      </c>
      <c r="D40" s="46">
        <v>11097737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11097737</v>
      </c>
      <c r="O40" s="47">
        <f t="shared" si="8"/>
        <v>66.048915922224936</v>
      </c>
      <c r="P40" s="9"/>
    </row>
    <row r="41" spans="1:16">
      <c r="A41" s="12"/>
      <c r="B41" s="25">
        <v>335.21</v>
      </c>
      <c r="C41" s="20" t="s">
        <v>42</v>
      </c>
      <c r="D41" s="46">
        <v>89090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89090</v>
      </c>
      <c r="O41" s="47">
        <f t="shared" si="8"/>
        <v>0.53022502871630672</v>
      </c>
      <c r="P41" s="9"/>
    </row>
    <row r="42" spans="1:16">
      <c r="A42" s="12"/>
      <c r="B42" s="25">
        <v>335.9</v>
      </c>
      <c r="C42" s="20" t="s">
        <v>43</v>
      </c>
      <c r="D42" s="46">
        <v>0</v>
      </c>
      <c r="E42" s="46">
        <v>47824379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47824379</v>
      </c>
      <c r="O42" s="47">
        <f t="shared" si="8"/>
        <v>284.62995542276951</v>
      </c>
      <c r="P42" s="9"/>
    </row>
    <row r="43" spans="1:16">
      <c r="A43" s="12"/>
      <c r="B43" s="25">
        <v>337.4</v>
      </c>
      <c r="C43" s="20" t="s">
        <v>44</v>
      </c>
      <c r="D43" s="46">
        <v>0</v>
      </c>
      <c r="E43" s="46">
        <v>310070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310070</v>
      </c>
      <c r="O43" s="47">
        <f t="shared" si="8"/>
        <v>1.8454021175672377</v>
      </c>
      <c r="P43" s="9"/>
    </row>
    <row r="44" spans="1:16">
      <c r="A44" s="12"/>
      <c r="B44" s="25">
        <v>337.6</v>
      </c>
      <c r="C44" s="20" t="s">
        <v>45</v>
      </c>
      <c r="D44" s="46">
        <v>102343</v>
      </c>
      <c r="E44" s="46">
        <v>148182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250525</v>
      </c>
      <c r="O44" s="47">
        <f t="shared" si="8"/>
        <v>1.4910161108895805</v>
      </c>
      <c r="P44" s="9"/>
    </row>
    <row r="45" spans="1:16">
      <c r="A45" s="12"/>
      <c r="B45" s="25">
        <v>338</v>
      </c>
      <c r="C45" s="20" t="s">
        <v>47</v>
      </c>
      <c r="D45" s="46">
        <v>169854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169854</v>
      </c>
      <c r="O45" s="47">
        <f t="shared" si="8"/>
        <v>1.010897317629134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SUM(D47:D64)</f>
        <v>32860244</v>
      </c>
      <c r="E46" s="32">
        <f t="shared" si="9"/>
        <v>1693142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60713515</v>
      </c>
      <c r="J46" s="32">
        <f t="shared" si="9"/>
        <v>16370275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111637176</v>
      </c>
      <c r="O46" s="45">
        <f t="shared" si="8"/>
        <v>664.41603828047346</v>
      </c>
      <c r="P46" s="10"/>
    </row>
    <row r="47" spans="1:16">
      <c r="A47" s="12"/>
      <c r="B47" s="25">
        <v>341.2</v>
      </c>
      <c r="C47" s="20" t="s">
        <v>119</v>
      </c>
      <c r="D47" s="46">
        <v>14985155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16370275</v>
      </c>
      <c r="K47" s="46">
        <v>0</v>
      </c>
      <c r="L47" s="46">
        <v>0</v>
      </c>
      <c r="M47" s="46">
        <v>0</v>
      </c>
      <c r="N47" s="46">
        <f t="shared" ref="N47:N64" si="10">SUM(D47:M47)</f>
        <v>31355430</v>
      </c>
      <c r="O47" s="47">
        <f t="shared" si="8"/>
        <v>186.61391595198276</v>
      </c>
      <c r="P47" s="9"/>
    </row>
    <row r="48" spans="1:16">
      <c r="A48" s="12"/>
      <c r="B48" s="25">
        <v>341.3</v>
      </c>
      <c r="C48" s="20" t="s">
        <v>120</v>
      </c>
      <c r="D48" s="46">
        <v>1037117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1037117</v>
      </c>
      <c r="O48" s="47">
        <f t="shared" si="8"/>
        <v>6.1724704355951268</v>
      </c>
      <c r="P48" s="9"/>
    </row>
    <row r="49" spans="1:16">
      <c r="A49" s="12"/>
      <c r="B49" s="25">
        <v>341.9</v>
      </c>
      <c r="C49" s="20" t="s">
        <v>121</v>
      </c>
      <c r="D49" s="46">
        <v>1282158</v>
      </c>
      <c r="E49" s="46">
        <v>0</v>
      </c>
      <c r="F49" s="46">
        <v>0</v>
      </c>
      <c r="G49" s="46">
        <v>0</v>
      </c>
      <c r="H49" s="46">
        <v>0</v>
      </c>
      <c r="I49" s="46">
        <v>76844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1359002</v>
      </c>
      <c r="O49" s="47">
        <f t="shared" si="8"/>
        <v>8.0881903072793602</v>
      </c>
      <c r="P49" s="9"/>
    </row>
    <row r="50" spans="1:16">
      <c r="A50" s="12"/>
      <c r="B50" s="25">
        <v>342.1</v>
      </c>
      <c r="C50" s="20" t="s">
        <v>58</v>
      </c>
      <c r="D50" s="46">
        <v>1388349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1388349</v>
      </c>
      <c r="O50" s="47">
        <f t="shared" si="8"/>
        <v>8.2628509192193924</v>
      </c>
      <c r="P50" s="9"/>
    </row>
    <row r="51" spans="1:16">
      <c r="A51" s="12"/>
      <c r="B51" s="25">
        <v>342.2</v>
      </c>
      <c r="C51" s="20" t="s">
        <v>59</v>
      </c>
      <c r="D51" s="46">
        <v>1173613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1173613</v>
      </c>
      <c r="O51" s="47">
        <f t="shared" si="8"/>
        <v>6.9848354094379932</v>
      </c>
      <c r="P51" s="9"/>
    </row>
    <row r="52" spans="1:16">
      <c r="A52" s="12"/>
      <c r="B52" s="25">
        <v>342.5</v>
      </c>
      <c r="C52" s="20" t="s">
        <v>104</v>
      </c>
      <c r="D52" s="46">
        <v>20263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20263</v>
      </c>
      <c r="O52" s="47">
        <f t="shared" si="8"/>
        <v>0.12059658499134047</v>
      </c>
      <c r="P52" s="9"/>
    </row>
    <row r="53" spans="1:16">
      <c r="A53" s="12"/>
      <c r="B53" s="25">
        <v>342.6</v>
      </c>
      <c r="C53" s="20" t="s">
        <v>60</v>
      </c>
      <c r="D53" s="46">
        <v>3752097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3752097</v>
      </c>
      <c r="O53" s="47">
        <f t="shared" si="8"/>
        <v>22.330853514102238</v>
      </c>
      <c r="P53" s="9"/>
    </row>
    <row r="54" spans="1:16">
      <c r="A54" s="12"/>
      <c r="B54" s="25">
        <v>342.9</v>
      </c>
      <c r="C54" s="20" t="s">
        <v>61</v>
      </c>
      <c r="D54" s="46">
        <v>446113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446113</v>
      </c>
      <c r="O54" s="47">
        <f t="shared" si="8"/>
        <v>2.6550710319420556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29688474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29688474</v>
      </c>
      <c r="O55" s="47">
        <f t="shared" si="8"/>
        <v>176.69291704111936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30890067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30890067</v>
      </c>
      <c r="O56" s="47">
        <f t="shared" si="8"/>
        <v>183.84427727156401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48030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48030</v>
      </c>
      <c r="O57" s="47">
        <f t="shared" si="8"/>
        <v>0.28585372240705142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10100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10100</v>
      </c>
      <c r="O58" s="47">
        <f t="shared" si="8"/>
        <v>6.0110818161799279E-2</v>
      </c>
      <c r="P58" s="9"/>
    </row>
    <row r="59" spans="1:16">
      <c r="A59" s="12"/>
      <c r="B59" s="25">
        <v>344.9</v>
      </c>
      <c r="C59" s="20" t="s">
        <v>122</v>
      </c>
      <c r="D59" s="46">
        <v>473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473</v>
      </c>
      <c r="O59" s="47">
        <f t="shared" si="8"/>
        <v>2.8150907911416887E-3</v>
      </c>
      <c r="P59" s="9"/>
    </row>
    <row r="60" spans="1:16">
      <c r="A60" s="12"/>
      <c r="B60" s="25">
        <v>347.2</v>
      </c>
      <c r="C60" s="20" t="s">
        <v>68</v>
      </c>
      <c r="D60" s="46">
        <v>1157633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1157633</v>
      </c>
      <c r="O60" s="47">
        <f t="shared" si="8"/>
        <v>6.8897293822869488</v>
      </c>
      <c r="P60" s="9"/>
    </row>
    <row r="61" spans="1:16">
      <c r="A61" s="12"/>
      <c r="B61" s="25">
        <v>347.3</v>
      </c>
      <c r="C61" s="20" t="s">
        <v>143</v>
      </c>
      <c r="D61" s="46">
        <v>669329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669329</v>
      </c>
      <c r="O61" s="47">
        <f t="shared" si="8"/>
        <v>3.9835558227147474</v>
      </c>
      <c r="P61" s="9"/>
    </row>
    <row r="62" spans="1:16">
      <c r="A62" s="12"/>
      <c r="B62" s="25">
        <v>347.4</v>
      </c>
      <c r="C62" s="20" t="s">
        <v>69</v>
      </c>
      <c r="D62" s="46">
        <v>30152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30152</v>
      </c>
      <c r="O62" s="47">
        <f t="shared" si="8"/>
        <v>0.17945162269451206</v>
      </c>
      <c r="P62" s="9"/>
    </row>
    <row r="63" spans="1:16">
      <c r="A63" s="12"/>
      <c r="B63" s="25">
        <v>347.5</v>
      </c>
      <c r="C63" s="20" t="s">
        <v>70</v>
      </c>
      <c r="D63" s="46">
        <v>2527763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2527763</v>
      </c>
      <c r="O63" s="47">
        <f t="shared" si="8"/>
        <v>15.044148717735071</v>
      </c>
      <c r="P63" s="9"/>
    </row>
    <row r="64" spans="1:16">
      <c r="A64" s="12"/>
      <c r="B64" s="25">
        <v>347.9</v>
      </c>
      <c r="C64" s="20" t="s">
        <v>71</v>
      </c>
      <c r="D64" s="46">
        <v>4390029</v>
      </c>
      <c r="E64" s="46">
        <v>1693142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6083171</v>
      </c>
      <c r="O64" s="47">
        <f t="shared" si="8"/>
        <v>36.204394636448583</v>
      </c>
      <c r="P64" s="9"/>
    </row>
    <row r="65" spans="1:119" ht="15.75">
      <c r="A65" s="29" t="s">
        <v>53</v>
      </c>
      <c r="B65" s="30"/>
      <c r="C65" s="31"/>
      <c r="D65" s="32">
        <f t="shared" ref="D65:M65" si="11">SUM(D66:D68)</f>
        <v>1729766</v>
      </c>
      <c r="E65" s="32">
        <f t="shared" si="11"/>
        <v>113172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1842938</v>
      </c>
      <c r="O65" s="45">
        <f t="shared" si="8"/>
        <v>10.968367425888122</v>
      </c>
      <c r="P65" s="10"/>
    </row>
    <row r="66" spans="1:119">
      <c r="A66" s="13"/>
      <c r="B66" s="39">
        <v>351.9</v>
      </c>
      <c r="C66" s="21" t="s">
        <v>123</v>
      </c>
      <c r="D66" s="46">
        <v>18571</v>
      </c>
      <c r="E66" s="46">
        <v>113172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131743</v>
      </c>
      <c r="O66" s="47">
        <f t="shared" si="8"/>
        <v>0.78407717990989334</v>
      </c>
      <c r="P66" s="9"/>
    </row>
    <row r="67" spans="1:119">
      <c r="A67" s="13"/>
      <c r="B67" s="39">
        <v>354</v>
      </c>
      <c r="C67" s="21" t="s">
        <v>74</v>
      </c>
      <c r="D67" s="46">
        <v>1108100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1108100</v>
      </c>
      <c r="O67" s="47">
        <f t="shared" si="8"/>
        <v>6.5949304559494832</v>
      </c>
      <c r="P67" s="9"/>
    </row>
    <row r="68" spans="1:119">
      <c r="A68" s="13"/>
      <c r="B68" s="39">
        <v>359</v>
      </c>
      <c r="C68" s="21" t="s">
        <v>75</v>
      </c>
      <c r="D68" s="46">
        <v>603095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603095</v>
      </c>
      <c r="O68" s="47">
        <f t="shared" si="8"/>
        <v>3.5893597900287459</v>
      </c>
      <c r="P68" s="9"/>
    </row>
    <row r="69" spans="1:119" ht="15.75">
      <c r="A69" s="29" t="s">
        <v>3</v>
      </c>
      <c r="B69" s="30"/>
      <c r="C69" s="31"/>
      <c r="D69" s="32">
        <f t="shared" ref="D69:M69" si="13">SUM(D70:D76)</f>
        <v>17227462</v>
      </c>
      <c r="E69" s="32">
        <f t="shared" si="13"/>
        <v>3918203</v>
      </c>
      <c r="F69" s="32">
        <f t="shared" si="13"/>
        <v>10967696</v>
      </c>
      <c r="G69" s="32">
        <f t="shared" si="13"/>
        <v>311957</v>
      </c>
      <c r="H69" s="32">
        <f t="shared" si="13"/>
        <v>12394</v>
      </c>
      <c r="I69" s="32">
        <f t="shared" si="13"/>
        <v>1680092</v>
      </c>
      <c r="J69" s="32">
        <f t="shared" si="13"/>
        <v>6275396</v>
      </c>
      <c r="K69" s="32">
        <f t="shared" si="13"/>
        <v>102360275</v>
      </c>
      <c r="L69" s="32">
        <f t="shared" si="13"/>
        <v>0</v>
      </c>
      <c r="M69" s="32">
        <f t="shared" si="13"/>
        <v>0</v>
      </c>
      <c r="N69" s="32">
        <f t="shared" si="12"/>
        <v>142753475</v>
      </c>
      <c r="O69" s="45">
        <f t="shared" ref="O69:O80" si="14">(N69/O$82)</f>
        <v>849.6067502663326</v>
      </c>
      <c r="P69" s="10"/>
    </row>
    <row r="70" spans="1:119">
      <c r="A70" s="12"/>
      <c r="B70" s="25">
        <v>361.1</v>
      </c>
      <c r="C70" s="20" t="s">
        <v>77</v>
      </c>
      <c r="D70" s="46">
        <v>2886767</v>
      </c>
      <c r="E70" s="46">
        <v>346166</v>
      </c>
      <c r="F70" s="46">
        <v>291159</v>
      </c>
      <c r="G70" s="46">
        <v>4957</v>
      </c>
      <c r="H70" s="46">
        <v>12394</v>
      </c>
      <c r="I70" s="46">
        <v>1625658</v>
      </c>
      <c r="J70" s="46">
        <v>894341</v>
      </c>
      <c r="K70" s="46">
        <v>0</v>
      </c>
      <c r="L70" s="46">
        <v>0</v>
      </c>
      <c r="M70" s="46">
        <v>0</v>
      </c>
      <c r="N70" s="46">
        <f t="shared" si="12"/>
        <v>6061442</v>
      </c>
      <c r="O70" s="47">
        <f t="shared" si="14"/>
        <v>36.075073055474547</v>
      </c>
      <c r="P70" s="9"/>
    </row>
    <row r="71" spans="1:119">
      <c r="A71" s="12"/>
      <c r="B71" s="25">
        <v>361.3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44440465</v>
      </c>
      <c r="L71" s="46">
        <v>0</v>
      </c>
      <c r="M71" s="46">
        <v>0</v>
      </c>
      <c r="N71" s="46">
        <f t="shared" ref="N71:N76" si="15">SUM(D71:M71)</f>
        <v>44440465</v>
      </c>
      <c r="O71" s="47">
        <f t="shared" si="14"/>
        <v>264.49036739017873</v>
      </c>
      <c r="P71" s="9"/>
    </row>
    <row r="72" spans="1:119">
      <c r="A72" s="12"/>
      <c r="B72" s="25">
        <v>362</v>
      </c>
      <c r="C72" s="20" t="s">
        <v>79</v>
      </c>
      <c r="D72" s="46">
        <v>14003420</v>
      </c>
      <c r="E72" s="46">
        <v>1155115</v>
      </c>
      <c r="F72" s="46">
        <v>10676537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25835072</v>
      </c>
      <c r="O72" s="47">
        <f t="shared" si="14"/>
        <v>153.75914011772198</v>
      </c>
      <c r="P72" s="9"/>
    </row>
    <row r="73" spans="1:119">
      <c r="A73" s="12"/>
      <c r="B73" s="25">
        <v>365</v>
      </c>
      <c r="C73" s="20" t="s">
        <v>125</v>
      </c>
      <c r="D73" s="46">
        <v>169031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169031</v>
      </c>
      <c r="O73" s="47">
        <f t="shared" si="14"/>
        <v>1.0059991786838707</v>
      </c>
      <c r="P73" s="9"/>
    </row>
    <row r="74" spans="1:119">
      <c r="A74" s="12"/>
      <c r="B74" s="25">
        <v>366</v>
      </c>
      <c r="C74" s="20" t="s">
        <v>82</v>
      </c>
      <c r="D74" s="46">
        <v>32765</v>
      </c>
      <c r="E74" s="46">
        <v>605392</v>
      </c>
      <c r="F74" s="46">
        <v>0</v>
      </c>
      <c r="G74" s="46">
        <v>307000</v>
      </c>
      <c r="H74" s="46">
        <v>0</v>
      </c>
      <c r="I74" s="46">
        <v>47900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993057</v>
      </c>
      <c r="O74" s="47">
        <f t="shared" si="14"/>
        <v>5.9102444308219706</v>
      </c>
      <c r="P74" s="9"/>
    </row>
    <row r="75" spans="1:119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56841341</v>
      </c>
      <c r="L75" s="46">
        <v>0</v>
      </c>
      <c r="M75" s="46">
        <v>0</v>
      </c>
      <c r="N75" s="46">
        <f t="shared" si="15"/>
        <v>56841341</v>
      </c>
      <c r="O75" s="47">
        <f t="shared" si="14"/>
        <v>338.2950012795867</v>
      </c>
      <c r="P75" s="9"/>
    </row>
    <row r="76" spans="1:119">
      <c r="A76" s="12"/>
      <c r="B76" s="25">
        <v>369.9</v>
      </c>
      <c r="C76" s="20" t="s">
        <v>84</v>
      </c>
      <c r="D76" s="46">
        <v>135479</v>
      </c>
      <c r="E76" s="46">
        <v>1811530</v>
      </c>
      <c r="F76" s="46">
        <v>0</v>
      </c>
      <c r="G76" s="46">
        <v>0</v>
      </c>
      <c r="H76" s="46">
        <v>0</v>
      </c>
      <c r="I76" s="46">
        <v>6534</v>
      </c>
      <c r="J76" s="46">
        <v>5381055</v>
      </c>
      <c r="K76" s="46">
        <v>1078469</v>
      </c>
      <c r="L76" s="46">
        <v>0</v>
      </c>
      <c r="M76" s="46">
        <v>0</v>
      </c>
      <c r="N76" s="46">
        <f t="shared" si="15"/>
        <v>8413067</v>
      </c>
      <c r="O76" s="47">
        <f t="shared" si="14"/>
        <v>50.070924813864771</v>
      </c>
      <c r="P76" s="9"/>
    </row>
    <row r="77" spans="1:119" ht="15.75">
      <c r="A77" s="29" t="s">
        <v>54</v>
      </c>
      <c r="B77" s="30"/>
      <c r="C77" s="31"/>
      <c r="D77" s="32">
        <f t="shared" ref="D77:M77" si="16">SUM(D78:D79)</f>
        <v>0</v>
      </c>
      <c r="E77" s="32">
        <f t="shared" si="16"/>
        <v>2709006</v>
      </c>
      <c r="F77" s="32">
        <f t="shared" si="16"/>
        <v>0</v>
      </c>
      <c r="G77" s="32">
        <f t="shared" si="16"/>
        <v>0</v>
      </c>
      <c r="H77" s="32">
        <f t="shared" si="16"/>
        <v>0</v>
      </c>
      <c r="I77" s="32">
        <f t="shared" si="16"/>
        <v>5695144</v>
      </c>
      <c r="J77" s="32">
        <f t="shared" si="16"/>
        <v>2000000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10404150</v>
      </c>
      <c r="O77" s="45">
        <f t="shared" si="14"/>
        <v>61.920987007731085</v>
      </c>
      <c r="P77" s="9"/>
    </row>
    <row r="78" spans="1:119">
      <c r="A78" s="12"/>
      <c r="B78" s="25">
        <v>381</v>
      </c>
      <c r="C78" s="20" t="s">
        <v>85</v>
      </c>
      <c r="D78" s="46">
        <v>0</v>
      </c>
      <c r="E78" s="46">
        <v>2709006</v>
      </c>
      <c r="F78" s="46">
        <v>0</v>
      </c>
      <c r="G78" s="46">
        <v>0</v>
      </c>
      <c r="H78" s="46">
        <v>0</v>
      </c>
      <c r="I78" s="46">
        <v>0</v>
      </c>
      <c r="J78" s="46">
        <v>2000000</v>
      </c>
      <c r="K78" s="46">
        <v>0</v>
      </c>
      <c r="L78" s="46">
        <v>0</v>
      </c>
      <c r="M78" s="46">
        <v>0</v>
      </c>
      <c r="N78" s="46">
        <f>SUM(D78:M78)</f>
        <v>4709006</v>
      </c>
      <c r="O78" s="47">
        <f t="shared" si="14"/>
        <v>28.02596073156651</v>
      </c>
      <c r="P78" s="9"/>
    </row>
    <row r="79" spans="1:119" ht="15.75" thickBot="1">
      <c r="A79" s="12"/>
      <c r="B79" s="25">
        <v>389.8</v>
      </c>
      <c r="C79" s="20" t="s">
        <v>128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5695144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5695144</v>
      </c>
      <c r="O79" s="47">
        <f t="shared" si="14"/>
        <v>33.895026276164572</v>
      </c>
      <c r="P79" s="9"/>
    </row>
    <row r="80" spans="1:119" ht="16.5" thickBot="1">
      <c r="A80" s="14" t="s">
        <v>72</v>
      </c>
      <c r="B80" s="23"/>
      <c r="C80" s="22"/>
      <c r="D80" s="15">
        <f t="shared" ref="D80:M80" si="17">SUM(D5,D17,D27,D46,D65,D69,D77)</f>
        <v>197507950</v>
      </c>
      <c r="E80" s="15">
        <f t="shared" si="17"/>
        <v>67869365</v>
      </c>
      <c r="F80" s="15">
        <f t="shared" si="17"/>
        <v>24889815</v>
      </c>
      <c r="G80" s="15">
        <f t="shared" si="17"/>
        <v>311957</v>
      </c>
      <c r="H80" s="15">
        <f t="shared" si="17"/>
        <v>12394</v>
      </c>
      <c r="I80" s="15">
        <f t="shared" si="17"/>
        <v>68237856</v>
      </c>
      <c r="J80" s="15">
        <f t="shared" si="17"/>
        <v>24645671</v>
      </c>
      <c r="K80" s="15">
        <f t="shared" si="17"/>
        <v>102360275</v>
      </c>
      <c r="L80" s="15">
        <f t="shared" si="17"/>
        <v>0</v>
      </c>
      <c r="M80" s="15">
        <f t="shared" si="17"/>
        <v>0</v>
      </c>
      <c r="N80" s="15">
        <f>SUM(D80:M80)</f>
        <v>485835283</v>
      </c>
      <c r="O80" s="38">
        <f t="shared" si="14"/>
        <v>2891.480827029633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148</v>
      </c>
      <c r="M82" s="118"/>
      <c r="N82" s="118"/>
      <c r="O82" s="43">
        <v>168023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102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82491954</v>
      </c>
      <c r="E5" s="27">
        <f t="shared" si="0"/>
        <v>2956209</v>
      </c>
      <c r="F5" s="27">
        <f t="shared" si="0"/>
        <v>13432410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98880573</v>
      </c>
      <c r="O5" s="33">
        <f t="shared" ref="O5:O36" si="1">(N5/O$84)</f>
        <v>598.00046567323045</v>
      </c>
      <c r="P5" s="6"/>
    </row>
    <row r="6" spans="1:133">
      <c r="A6" s="12"/>
      <c r="B6" s="25">
        <v>311</v>
      </c>
      <c r="C6" s="20" t="s">
        <v>2</v>
      </c>
      <c r="D6" s="46">
        <v>64584724</v>
      </c>
      <c r="E6" s="46">
        <v>0</v>
      </c>
      <c r="F6" s="46">
        <v>5946763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70531487</v>
      </c>
      <c r="O6" s="47">
        <f t="shared" si="1"/>
        <v>426.55357661231795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1728750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1728750</v>
      </c>
      <c r="O7" s="47">
        <f t="shared" si="1"/>
        <v>10.454968793845856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1227459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1227459</v>
      </c>
      <c r="O8" s="47">
        <f t="shared" si="1"/>
        <v>7.4233090618801105</v>
      </c>
      <c r="P8" s="9"/>
    </row>
    <row r="9" spans="1:133">
      <c r="A9" s="12"/>
      <c r="B9" s="25">
        <v>312.51</v>
      </c>
      <c r="C9" s="20" t="s">
        <v>94</v>
      </c>
      <c r="D9" s="46">
        <v>1027678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1027678</v>
      </c>
      <c r="O9" s="47">
        <f t="shared" si="1"/>
        <v>6.215092650829745</v>
      </c>
      <c r="P9" s="9"/>
    </row>
    <row r="10" spans="1:133">
      <c r="A10" s="12"/>
      <c r="B10" s="25">
        <v>312.52</v>
      </c>
      <c r="C10" s="20" t="s">
        <v>110</v>
      </c>
      <c r="D10" s="46">
        <v>1458281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1458281</v>
      </c>
      <c r="O10" s="47">
        <f t="shared" si="1"/>
        <v>8.8192522618414042</v>
      </c>
      <c r="P10" s="9"/>
    </row>
    <row r="11" spans="1:133">
      <c r="A11" s="12"/>
      <c r="B11" s="25">
        <v>314.10000000000002</v>
      </c>
      <c r="C11" s="20" t="s">
        <v>12</v>
      </c>
      <c r="D11" s="46">
        <v>9971310</v>
      </c>
      <c r="E11" s="46">
        <v>0</v>
      </c>
      <c r="F11" s="46">
        <v>1481051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11452361</v>
      </c>
      <c r="O11" s="47">
        <f t="shared" si="1"/>
        <v>69.260492766945674</v>
      </c>
      <c r="P11" s="9"/>
    </row>
    <row r="12" spans="1:133">
      <c r="A12" s="12"/>
      <c r="B12" s="25">
        <v>314.3</v>
      </c>
      <c r="C12" s="20" t="s">
        <v>13</v>
      </c>
      <c r="D12" s="46">
        <v>1609909</v>
      </c>
      <c r="E12" s="46">
        <v>0</v>
      </c>
      <c r="F12" s="46">
        <v>873196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2483105</v>
      </c>
      <c r="O12" s="47">
        <f t="shared" si="1"/>
        <v>15.017084764623348</v>
      </c>
      <c r="P12" s="9"/>
    </row>
    <row r="13" spans="1:133">
      <c r="A13" s="12"/>
      <c r="B13" s="25">
        <v>314.39999999999998</v>
      </c>
      <c r="C13" s="20" t="s">
        <v>14</v>
      </c>
      <c r="D13" s="46">
        <v>168236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168236</v>
      </c>
      <c r="O13" s="47">
        <f t="shared" si="1"/>
        <v>1.0174415791765445</v>
      </c>
      <c r="P13" s="9"/>
    </row>
    <row r="14" spans="1:133">
      <c r="A14" s="12"/>
      <c r="B14" s="25">
        <v>314.8</v>
      </c>
      <c r="C14" s="20" t="s">
        <v>15</v>
      </c>
      <c r="D14" s="46">
        <v>61980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61980</v>
      </c>
      <c r="O14" s="47">
        <f t="shared" si="1"/>
        <v>0.37483671198413082</v>
      </c>
      <c r="P14" s="9"/>
    </row>
    <row r="15" spans="1:133">
      <c r="A15" s="12"/>
      <c r="B15" s="25">
        <v>315</v>
      </c>
      <c r="C15" s="20" t="s">
        <v>111</v>
      </c>
      <c r="D15" s="46">
        <v>0</v>
      </c>
      <c r="E15" s="46">
        <v>0</v>
      </c>
      <c r="F15" s="46">
        <v>5131400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5131400</v>
      </c>
      <c r="O15" s="47">
        <f t="shared" si="1"/>
        <v>31.033189801151483</v>
      </c>
      <c r="P15" s="9"/>
    </row>
    <row r="16" spans="1:133">
      <c r="A16" s="12"/>
      <c r="B16" s="25">
        <v>316</v>
      </c>
      <c r="C16" s="20" t="s">
        <v>112</v>
      </c>
      <c r="D16" s="46">
        <v>3609836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3609836</v>
      </c>
      <c r="O16" s="47">
        <f t="shared" si="1"/>
        <v>21.831220668634188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42393110</v>
      </c>
      <c r="E17" s="32">
        <f t="shared" si="3"/>
        <v>1467588</v>
      </c>
      <c r="F17" s="32">
        <f t="shared" si="3"/>
        <v>757326</v>
      </c>
      <c r="G17" s="32">
        <f t="shared" si="3"/>
        <v>0</v>
      </c>
      <c r="H17" s="32">
        <f t="shared" si="3"/>
        <v>0</v>
      </c>
      <c r="I17" s="32">
        <f t="shared" si="3"/>
        <v>246722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44864746</v>
      </c>
      <c r="O17" s="45">
        <f t="shared" si="1"/>
        <v>271.32871691905751</v>
      </c>
      <c r="P17" s="10"/>
    </row>
    <row r="18" spans="1:16">
      <c r="A18" s="12"/>
      <c r="B18" s="25">
        <v>322</v>
      </c>
      <c r="C18" s="20" t="s">
        <v>0</v>
      </c>
      <c r="D18" s="46">
        <v>1236658</v>
      </c>
      <c r="E18" s="46">
        <v>0</v>
      </c>
      <c r="F18" s="46">
        <v>0</v>
      </c>
      <c r="G18" s="46">
        <v>0</v>
      </c>
      <c r="H18" s="46">
        <v>0</v>
      </c>
      <c r="I18" s="46">
        <v>246722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1483380</v>
      </c>
      <c r="O18" s="47">
        <f t="shared" si="1"/>
        <v>8.9710435918525331</v>
      </c>
      <c r="P18" s="9"/>
    </row>
    <row r="19" spans="1:16">
      <c r="A19" s="12"/>
      <c r="B19" s="25">
        <v>323.10000000000002</v>
      </c>
      <c r="C19" s="20" t="s">
        <v>19</v>
      </c>
      <c r="D19" s="46">
        <v>7662347</v>
      </c>
      <c r="E19" s="46">
        <v>0</v>
      </c>
      <c r="F19" s="46">
        <v>757326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8419673</v>
      </c>
      <c r="O19" s="47">
        <f t="shared" si="1"/>
        <v>50.919692534713825</v>
      </c>
      <c r="P19" s="9"/>
    </row>
    <row r="20" spans="1:16">
      <c r="A20" s="12"/>
      <c r="B20" s="25">
        <v>323.39999999999998</v>
      </c>
      <c r="C20" s="20" t="s">
        <v>20</v>
      </c>
      <c r="D20" s="46">
        <v>141224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141224</v>
      </c>
      <c r="O20" s="47">
        <f t="shared" si="1"/>
        <v>0.85408099085587108</v>
      </c>
      <c r="P20" s="9"/>
    </row>
    <row r="21" spans="1:16">
      <c r="A21" s="12"/>
      <c r="B21" s="25">
        <v>323.60000000000002</v>
      </c>
      <c r="C21" s="20" t="s">
        <v>21</v>
      </c>
      <c r="D21" s="46">
        <v>3386581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3386581</v>
      </c>
      <c r="O21" s="47">
        <f t="shared" si="1"/>
        <v>20.481040447046301</v>
      </c>
      <c r="P21" s="9"/>
    </row>
    <row r="22" spans="1:16">
      <c r="A22" s="12"/>
      <c r="B22" s="25">
        <v>323.7</v>
      </c>
      <c r="C22" s="20" t="s">
        <v>22</v>
      </c>
      <c r="D22" s="46">
        <v>2998148</v>
      </c>
      <c r="E22" s="46">
        <v>1467588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4465736</v>
      </c>
      <c r="O22" s="47">
        <f t="shared" si="1"/>
        <v>27.007450771687068</v>
      </c>
      <c r="P22" s="9"/>
    </row>
    <row r="23" spans="1:16">
      <c r="A23" s="12"/>
      <c r="B23" s="25">
        <v>323.89999999999998</v>
      </c>
      <c r="C23" s="20" t="s">
        <v>23</v>
      </c>
      <c r="D23" s="46">
        <v>2094033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2094033</v>
      </c>
      <c r="O23" s="47">
        <f t="shared" si="1"/>
        <v>12.664092360539939</v>
      </c>
      <c r="P23" s="9"/>
    </row>
    <row r="24" spans="1:16">
      <c r="A24" s="12"/>
      <c r="B24" s="25">
        <v>325.10000000000002</v>
      </c>
      <c r="C24" s="20" t="s">
        <v>24</v>
      </c>
      <c r="D24" s="46">
        <v>265768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265768</v>
      </c>
      <c r="O24" s="47">
        <f t="shared" si="1"/>
        <v>1.6072862741303402</v>
      </c>
      <c r="P24" s="9"/>
    </row>
    <row r="25" spans="1:16">
      <c r="A25" s="12"/>
      <c r="B25" s="25">
        <v>325.2</v>
      </c>
      <c r="C25" s="20" t="s">
        <v>25</v>
      </c>
      <c r="D25" s="46">
        <v>24602651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24602651</v>
      </c>
      <c r="O25" s="47">
        <f t="shared" si="1"/>
        <v>148.78955803377039</v>
      </c>
      <c r="P25" s="9"/>
    </row>
    <row r="26" spans="1:16">
      <c r="A26" s="12"/>
      <c r="B26" s="25">
        <v>329</v>
      </c>
      <c r="C26" s="20" t="s">
        <v>107</v>
      </c>
      <c r="D26" s="46">
        <v>5700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5700</v>
      </c>
      <c r="O26" s="47">
        <f t="shared" si="1"/>
        <v>3.44719144612705E-2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SUM(D28:D47)</f>
        <v>16529982</v>
      </c>
      <c r="E27" s="32">
        <f t="shared" si="6"/>
        <v>52425424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68955406</v>
      </c>
      <c r="O27" s="45">
        <f t="shared" si="1"/>
        <v>417.02190478494362</v>
      </c>
      <c r="P27" s="10"/>
    </row>
    <row r="28" spans="1:16">
      <c r="A28" s="12"/>
      <c r="B28" s="25">
        <v>331.2</v>
      </c>
      <c r="C28" s="20" t="s">
        <v>26</v>
      </c>
      <c r="D28" s="46">
        <v>97615</v>
      </c>
      <c r="E28" s="46">
        <v>163288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260903</v>
      </c>
      <c r="O28" s="47">
        <f t="shared" si="1"/>
        <v>1.5778641927524313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278577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278577</v>
      </c>
      <c r="O29" s="47">
        <f t="shared" si="1"/>
        <v>1.6847513183995355</v>
      </c>
      <c r="P29" s="9"/>
    </row>
    <row r="30" spans="1:16">
      <c r="A30" s="12"/>
      <c r="B30" s="25">
        <v>331.5</v>
      </c>
      <c r="C30" s="20" t="s">
        <v>28</v>
      </c>
      <c r="D30" s="46">
        <v>46676</v>
      </c>
      <c r="E30" s="46">
        <v>940656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987332</v>
      </c>
      <c r="O30" s="47">
        <f t="shared" si="1"/>
        <v>5.9710919734868648</v>
      </c>
      <c r="P30" s="9"/>
    </row>
    <row r="31" spans="1:16">
      <c r="A31" s="12"/>
      <c r="B31" s="25">
        <v>331.69</v>
      </c>
      <c r="C31" s="20" t="s">
        <v>33</v>
      </c>
      <c r="D31" s="46">
        <v>38358</v>
      </c>
      <c r="E31" s="46">
        <v>1906085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1944443</v>
      </c>
      <c r="O31" s="47">
        <f t="shared" si="1"/>
        <v>11.759416275581788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232635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232635</v>
      </c>
      <c r="O32" s="47">
        <f t="shared" si="1"/>
        <v>1.4069076878416953</v>
      </c>
      <c r="P32" s="9"/>
    </row>
    <row r="33" spans="1:16">
      <c r="A33" s="12"/>
      <c r="B33" s="25">
        <v>334.2</v>
      </c>
      <c r="C33" s="20" t="s">
        <v>31</v>
      </c>
      <c r="D33" s="46">
        <v>80291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80291</v>
      </c>
      <c r="O33" s="47">
        <f t="shared" si="1"/>
        <v>0.48557622526488947</v>
      </c>
      <c r="P33" s="9"/>
    </row>
    <row r="34" spans="1:16">
      <c r="A34" s="12"/>
      <c r="B34" s="25">
        <v>334.49</v>
      </c>
      <c r="C34" s="20" t="s">
        <v>34</v>
      </c>
      <c r="D34" s="46">
        <v>0</v>
      </c>
      <c r="E34" s="46">
        <v>93771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93771</v>
      </c>
      <c r="O34" s="47">
        <f t="shared" si="1"/>
        <v>0.56709927911364844</v>
      </c>
      <c r="P34" s="9"/>
    </row>
    <row r="35" spans="1:16">
      <c r="A35" s="12"/>
      <c r="B35" s="25">
        <v>334.5</v>
      </c>
      <c r="C35" s="20" t="s">
        <v>35</v>
      </c>
      <c r="D35" s="46">
        <v>0</v>
      </c>
      <c r="E35" s="46">
        <v>729033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729033</v>
      </c>
      <c r="O35" s="47">
        <f t="shared" si="1"/>
        <v>4.4089760027093714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244956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244956</v>
      </c>
      <c r="O36" s="47">
        <f t="shared" si="1"/>
        <v>1.4814214524166627</v>
      </c>
      <c r="P36" s="9"/>
    </row>
    <row r="37" spans="1:16">
      <c r="A37" s="12"/>
      <c r="B37" s="25">
        <v>334.7</v>
      </c>
      <c r="C37" s="20" t="s">
        <v>37</v>
      </c>
      <c r="D37" s="46">
        <v>258902</v>
      </c>
      <c r="E37" s="46">
        <v>6567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265469</v>
      </c>
      <c r="O37" s="47">
        <f t="shared" ref="O37:O68" si="8">(N37/O$84)</f>
        <v>1.6054780105471962</v>
      </c>
      <c r="P37" s="9"/>
    </row>
    <row r="38" spans="1:16">
      <c r="A38" s="12"/>
      <c r="B38" s="25">
        <v>335.12</v>
      </c>
      <c r="C38" s="20" t="s">
        <v>113</v>
      </c>
      <c r="D38" s="46">
        <v>4386162</v>
      </c>
      <c r="E38" s="46">
        <v>1397141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5783303</v>
      </c>
      <c r="O38" s="47">
        <f t="shared" si="8"/>
        <v>34.975706371861243</v>
      </c>
      <c r="P38" s="9"/>
    </row>
    <row r="39" spans="1:16">
      <c r="A39" s="12"/>
      <c r="B39" s="25">
        <v>335.14</v>
      </c>
      <c r="C39" s="20" t="s">
        <v>114</v>
      </c>
      <c r="D39" s="46">
        <v>1732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1732</v>
      </c>
      <c r="O39" s="47">
        <f t="shared" si="8"/>
        <v>1.0474623832793071E-2</v>
      </c>
      <c r="P39" s="9"/>
    </row>
    <row r="40" spans="1:16">
      <c r="A40" s="12"/>
      <c r="B40" s="25">
        <v>335.15</v>
      </c>
      <c r="C40" s="20" t="s">
        <v>115</v>
      </c>
      <c r="D40" s="46">
        <v>61254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61254</v>
      </c>
      <c r="O40" s="47">
        <f t="shared" si="8"/>
        <v>0.3704460786685374</v>
      </c>
      <c r="P40" s="9"/>
    </row>
    <row r="41" spans="1:16">
      <c r="A41" s="12"/>
      <c r="B41" s="25">
        <v>335.18</v>
      </c>
      <c r="C41" s="20" t="s">
        <v>116</v>
      </c>
      <c r="D41" s="46">
        <v>11186203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11186203</v>
      </c>
      <c r="O41" s="47">
        <f t="shared" si="8"/>
        <v>67.650847888141655</v>
      </c>
      <c r="P41" s="9"/>
    </row>
    <row r="42" spans="1:16">
      <c r="A42" s="12"/>
      <c r="B42" s="25">
        <v>335.21</v>
      </c>
      <c r="C42" s="20" t="s">
        <v>42</v>
      </c>
      <c r="D42" s="46">
        <v>91382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91382</v>
      </c>
      <c r="O42" s="47">
        <f t="shared" si="8"/>
        <v>0.55265131356137209</v>
      </c>
      <c r="P42" s="9"/>
    </row>
    <row r="43" spans="1:16">
      <c r="A43" s="12"/>
      <c r="B43" s="25">
        <v>335.9</v>
      </c>
      <c r="C43" s="20" t="s">
        <v>43</v>
      </c>
      <c r="D43" s="46">
        <v>0</v>
      </c>
      <c r="E43" s="46">
        <v>44515280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44515280</v>
      </c>
      <c r="O43" s="47">
        <f t="shared" si="8"/>
        <v>269.2152498911413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304043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304043</v>
      </c>
      <c r="O44" s="47">
        <f t="shared" si="8"/>
        <v>1.8387621558856257</v>
      </c>
      <c r="P44" s="9"/>
    </row>
    <row r="45" spans="1:16">
      <c r="A45" s="12"/>
      <c r="B45" s="25">
        <v>337.6</v>
      </c>
      <c r="C45" s="20" t="s">
        <v>45</v>
      </c>
      <c r="D45" s="46">
        <v>99967</v>
      </c>
      <c r="E45" s="46">
        <v>144543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244510</v>
      </c>
      <c r="O45" s="47">
        <f t="shared" si="8"/>
        <v>1.4787241763026755</v>
      </c>
      <c r="P45" s="9"/>
    </row>
    <row r="46" spans="1:16">
      <c r="A46" s="12"/>
      <c r="B46" s="25">
        <v>337.9</v>
      </c>
      <c r="C46" s="20" t="s">
        <v>118</v>
      </c>
      <c r="D46" s="46">
        <v>12671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12671</v>
      </c>
      <c r="O46" s="47">
        <f t="shared" si="8"/>
        <v>7.6630461076975187E-2</v>
      </c>
      <c r="P46" s="9"/>
    </row>
    <row r="47" spans="1:16">
      <c r="A47" s="12"/>
      <c r="B47" s="25">
        <v>338</v>
      </c>
      <c r="C47" s="20" t="s">
        <v>47</v>
      </c>
      <c r="D47" s="46">
        <v>168769</v>
      </c>
      <c r="E47" s="46">
        <v>1468849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1637618</v>
      </c>
      <c r="O47" s="47">
        <f t="shared" si="8"/>
        <v>9.903829406357346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SUM(D49:D65)</f>
        <v>31056202</v>
      </c>
      <c r="E48" s="32">
        <f t="shared" si="9"/>
        <v>1650140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56372120</v>
      </c>
      <c r="J48" s="32">
        <f t="shared" si="9"/>
        <v>16222328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105300790</v>
      </c>
      <c r="O48" s="45">
        <f t="shared" si="8"/>
        <v>636.82803957617693</v>
      </c>
      <c r="P48" s="10"/>
    </row>
    <row r="49" spans="1:16">
      <c r="A49" s="12"/>
      <c r="B49" s="25">
        <v>341.2</v>
      </c>
      <c r="C49" s="20" t="s">
        <v>119</v>
      </c>
      <c r="D49" s="46">
        <v>13708431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16222328</v>
      </c>
      <c r="K49" s="46">
        <v>0</v>
      </c>
      <c r="L49" s="46">
        <v>0</v>
      </c>
      <c r="M49" s="46">
        <v>0</v>
      </c>
      <c r="N49" s="46">
        <f t="shared" ref="N49:N65" si="10">SUM(D49:M49)</f>
        <v>29930759</v>
      </c>
      <c r="O49" s="47">
        <f t="shared" si="8"/>
        <v>181.01237965068461</v>
      </c>
      <c r="P49" s="9"/>
    </row>
    <row r="50" spans="1:16">
      <c r="A50" s="12"/>
      <c r="B50" s="25">
        <v>341.3</v>
      </c>
      <c r="C50" s="20" t="s">
        <v>120</v>
      </c>
      <c r="D50" s="46">
        <v>1085412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1085412</v>
      </c>
      <c r="O50" s="47">
        <f t="shared" si="8"/>
        <v>6.5642508103923749</v>
      </c>
      <c r="P50" s="9"/>
    </row>
    <row r="51" spans="1:16">
      <c r="A51" s="12"/>
      <c r="B51" s="25">
        <v>341.9</v>
      </c>
      <c r="C51" s="20" t="s">
        <v>121</v>
      </c>
      <c r="D51" s="46">
        <v>1193405</v>
      </c>
      <c r="E51" s="46">
        <v>0</v>
      </c>
      <c r="F51" s="46">
        <v>0</v>
      </c>
      <c r="G51" s="46">
        <v>0</v>
      </c>
      <c r="H51" s="46">
        <v>0</v>
      </c>
      <c r="I51" s="46">
        <v>84235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1277640</v>
      </c>
      <c r="O51" s="47">
        <f t="shared" si="8"/>
        <v>7.726788910929411</v>
      </c>
      <c r="P51" s="9"/>
    </row>
    <row r="52" spans="1:16">
      <c r="A52" s="12"/>
      <c r="B52" s="25">
        <v>342.1</v>
      </c>
      <c r="C52" s="20" t="s">
        <v>58</v>
      </c>
      <c r="D52" s="46">
        <v>1196163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1196163</v>
      </c>
      <c r="O52" s="47">
        <f t="shared" si="8"/>
        <v>7.2340401083748613</v>
      </c>
      <c r="P52" s="9"/>
    </row>
    <row r="53" spans="1:16">
      <c r="A53" s="12"/>
      <c r="B53" s="25">
        <v>342.2</v>
      </c>
      <c r="C53" s="20" t="s">
        <v>59</v>
      </c>
      <c r="D53" s="46">
        <v>1302057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1302057</v>
      </c>
      <c r="O53" s="47">
        <f t="shared" si="8"/>
        <v>7.8744557066137695</v>
      </c>
      <c r="P53" s="9"/>
    </row>
    <row r="54" spans="1:16">
      <c r="A54" s="12"/>
      <c r="B54" s="25">
        <v>342.5</v>
      </c>
      <c r="C54" s="20" t="s">
        <v>104</v>
      </c>
      <c r="D54" s="46">
        <v>34220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34220</v>
      </c>
      <c r="O54" s="47">
        <f t="shared" si="8"/>
        <v>0.20695244085345202</v>
      </c>
      <c r="P54" s="9"/>
    </row>
    <row r="55" spans="1:16">
      <c r="A55" s="12"/>
      <c r="B55" s="25">
        <v>342.6</v>
      </c>
      <c r="C55" s="20" t="s">
        <v>60</v>
      </c>
      <c r="D55" s="46">
        <v>3609095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3609095</v>
      </c>
      <c r="O55" s="47">
        <f t="shared" si="8"/>
        <v>21.826739319754221</v>
      </c>
      <c r="P55" s="9"/>
    </row>
    <row r="56" spans="1:16">
      <c r="A56" s="12"/>
      <c r="B56" s="25">
        <v>342.9</v>
      </c>
      <c r="C56" s="20" t="s">
        <v>61</v>
      </c>
      <c r="D56" s="46">
        <v>261865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261865</v>
      </c>
      <c r="O56" s="47">
        <f t="shared" si="8"/>
        <v>1.583682084280807</v>
      </c>
      <c r="P56" s="9"/>
    </row>
    <row r="57" spans="1:16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27585003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27585003</v>
      </c>
      <c r="O57" s="47">
        <f t="shared" si="8"/>
        <v>166.82594102278776</v>
      </c>
      <c r="P57" s="9"/>
    </row>
    <row r="58" spans="1:16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28639022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28639022</v>
      </c>
      <c r="O58" s="47">
        <f t="shared" si="8"/>
        <v>173.2003362523586</v>
      </c>
      <c r="P58" s="9"/>
    </row>
    <row r="59" spans="1:16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50860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50860</v>
      </c>
      <c r="O59" s="47">
        <f t="shared" si="8"/>
        <v>0.30758624026319609</v>
      </c>
      <c r="P59" s="9"/>
    </row>
    <row r="60" spans="1:16">
      <c r="A60" s="12"/>
      <c r="B60" s="25">
        <v>343.9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13000</v>
      </c>
      <c r="O60" s="47">
        <f t="shared" si="8"/>
        <v>7.8620155788862542E-2</v>
      </c>
      <c r="P60" s="9"/>
    </row>
    <row r="61" spans="1:16">
      <c r="A61" s="12"/>
      <c r="B61" s="25">
        <v>347.2</v>
      </c>
      <c r="C61" s="20" t="s">
        <v>68</v>
      </c>
      <c r="D61" s="46">
        <v>1175709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1175709</v>
      </c>
      <c r="O61" s="47">
        <f t="shared" si="8"/>
        <v>7.1103403647975227</v>
      </c>
      <c r="P61" s="9"/>
    </row>
    <row r="62" spans="1:16">
      <c r="A62" s="12"/>
      <c r="B62" s="25">
        <v>347.3</v>
      </c>
      <c r="C62" s="20" t="s">
        <v>143</v>
      </c>
      <c r="D62" s="46">
        <v>582485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582485</v>
      </c>
      <c r="O62" s="47">
        <f t="shared" si="8"/>
        <v>3.5226970342058155</v>
      </c>
      <c r="P62" s="9"/>
    </row>
    <row r="63" spans="1:16">
      <c r="A63" s="12"/>
      <c r="B63" s="25">
        <v>347.4</v>
      </c>
      <c r="C63" s="20" t="s">
        <v>69</v>
      </c>
      <c r="D63" s="46">
        <v>47790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47790</v>
      </c>
      <c r="O63" s="47">
        <f t="shared" si="8"/>
        <v>0.28901978808844164</v>
      </c>
      <c r="P63" s="9"/>
    </row>
    <row r="64" spans="1:16">
      <c r="A64" s="12"/>
      <c r="B64" s="25">
        <v>347.5</v>
      </c>
      <c r="C64" s="20" t="s">
        <v>70</v>
      </c>
      <c r="D64" s="46">
        <v>2512328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2512328</v>
      </c>
      <c r="O64" s="47">
        <f t="shared" si="8"/>
        <v>15.193816827132421</v>
      </c>
      <c r="P64" s="9"/>
    </row>
    <row r="65" spans="1:16">
      <c r="A65" s="12"/>
      <c r="B65" s="25">
        <v>347.9</v>
      </c>
      <c r="C65" s="20" t="s">
        <v>71</v>
      </c>
      <c r="D65" s="46">
        <v>4347242</v>
      </c>
      <c r="E65" s="46">
        <v>1650140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5997382</v>
      </c>
      <c r="O65" s="47">
        <f t="shared" si="8"/>
        <v>36.270392858870771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SUM(D67:D69)</f>
        <v>1267651</v>
      </c>
      <c r="E66" s="32">
        <f t="shared" si="11"/>
        <v>136050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1403701</v>
      </c>
      <c r="O66" s="45">
        <f t="shared" si="8"/>
        <v>8.4891685616140116</v>
      </c>
      <c r="P66" s="10"/>
    </row>
    <row r="67" spans="1:16">
      <c r="A67" s="13"/>
      <c r="B67" s="39">
        <v>351.9</v>
      </c>
      <c r="C67" s="21" t="s">
        <v>123</v>
      </c>
      <c r="D67" s="46">
        <v>30707</v>
      </c>
      <c r="E67" s="46">
        <v>136050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166757</v>
      </c>
      <c r="O67" s="47">
        <f t="shared" si="8"/>
        <v>1.0084970245294886</v>
      </c>
      <c r="P67" s="9"/>
    </row>
    <row r="68" spans="1:16">
      <c r="A68" s="13"/>
      <c r="B68" s="39">
        <v>354</v>
      </c>
      <c r="C68" s="21" t="s">
        <v>74</v>
      </c>
      <c r="D68" s="46">
        <v>790570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790570</v>
      </c>
      <c r="O68" s="47">
        <f t="shared" si="8"/>
        <v>4.7811335816923899</v>
      </c>
      <c r="P68" s="9"/>
    </row>
    <row r="69" spans="1:16">
      <c r="A69" s="13"/>
      <c r="B69" s="39">
        <v>359</v>
      </c>
      <c r="C69" s="21" t="s">
        <v>75</v>
      </c>
      <c r="D69" s="46">
        <v>446374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446374</v>
      </c>
      <c r="O69" s="47">
        <f t="shared" ref="O69:O82" si="13">(N69/O$84)</f>
        <v>2.6995379553921333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SUM(D71:D78)</f>
        <v>15564330</v>
      </c>
      <c r="E70" s="32">
        <f t="shared" si="14"/>
        <v>3546755</v>
      </c>
      <c r="F70" s="32">
        <f t="shared" si="14"/>
        <v>11381391</v>
      </c>
      <c r="G70" s="32">
        <f t="shared" si="14"/>
        <v>598356</v>
      </c>
      <c r="H70" s="32">
        <f t="shared" si="14"/>
        <v>9422</v>
      </c>
      <c r="I70" s="32">
        <f t="shared" si="14"/>
        <v>1157602</v>
      </c>
      <c r="J70" s="32">
        <f t="shared" si="14"/>
        <v>4700033</v>
      </c>
      <c r="K70" s="32">
        <f t="shared" si="14"/>
        <v>141369821</v>
      </c>
      <c r="L70" s="32">
        <f t="shared" si="14"/>
        <v>0</v>
      </c>
      <c r="M70" s="32">
        <f t="shared" si="14"/>
        <v>0</v>
      </c>
      <c r="N70" s="32">
        <f t="shared" si="12"/>
        <v>178327710</v>
      </c>
      <c r="O70" s="45">
        <f t="shared" si="13"/>
        <v>1078.4732570516232</v>
      </c>
      <c r="P70" s="10"/>
    </row>
    <row r="71" spans="1:16">
      <c r="A71" s="12"/>
      <c r="B71" s="25">
        <v>361.1</v>
      </c>
      <c r="C71" s="20" t="s">
        <v>77</v>
      </c>
      <c r="D71" s="46">
        <v>1271793</v>
      </c>
      <c r="E71" s="46">
        <v>178851</v>
      </c>
      <c r="F71" s="46">
        <v>212964</v>
      </c>
      <c r="G71" s="46">
        <v>-28271</v>
      </c>
      <c r="H71" s="46">
        <v>9422</v>
      </c>
      <c r="I71" s="46">
        <v>1064931</v>
      </c>
      <c r="J71" s="46">
        <v>159204</v>
      </c>
      <c r="K71" s="46">
        <v>0</v>
      </c>
      <c r="L71" s="46">
        <v>0</v>
      </c>
      <c r="M71" s="46">
        <v>0</v>
      </c>
      <c r="N71" s="46">
        <f t="shared" si="12"/>
        <v>2868894</v>
      </c>
      <c r="O71" s="47">
        <f t="shared" si="13"/>
        <v>17.350222555517924</v>
      </c>
      <c r="P71" s="9"/>
    </row>
    <row r="72" spans="1:16">
      <c r="A72" s="12"/>
      <c r="B72" s="25">
        <v>361.3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91188002</v>
      </c>
      <c r="L72" s="46">
        <v>0</v>
      </c>
      <c r="M72" s="46">
        <v>0</v>
      </c>
      <c r="N72" s="46">
        <f t="shared" ref="N72:N78" si="15">SUM(D72:M72)</f>
        <v>91188002</v>
      </c>
      <c r="O72" s="47">
        <f t="shared" si="13"/>
        <v>551.47807102423917</v>
      </c>
      <c r="P72" s="9"/>
    </row>
    <row r="73" spans="1:16">
      <c r="A73" s="12"/>
      <c r="B73" s="25">
        <v>362</v>
      </c>
      <c r="C73" s="20" t="s">
        <v>79</v>
      </c>
      <c r="D73" s="46">
        <v>13633877</v>
      </c>
      <c r="E73" s="46">
        <v>1045071</v>
      </c>
      <c r="F73" s="46">
        <v>11168427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25847375</v>
      </c>
      <c r="O73" s="47">
        <f t="shared" si="13"/>
        <v>156.31728071024239</v>
      </c>
      <c r="P73" s="9"/>
    </row>
    <row r="74" spans="1:16">
      <c r="A74" s="12"/>
      <c r="B74" s="25">
        <v>364</v>
      </c>
      <c r="C74" s="20" t="s">
        <v>124</v>
      </c>
      <c r="D74" s="46">
        <v>10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10</v>
      </c>
      <c r="O74" s="47">
        <f t="shared" si="13"/>
        <v>6.0477042914509651E-5</v>
      </c>
      <c r="P74" s="9"/>
    </row>
    <row r="75" spans="1:16">
      <c r="A75" s="12"/>
      <c r="B75" s="25">
        <v>365</v>
      </c>
      <c r="C75" s="20" t="s">
        <v>125</v>
      </c>
      <c r="D75" s="46">
        <v>293453</v>
      </c>
      <c r="E75" s="46">
        <v>0</v>
      </c>
      <c r="F75" s="46">
        <v>0</v>
      </c>
      <c r="G75" s="46">
        <v>0</v>
      </c>
      <c r="H75" s="46">
        <v>0</v>
      </c>
      <c r="I75" s="46">
        <v>-43573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249880</v>
      </c>
      <c r="O75" s="47">
        <f t="shared" si="13"/>
        <v>1.5112003483477672</v>
      </c>
      <c r="P75" s="9"/>
    </row>
    <row r="76" spans="1:16">
      <c r="A76" s="12"/>
      <c r="B76" s="25">
        <v>366</v>
      </c>
      <c r="C76" s="20" t="s">
        <v>82</v>
      </c>
      <c r="D76" s="46">
        <v>28272</v>
      </c>
      <c r="E76" s="46">
        <v>598065</v>
      </c>
      <c r="F76" s="46">
        <v>0</v>
      </c>
      <c r="G76" s="46">
        <v>626627</v>
      </c>
      <c r="H76" s="46">
        <v>0</v>
      </c>
      <c r="I76" s="46">
        <v>124536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1377500</v>
      </c>
      <c r="O76" s="47">
        <f t="shared" si="13"/>
        <v>8.3307126614737044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49380002</v>
      </c>
      <c r="L77" s="46">
        <v>0</v>
      </c>
      <c r="M77" s="46">
        <v>0</v>
      </c>
      <c r="N77" s="46">
        <f t="shared" si="15"/>
        <v>49380002</v>
      </c>
      <c r="O77" s="47">
        <f t="shared" si="13"/>
        <v>298.63565000725725</v>
      </c>
      <c r="P77" s="9"/>
    </row>
    <row r="78" spans="1:16">
      <c r="A78" s="12"/>
      <c r="B78" s="25">
        <v>369.9</v>
      </c>
      <c r="C78" s="20" t="s">
        <v>84</v>
      </c>
      <c r="D78" s="46">
        <v>336925</v>
      </c>
      <c r="E78" s="46">
        <v>1724768</v>
      </c>
      <c r="F78" s="46">
        <v>0</v>
      </c>
      <c r="G78" s="46">
        <v>0</v>
      </c>
      <c r="H78" s="46">
        <v>0</v>
      </c>
      <c r="I78" s="46">
        <v>11708</v>
      </c>
      <c r="J78" s="46">
        <v>4540829</v>
      </c>
      <c r="K78" s="46">
        <v>801817</v>
      </c>
      <c r="L78" s="46">
        <v>0</v>
      </c>
      <c r="M78" s="46">
        <v>0</v>
      </c>
      <c r="N78" s="46">
        <f t="shared" si="15"/>
        <v>7416047</v>
      </c>
      <c r="O78" s="47">
        <f t="shared" si="13"/>
        <v>44.850059267502054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SUM(D80:D81)</f>
        <v>0</v>
      </c>
      <c r="E79" s="32">
        <f t="shared" si="16"/>
        <v>3173048</v>
      </c>
      <c r="F79" s="32">
        <f t="shared" si="16"/>
        <v>88550</v>
      </c>
      <c r="G79" s="32">
        <f t="shared" si="16"/>
        <v>0</v>
      </c>
      <c r="H79" s="32">
        <f t="shared" si="16"/>
        <v>0</v>
      </c>
      <c r="I79" s="32">
        <f t="shared" si="16"/>
        <v>3677444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6939042</v>
      </c>
      <c r="O79" s="45">
        <f t="shared" si="13"/>
        <v>41.965274081958491</v>
      </c>
      <c r="P79" s="9"/>
    </row>
    <row r="80" spans="1:16">
      <c r="A80" s="12"/>
      <c r="B80" s="25">
        <v>381</v>
      </c>
      <c r="C80" s="20" t="s">
        <v>85</v>
      </c>
      <c r="D80" s="46">
        <v>0</v>
      </c>
      <c r="E80" s="46">
        <v>3173048</v>
      </c>
      <c r="F80" s="46">
        <v>88550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3261598</v>
      </c>
      <c r="O80" s="47">
        <f t="shared" si="13"/>
        <v>19.725180221587884</v>
      </c>
      <c r="P80" s="9"/>
    </row>
    <row r="81" spans="1:119" ht="15.75" thickBot="1">
      <c r="A81" s="12"/>
      <c r="B81" s="25">
        <v>389.8</v>
      </c>
      <c r="C81" s="20" t="s">
        <v>128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3677444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3677444</v>
      </c>
      <c r="O81" s="47">
        <f t="shared" si="13"/>
        <v>22.240093860370603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SUM(D5,D17,D27,D48,D66,D70,D79)</f>
        <v>189303229</v>
      </c>
      <c r="E82" s="15">
        <f t="shared" si="17"/>
        <v>65355214</v>
      </c>
      <c r="F82" s="15">
        <f t="shared" si="17"/>
        <v>25659677</v>
      </c>
      <c r="G82" s="15">
        <f t="shared" si="17"/>
        <v>598356</v>
      </c>
      <c r="H82" s="15">
        <f t="shared" si="17"/>
        <v>9422</v>
      </c>
      <c r="I82" s="15">
        <f t="shared" si="17"/>
        <v>61453888</v>
      </c>
      <c r="J82" s="15">
        <f t="shared" si="17"/>
        <v>20922361</v>
      </c>
      <c r="K82" s="15">
        <f t="shared" si="17"/>
        <v>141369821</v>
      </c>
      <c r="L82" s="15">
        <f t="shared" si="17"/>
        <v>0</v>
      </c>
      <c r="M82" s="15">
        <f t="shared" si="17"/>
        <v>0</v>
      </c>
      <c r="N82" s="15">
        <f>SUM(D82:M82)</f>
        <v>504671968</v>
      </c>
      <c r="O82" s="38">
        <f t="shared" si="13"/>
        <v>3052.1068266486041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146</v>
      </c>
      <c r="M84" s="118"/>
      <c r="N84" s="118"/>
      <c r="O84" s="43">
        <v>165352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102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76854030</v>
      </c>
      <c r="E5" s="27">
        <f t="shared" si="0"/>
        <v>2954782</v>
      </c>
      <c r="F5" s="27">
        <f t="shared" si="0"/>
        <v>13460510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93269322</v>
      </c>
      <c r="O5" s="33">
        <f t="shared" ref="O5:O36" si="1">(N5/O$87)</f>
        <v>571.84308075265324</v>
      </c>
      <c r="P5" s="6"/>
    </row>
    <row r="6" spans="1:133">
      <c r="A6" s="12"/>
      <c r="B6" s="25">
        <v>311</v>
      </c>
      <c r="C6" s="20" t="s">
        <v>2</v>
      </c>
      <c r="D6" s="46">
        <v>59856769</v>
      </c>
      <c r="E6" s="46">
        <v>0</v>
      </c>
      <c r="F6" s="46">
        <v>5956732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65813501</v>
      </c>
      <c r="O6" s="47">
        <f t="shared" si="1"/>
        <v>403.50883184245538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1722352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1722352</v>
      </c>
      <c r="O7" s="47">
        <f t="shared" si="1"/>
        <v>10.559903864429225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1232430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1232430</v>
      </c>
      <c r="O8" s="47">
        <f t="shared" si="1"/>
        <v>7.5561455031483176</v>
      </c>
      <c r="P8" s="9"/>
    </row>
    <row r="9" spans="1:133">
      <c r="A9" s="12"/>
      <c r="B9" s="25">
        <v>312.51</v>
      </c>
      <c r="C9" s="20" t="s">
        <v>94</v>
      </c>
      <c r="D9" s="46">
        <v>1039647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1039647</v>
      </c>
      <c r="O9" s="47">
        <f t="shared" si="1"/>
        <v>6.3741746013255431</v>
      </c>
      <c r="P9" s="9"/>
    </row>
    <row r="10" spans="1:133">
      <c r="A10" s="12"/>
      <c r="B10" s="25">
        <v>312.52</v>
      </c>
      <c r="C10" s="20" t="s">
        <v>110</v>
      </c>
      <c r="D10" s="46">
        <v>1380657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1380657</v>
      </c>
      <c r="O10" s="47">
        <f t="shared" si="1"/>
        <v>8.4649393328142342</v>
      </c>
      <c r="P10" s="9"/>
    </row>
    <row r="11" spans="1:133">
      <c r="A11" s="12"/>
      <c r="B11" s="25">
        <v>314.10000000000002</v>
      </c>
      <c r="C11" s="20" t="s">
        <v>12</v>
      </c>
      <c r="D11" s="46">
        <v>9515963</v>
      </c>
      <c r="E11" s="46">
        <v>0</v>
      </c>
      <c r="F11" s="46">
        <v>1486730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11002693</v>
      </c>
      <c r="O11" s="47">
        <f t="shared" si="1"/>
        <v>67.458556862841277</v>
      </c>
      <c r="P11" s="9"/>
    </row>
    <row r="12" spans="1:133">
      <c r="A12" s="12"/>
      <c r="B12" s="25">
        <v>314.3</v>
      </c>
      <c r="C12" s="20" t="s">
        <v>13</v>
      </c>
      <c r="D12" s="46">
        <v>1292375</v>
      </c>
      <c r="E12" s="46">
        <v>0</v>
      </c>
      <c r="F12" s="46">
        <v>762406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2054781</v>
      </c>
      <c r="O12" s="47">
        <f t="shared" si="1"/>
        <v>12.598057669080275</v>
      </c>
      <c r="P12" s="9"/>
    </row>
    <row r="13" spans="1:133">
      <c r="A13" s="12"/>
      <c r="B13" s="25">
        <v>314.39999999999998</v>
      </c>
      <c r="C13" s="20" t="s">
        <v>14</v>
      </c>
      <c r="D13" s="46">
        <v>169347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169347</v>
      </c>
      <c r="O13" s="47">
        <f t="shared" si="1"/>
        <v>1.0382825576476213</v>
      </c>
      <c r="P13" s="9"/>
    </row>
    <row r="14" spans="1:133">
      <c r="A14" s="12"/>
      <c r="B14" s="25">
        <v>314.8</v>
      </c>
      <c r="C14" s="20" t="s">
        <v>15</v>
      </c>
      <c r="D14" s="46">
        <v>57492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57492</v>
      </c>
      <c r="O14" s="47">
        <f t="shared" si="1"/>
        <v>0.35248891804565213</v>
      </c>
      <c r="P14" s="9"/>
    </row>
    <row r="15" spans="1:133">
      <c r="A15" s="12"/>
      <c r="B15" s="25">
        <v>315</v>
      </c>
      <c r="C15" s="20" t="s">
        <v>111</v>
      </c>
      <c r="D15" s="46">
        <v>0</v>
      </c>
      <c r="E15" s="46">
        <v>0</v>
      </c>
      <c r="F15" s="46">
        <v>5254642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5254642</v>
      </c>
      <c r="O15" s="47">
        <f t="shared" si="1"/>
        <v>32.216709686517106</v>
      </c>
      <c r="P15" s="9"/>
    </row>
    <row r="16" spans="1:133">
      <c r="A16" s="12"/>
      <c r="B16" s="25">
        <v>316</v>
      </c>
      <c r="C16" s="20" t="s">
        <v>112</v>
      </c>
      <c r="D16" s="46">
        <v>3541780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3541780</v>
      </c>
      <c r="O16" s="47">
        <f t="shared" si="1"/>
        <v>21.714989914348603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39723445</v>
      </c>
      <c r="E17" s="32">
        <f t="shared" si="3"/>
        <v>1414202</v>
      </c>
      <c r="F17" s="32">
        <f t="shared" si="3"/>
        <v>747745</v>
      </c>
      <c r="G17" s="32">
        <f t="shared" si="3"/>
        <v>0</v>
      </c>
      <c r="H17" s="32">
        <f t="shared" si="3"/>
        <v>0</v>
      </c>
      <c r="I17" s="32">
        <f t="shared" si="3"/>
        <v>114623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42000015</v>
      </c>
      <c r="O17" s="45">
        <f t="shared" si="1"/>
        <v>257.50608511186181</v>
      </c>
      <c r="P17" s="10"/>
    </row>
    <row r="18" spans="1:16">
      <c r="A18" s="12"/>
      <c r="B18" s="25">
        <v>322</v>
      </c>
      <c r="C18" s="20" t="s">
        <v>0</v>
      </c>
      <c r="D18" s="46">
        <v>1003703</v>
      </c>
      <c r="E18" s="46">
        <v>0</v>
      </c>
      <c r="F18" s="46">
        <v>0</v>
      </c>
      <c r="G18" s="46">
        <v>0</v>
      </c>
      <c r="H18" s="46">
        <v>0</v>
      </c>
      <c r="I18" s="46">
        <v>114623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1118326</v>
      </c>
      <c r="O18" s="47">
        <f t="shared" si="1"/>
        <v>6.8565630307229171</v>
      </c>
      <c r="P18" s="9"/>
    </row>
    <row r="19" spans="1:16">
      <c r="A19" s="12"/>
      <c r="B19" s="25">
        <v>323.10000000000002</v>
      </c>
      <c r="C19" s="20" t="s">
        <v>19</v>
      </c>
      <c r="D19" s="46">
        <v>7759398</v>
      </c>
      <c r="E19" s="46">
        <v>0</v>
      </c>
      <c r="F19" s="46">
        <v>747745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8507143</v>
      </c>
      <c r="O19" s="47">
        <f t="shared" si="1"/>
        <v>52.15810254869622</v>
      </c>
      <c r="P19" s="9"/>
    </row>
    <row r="20" spans="1:16">
      <c r="A20" s="12"/>
      <c r="B20" s="25">
        <v>323.39999999999998</v>
      </c>
      <c r="C20" s="20" t="s">
        <v>20</v>
      </c>
      <c r="D20" s="46">
        <v>128015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128015</v>
      </c>
      <c r="O20" s="47">
        <f t="shared" si="1"/>
        <v>0.78487213601221317</v>
      </c>
      <c r="P20" s="9"/>
    </row>
    <row r="21" spans="1:16">
      <c r="A21" s="12"/>
      <c r="B21" s="25">
        <v>323.60000000000002</v>
      </c>
      <c r="C21" s="20" t="s">
        <v>21</v>
      </c>
      <c r="D21" s="46">
        <v>2796941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2796941</v>
      </c>
      <c r="O21" s="47">
        <f t="shared" si="1"/>
        <v>17.148311189861623</v>
      </c>
      <c r="P21" s="9"/>
    </row>
    <row r="22" spans="1:16">
      <c r="A22" s="12"/>
      <c r="B22" s="25">
        <v>323.7</v>
      </c>
      <c r="C22" s="20" t="s">
        <v>22</v>
      </c>
      <c r="D22" s="46">
        <v>2892944</v>
      </c>
      <c r="E22" s="46">
        <v>1414202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4307146</v>
      </c>
      <c r="O22" s="47">
        <f t="shared" si="1"/>
        <v>26.407521627437877</v>
      </c>
      <c r="P22" s="9"/>
    </row>
    <row r="23" spans="1:16">
      <c r="A23" s="12"/>
      <c r="B23" s="25">
        <v>323.89999999999998</v>
      </c>
      <c r="C23" s="20" t="s">
        <v>23</v>
      </c>
      <c r="D23" s="46">
        <v>1994197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1994197</v>
      </c>
      <c r="O23" s="47">
        <f t="shared" si="1"/>
        <v>12.226611405063059</v>
      </c>
      <c r="P23" s="9"/>
    </row>
    <row r="24" spans="1:16">
      <c r="A24" s="12"/>
      <c r="B24" s="25">
        <v>325.10000000000002</v>
      </c>
      <c r="C24" s="20" t="s">
        <v>24</v>
      </c>
      <c r="D24" s="46">
        <v>32907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32907</v>
      </c>
      <c r="O24" s="47">
        <f t="shared" si="1"/>
        <v>0.20175594562944887</v>
      </c>
      <c r="P24" s="9"/>
    </row>
    <row r="25" spans="1:16">
      <c r="A25" s="12"/>
      <c r="B25" s="25">
        <v>325.2</v>
      </c>
      <c r="C25" s="20" t="s">
        <v>25</v>
      </c>
      <c r="D25" s="46">
        <v>23108100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23108100</v>
      </c>
      <c r="O25" s="47">
        <f t="shared" si="1"/>
        <v>141.67795810009625</v>
      </c>
      <c r="P25" s="9"/>
    </row>
    <row r="26" spans="1:16">
      <c r="A26" s="12"/>
      <c r="B26" s="25">
        <v>329</v>
      </c>
      <c r="C26" s="20" t="s">
        <v>107</v>
      </c>
      <c r="D26" s="46">
        <v>7240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7240</v>
      </c>
      <c r="O26" s="47">
        <f t="shared" si="1"/>
        <v>4.4389128342213202E-2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SUM(D28:D48)</f>
        <v>18082151</v>
      </c>
      <c r="E27" s="32">
        <f t="shared" si="6"/>
        <v>49472065</v>
      </c>
      <c r="F27" s="32">
        <f t="shared" si="6"/>
        <v>0</v>
      </c>
      <c r="G27" s="32">
        <f t="shared" si="6"/>
        <v>1462350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69016566</v>
      </c>
      <c r="O27" s="45">
        <f t="shared" si="1"/>
        <v>423.14712788851216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114578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114578</v>
      </c>
      <c r="O28" s="47">
        <f t="shared" si="1"/>
        <v>0.70248861149089836</v>
      </c>
      <c r="P28" s="9"/>
    </row>
    <row r="29" spans="1:16">
      <c r="A29" s="12"/>
      <c r="B29" s="25">
        <v>331.5</v>
      </c>
      <c r="C29" s="20" t="s">
        <v>28</v>
      </c>
      <c r="D29" s="46">
        <v>2468107</v>
      </c>
      <c r="E29" s="46">
        <v>966102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3434209</v>
      </c>
      <c r="O29" s="47">
        <f t="shared" si="1"/>
        <v>21.055461886047468</v>
      </c>
      <c r="P29" s="9"/>
    </row>
    <row r="30" spans="1:16">
      <c r="A30" s="12"/>
      <c r="B30" s="25">
        <v>331.69</v>
      </c>
      <c r="C30" s="20" t="s">
        <v>33</v>
      </c>
      <c r="D30" s="46">
        <v>29829</v>
      </c>
      <c r="E30" s="46">
        <v>1543274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1573103</v>
      </c>
      <c r="O30" s="47">
        <f t="shared" si="1"/>
        <v>9.6448440555967707</v>
      </c>
      <c r="P30" s="9"/>
    </row>
    <row r="31" spans="1:16">
      <c r="A31" s="12"/>
      <c r="B31" s="25">
        <v>331.7</v>
      </c>
      <c r="C31" s="20" t="s">
        <v>29</v>
      </c>
      <c r="D31" s="46">
        <v>17822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17822</v>
      </c>
      <c r="O31" s="47">
        <f t="shared" si="1"/>
        <v>0.10926837642471322</v>
      </c>
      <c r="P31" s="9"/>
    </row>
    <row r="32" spans="1:16">
      <c r="A32" s="12"/>
      <c r="B32" s="25">
        <v>331.9</v>
      </c>
      <c r="C32" s="20" t="s">
        <v>30</v>
      </c>
      <c r="D32" s="46">
        <v>2222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2222</v>
      </c>
      <c r="O32" s="47">
        <f t="shared" si="1"/>
        <v>1.3623293256408528E-2</v>
      </c>
      <c r="P32" s="9"/>
    </row>
    <row r="33" spans="1:16">
      <c r="A33" s="12"/>
      <c r="B33" s="25">
        <v>334.2</v>
      </c>
      <c r="C33" s="20" t="s">
        <v>31</v>
      </c>
      <c r="D33" s="46">
        <v>201575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201575</v>
      </c>
      <c r="O33" s="47">
        <f t="shared" si="1"/>
        <v>1.2358754897212192</v>
      </c>
      <c r="P33" s="9"/>
    </row>
    <row r="34" spans="1:16">
      <c r="A34" s="12"/>
      <c r="B34" s="25">
        <v>334.49</v>
      </c>
      <c r="C34" s="20" t="s">
        <v>34</v>
      </c>
      <c r="D34" s="46">
        <v>148494</v>
      </c>
      <c r="E34" s="46">
        <v>115560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264054</v>
      </c>
      <c r="O34" s="47">
        <f t="shared" si="1"/>
        <v>1.6189401789053544</v>
      </c>
      <c r="P34" s="9"/>
    </row>
    <row r="35" spans="1:16">
      <c r="A35" s="12"/>
      <c r="B35" s="25">
        <v>334.5</v>
      </c>
      <c r="C35" s="20" t="s">
        <v>35</v>
      </c>
      <c r="D35" s="46">
        <v>100000</v>
      </c>
      <c r="E35" s="46">
        <v>702598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802598</v>
      </c>
      <c r="O35" s="47">
        <f t="shared" si="1"/>
        <v>4.920804644917629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246656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246656</v>
      </c>
      <c r="O36" s="47">
        <f t="shared" si="1"/>
        <v>1.5122713867923949</v>
      </c>
      <c r="P36" s="9"/>
    </row>
    <row r="37" spans="1:16">
      <c r="A37" s="12"/>
      <c r="B37" s="25">
        <v>334.7</v>
      </c>
      <c r="C37" s="20" t="s">
        <v>37</v>
      </c>
      <c r="D37" s="46">
        <v>14368</v>
      </c>
      <c r="E37" s="46">
        <v>48758</v>
      </c>
      <c r="F37" s="46">
        <v>0</v>
      </c>
      <c r="G37" s="46">
        <v>1000000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1063126</v>
      </c>
      <c r="O37" s="47">
        <f t="shared" ref="O37:O68" si="8">(N37/O$87)</f>
        <v>6.5181265825889163</v>
      </c>
      <c r="P37" s="9"/>
    </row>
    <row r="38" spans="1:16">
      <c r="A38" s="12"/>
      <c r="B38" s="25">
        <v>335.12</v>
      </c>
      <c r="C38" s="20" t="s">
        <v>113</v>
      </c>
      <c r="D38" s="46">
        <v>4152629</v>
      </c>
      <c r="E38" s="46">
        <v>1438415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5591044</v>
      </c>
      <c r="O38" s="47">
        <f t="shared" si="8"/>
        <v>34.279222331900698</v>
      </c>
      <c r="P38" s="9"/>
    </row>
    <row r="39" spans="1:16">
      <c r="A39" s="12"/>
      <c r="B39" s="25">
        <v>335.14</v>
      </c>
      <c r="C39" s="20" t="s">
        <v>114</v>
      </c>
      <c r="D39" s="46">
        <v>3176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3176</v>
      </c>
      <c r="O39" s="47">
        <f t="shared" si="8"/>
        <v>1.9472357957854854E-2</v>
      </c>
      <c r="P39" s="9"/>
    </row>
    <row r="40" spans="1:16">
      <c r="A40" s="12"/>
      <c r="B40" s="25">
        <v>335.15</v>
      </c>
      <c r="C40" s="20" t="s">
        <v>115</v>
      </c>
      <c r="D40" s="46">
        <v>54183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54183</v>
      </c>
      <c r="O40" s="47">
        <f t="shared" si="8"/>
        <v>0.33220112444283673</v>
      </c>
      <c r="P40" s="9"/>
    </row>
    <row r="41" spans="1:16">
      <c r="A41" s="12"/>
      <c r="B41" s="25">
        <v>335.18</v>
      </c>
      <c r="C41" s="20" t="s">
        <v>116</v>
      </c>
      <c r="D41" s="46">
        <v>10521234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10521234</v>
      </c>
      <c r="O41" s="47">
        <f t="shared" si="8"/>
        <v>64.506685959179165</v>
      </c>
      <c r="P41" s="9"/>
    </row>
    <row r="42" spans="1:16">
      <c r="A42" s="12"/>
      <c r="B42" s="25">
        <v>335.21</v>
      </c>
      <c r="C42" s="20" t="s">
        <v>42</v>
      </c>
      <c r="D42" s="46">
        <v>91288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91288</v>
      </c>
      <c r="O42" s="47">
        <f t="shared" si="8"/>
        <v>0.55969540719667943</v>
      </c>
      <c r="P42" s="9"/>
    </row>
    <row r="43" spans="1:16">
      <c r="A43" s="12"/>
      <c r="B43" s="25">
        <v>335.9</v>
      </c>
      <c r="C43" s="20" t="s">
        <v>43</v>
      </c>
      <c r="D43" s="46">
        <v>0</v>
      </c>
      <c r="E43" s="46">
        <v>43866094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43866094</v>
      </c>
      <c r="O43" s="47">
        <f t="shared" si="8"/>
        <v>268.94719287811995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308473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308473</v>
      </c>
      <c r="O44" s="47">
        <f t="shared" si="8"/>
        <v>1.8912772910369522</v>
      </c>
      <c r="P44" s="9"/>
    </row>
    <row r="45" spans="1:16">
      <c r="A45" s="12"/>
      <c r="B45" s="25">
        <v>337.6</v>
      </c>
      <c r="C45" s="20" t="s">
        <v>45</v>
      </c>
      <c r="D45" s="46">
        <v>97973</v>
      </c>
      <c r="E45" s="46">
        <v>121557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219530</v>
      </c>
      <c r="O45" s="47">
        <f t="shared" si="8"/>
        <v>1.3459593017908928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0</v>
      </c>
      <c r="F46" s="46">
        <v>0</v>
      </c>
      <c r="G46" s="46">
        <v>462350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462350</v>
      </c>
      <c r="O46" s="47">
        <f t="shared" si="8"/>
        <v>2.8347118078760047</v>
      </c>
      <c r="P46" s="9"/>
    </row>
    <row r="47" spans="1:16">
      <c r="A47" s="12"/>
      <c r="B47" s="25">
        <v>337.9</v>
      </c>
      <c r="C47" s="20" t="s">
        <v>118</v>
      </c>
      <c r="D47" s="46">
        <v>17359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17359</v>
      </c>
      <c r="O47" s="47">
        <f t="shared" si="8"/>
        <v>0.10642967940503853</v>
      </c>
      <c r="P47" s="9"/>
    </row>
    <row r="48" spans="1:16">
      <c r="A48" s="12"/>
      <c r="B48" s="25">
        <v>338</v>
      </c>
      <c r="C48" s="20" t="s">
        <v>47</v>
      </c>
      <c r="D48" s="46">
        <v>161892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161892</v>
      </c>
      <c r="O48" s="47">
        <f t="shared" si="8"/>
        <v>0.99257524386430662</v>
      </c>
      <c r="P48" s="9"/>
    </row>
    <row r="49" spans="1:16" ht="15.75">
      <c r="A49" s="29" t="s">
        <v>52</v>
      </c>
      <c r="B49" s="30"/>
      <c r="C49" s="31"/>
      <c r="D49" s="32">
        <f t="shared" ref="D49:M49" si="10">SUM(D50:D67)</f>
        <v>29596711</v>
      </c>
      <c r="E49" s="32">
        <f t="shared" si="10"/>
        <v>1590527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46155686</v>
      </c>
      <c r="J49" s="32">
        <f t="shared" si="10"/>
        <v>16527824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93870748</v>
      </c>
      <c r="O49" s="45">
        <f t="shared" si="8"/>
        <v>575.53048073916477</v>
      </c>
      <c r="P49" s="10"/>
    </row>
    <row r="50" spans="1:16">
      <c r="A50" s="12"/>
      <c r="B50" s="25">
        <v>341.2</v>
      </c>
      <c r="C50" s="20" t="s">
        <v>119</v>
      </c>
      <c r="D50" s="46">
        <v>13190729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16527824</v>
      </c>
      <c r="K50" s="46">
        <v>0</v>
      </c>
      <c r="L50" s="46">
        <v>0</v>
      </c>
      <c r="M50" s="46">
        <v>0</v>
      </c>
      <c r="N50" s="46">
        <f t="shared" ref="N50:N67" si="11">SUM(D50:M50)</f>
        <v>29718553</v>
      </c>
      <c r="O50" s="47">
        <f t="shared" si="8"/>
        <v>182.20727393119685</v>
      </c>
      <c r="P50" s="9"/>
    </row>
    <row r="51" spans="1:16">
      <c r="A51" s="12"/>
      <c r="B51" s="25">
        <v>341.3</v>
      </c>
      <c r="C51" s="20" t="s">
        <v>120</v>
      </c>
      <c r="D51" s="46">
        <v>988779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988779</v>
      </c>
      <c r="O51" s="47">
        <f t="shared" si="8"/>
        <v>6.0622980570559708</v>
      </c>
      <c r="P51" s="9"/>
    </row>
    <row r="52" spans="1:16">
      <c r="A52" s="12"/>
      <c r="B52" s="25">
        <v>341.9</v>
      </c>
      <c r="C52" s="20" t="s">
        <v>121</v>
      </c>
      <c r="D52" s="46">
        <v>1208674</v>
      </c>
      <c r="E52" s="46">
        <v>0</v>
      </c>
      <c r="F52" s="46">
        <v>0</v>
      </c>
      <c r="G52" s="46">
        <v>0</v>
      </c>
      <c r="H52" s="46">
        <v>0</v>
      </c>
      <c r="I52" s="46">
        <v>93641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1302315</v>
      </c>
      <c r="O52" s="47">
        <f t="shared" si="8"/>
        <v>7.9846170824570972</v>
      </c>
      <c r="P52" s="9"/>
    </row>
    <row r="53" spans="1:16">
      <c r="A53" s="12"/>
      <c r="B53" s="25">
        <v>342.1</v>
      </c>
      <c r="C53" s="20" t="s">
        <v>58</v>
      </c>
      <c r="D53" s="46">
        <v>1126355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1126355</v>
      </c>
      <c r="O53" s="47">
        <f t="shared" si="8"/>
        <v>6.9057895930792199</v>
      </c>
      <c r="P53" s="9"/>
    </row>
    <row r="54" spans="1:16">
      <c r="A54" s="12"/>
      <c r="B54" s="25">
        <v>342.2</v>
      </c>
      <c r="C54" s="20" t="s">
        <v>59</v>
      </c>
      <c r="D54" s="46">
        <v>1061206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1061206</v>
      </c>
      <c r="O54" s="47">
        <f t="shared" si="8"/>
        <v>6.5063548800451247</v>
      </c>
      <c r="P54" s="9"/>
    </row>
    <row r="55" spans="1:16">
      <c r="A55" s="12"/>
      <c r="B55" s="25">
        <v>342.5</v>
      </c>
      <c r="C55" s="20" t="s">
        <v>104</v>
      </c>
      <c r="D55" s="46">
        <v>17969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17969</v>
      </c>
      <c r="O55" s="47">
        <f t="shared" si="8"/>
        <v>0.11016964740072224</v>
      </c>
      <c r="P55" s="9"/>
    </row>
    <row r="56" spans="1:16">
      <c r="A56" s="12"/>
      <c r="B56" s="25">
        <v>342.6</v>
      </c>
      <c r="C56" s="20" t="s">
        <v>60</v>
      </c>
      <c r="D56" s="46">
        <v>3505374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3505374</v>
      </c>
      <c r="O56" s="47">
        <f t="shared" si="8"/>
        <v>21.491781267052108</v>
      </c>
      <c r="P56" s="9"/>
    </row>
    <row r="57" spans="1:16">
      <c r="A57" s="12"/>
      <c r="B57" s="25">
        <v>342.9</v>
      </c>
      <c r="C57" s="20" t="s">
        <v>61</v>
      </c>
      <c r="D57" s="46">
        <v>267063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267063</v>
      </c>
      <c r="O57" s="47">
        <f t="shared" si="8"/>
        <v>1.6373886439857024</v>
      </c>
      <c r="P57" s="9"/>
    </row>
    <row r="58" spans="1:16">
      <c r="A58" s="12"/>
      <c r="B58" s="25">
        <v>343.3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22642269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22642269</v>
      </c>
      <c r="O58" s="47">
        <f t="shared" si="8"/>
        <v>138.82190395026456</v>
      </c>
      <c r="P58" s="9"/>
    </row>
    <row r="59" spans="1:16">
      <c r="A59" s="12"/>
      <c r="B59" s="25">
        <v>343.5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23351196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23351196</v>
      </c>
      <c r="O59" s="47">
        <f t="shared" si="8"/>
        <v>143.16840278842204</v>
      </c>
      <c r="P59" s="9"/>
    </row>
    <row r="60" spans="1:16">
      <c r="A60" s="12"/>
      <c r="B60" s="25">
        <v>343.6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52580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52580</v>
      </c>
      <c r="O60" s="47">
        <f t="shared" si="8"/>
        <v>0.32237297903778594</v>
      </c>
      <c r="P60" s="9"/>
    </row>
    <row r="61" spans="1:16">
      <c r="A61" s="12"/>
      <c r="B61" s="25">
        <v>343.9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16000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16000</v>
      </c>
      <c r="O61" s="47">
        <f t="shared" si="8"/>
        <v>9.809752119826122E-2</v>
      </c>
      <c r="P61" s="9"/>
    </row>
    <row r="62" spans="1:16">
      <c r="A62" s="12"/>
      <c r="B62" s="25">
        <v>344.9</v>
      </c>
      <c r="C62" s="20" t="s">
        <v>122</v>
      </c>
      <c r="D62" s="46">
        <v>1010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1010</v>
      </c>
      <c r="O62" s="47">
        <f t="shared" si="8"/>
        <v>6.1924060256402392E-3</v>
      </c>
      <c r="P62" s="9"/>
    </row>
    <row r="63" spans="1:16">
      <c r="A63" s="12"/>
      <c r="B63" s="25">
        <v>347.2</v>
      </c>
      <c r="C63" s="20" t="s">
        <v>68</v>
      </c>
      <c r="D63" s="46">
        <v>1221212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1221212</v>
      </c>
      <c r="O63" s="47">
        <f t="shared" si="8"/>
        <v>7.4873668785981868</v>
      </c>
      <c r="P63" s="9"/>
    </row>
    <row r="64" spans="1:16">
      <c r="A64" s="12"/>
      <c r="B64" s="25">
        <v>347.3</v>
      </c>
      <c r="C64" s="20" t="s">
        <v>143</v>
      </c>
      <c r="D64" s="46">
        <v>176345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176345</v>
      </c>
      <c r="O64" s="47">
        <f t="shared" si="8"/>
        <v>1.081187960981711</v>
      </c>
      <c r="P64" s="9"/>
    </row>
    <row r="65" spans="1:16">
      <c r="A65" s="12"/>
      <c r="B65" s="25">
        <v>347.4</v>
      </c>
      <c r="C65" s="20" t="s">
        <v>69</v>
      </c>
      <c r="D65" s="46">
        <v>50915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50915</v>
      </c>
      <c r="O65" s="47">
        <f t="shared" si="8"/>
        <v>0.31216470573809191</v>
      </c>
      <c r="P65" s="9"/>
    </row>
    <row r="66" spans="1:16">
      <c r="A66" s="12"/>
      <c r="B66" s="25">
        <v>347.5</v>
      </c>
      <c r="C66" s="20" t="s">
        <v>70</v>
      </c>
      <c r="D66" s="46">
        <v>2556482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2556482</v>
      </c>
      <c r="O66" s="47">
        <f t="shared" si="8"/>
        <v>15.674034199248327</v>
      </c>
      <c r="P66" s="9"/>
    </row>
    <row r="67" spans="1:16">
      <c r="A67" s="12"/>
      <c r="B67" s="25">
        <v>347.9</v>
      </c>
      <c r="C67" s="20" t="s">
        <v>71</v>
      </c>
      <c r="D67" s="46">
        <v>4224598</v>
      </c>
      <c r="E67" s="46">
        <v>1590527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5815125</v>
      </c>
      <c r="O67" s="47">
        <f t="shared" si="8"/>
        <v>35.653084247377421</v>
      </c>
      <c r="P67" s="9"/>
    </row>
    <row r="68" spans="1:16" ht="15.75">
      <c r="A68" s="29" t="s">
        <v>53</v>
      </c>
      <c r="B68" s="30"/>
      <c r="C68" s="31"/>
      <c r="D68" s="32">
        <f t="shared" ref="D68:M68" si="12">SUM(D69:D71)</f>
        <v>730438</v>
      </c>
      <c r="E68" s="32">
        <f t="shared" si="12"/>
        <v>259675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3" si="13">SUM(D68:M68)</f>
        <v>990113</v>
      </c>
      <c r="O68" s="45">
        <f t="shared" si="8"/>
        <v>6.0704769378858758</v>
      </c>
      <c r="P68" s="10"/>
    </row>
    <row r="69" spans="1:16">
      <c r="A69" s="13"/>
      <c r="B69" s="39">
        <v>351.9</v>
      </c>
      <c r="C69" s="21" t="s">
        <v>123</v>
      </c>
      <c r="D69" s="46">
        <v>49221</v>
      </c>
      <c r="E69" s="46">
        <v>259675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308896</v>
      </c>
      <c r="O69" s="47">
        <f t="shared" ref="O69:O85" si="14">(N69/O$87)</f>
        <v>1.8938707442536311</v>
      </c>
      <c r="P69" s="9"/>
    </row>
    <row r="70" spans="1:16">
      <c r="A70" s="13"/>
      <c r="B70" s="39">
        <v>354</v>
      </c>
      <c r="C70" s="21" t="s">
        <v>74</v>
      </c>
      <c r="D70" s="46">
        <v>304061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304061</v>
      </c>
      <c r="O70" s="47">
        <f t="shared" si="14"/>
        <v>1.8642268995665316</v>
      </c>
      <c r="P70" s="9"/>
    </row>
    <row r="71" spans="1:16">
      <c r="A71" s="13"/>
      <c r="B71" s="39">
        <v>359</v>
      </c>
      <c r="C71" s="21" t="s">
        <v>75</v>
      </c>
      <c r="D71" s="46">
        <v>377156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377156</v>
      </c>
      <c r="O71" s="47">
        <f t="shared" si="14"/>
        <v>2.3123792940657131</v>
      </c>
      <c r="P71" s="9"/>
    </row>
    <row r="72" spans="1:16" ht="15.75">
      <c r="A72" s="29" t="s">
        <v>3</v>
      </c>
      <c r="B72" s="30"/>
      <c r="C72" s="31"/>
      <c r="D72" s="32">
        <f t="shared" ref="D72:M72" si="15">SUM(D73:D80)</f>
        <v>13789040</v>
      </c>
      <c r="E72" s="32">
        <f t="shared" si="15"/>
        <v>3732934</v>
      </c>
      <c r="F72" s="32">
        <f t="shared" si="15"/>
        <v>11656898</v>
      </c>
      <c r="G72" s="32">
        <f t="shared" si="15"/>
        <v>763639</v>
      </c>
      <c r="H72" s="32">
        <f t="shared" si="15"/>
        <v>5483</v>
      </c>
      <c r="I72" s="32">
        <f t="shared" si="15"/>
        <v>13991176</v>
      </c>
      <c r="J72" s="32">
        <f t="shared" si="15"/>
        <v>4483334</v>
      </c>
      <c r="K72" s="32">
        <f t="shared" si="15"/>
        <v>140972779</v>
      </c>
      <c r="L72" s="32">
        <f t="shared" si="15"/>
        <v>0</v>
      </c>
      <c r="M72" s="32">
        <f t="shared" si="15"/>
        <v>0</v>
      </c>
      <c r="N72" s="32">
        <f t="shared" si="13"/>
        <v>189395283</v>
      </c>
      <c r="O72" s="45">
        <f t="shared" si="14"/>
        <v>1161.2004868089489</v>
      </c>
      <c r="P72" s="10"/>
    </row>
    <row r="73" spans="1:16">
      <c r="A73" s="12"/>
      <c r="B73" s="25">
        <v>361.1</v>
      </c>
      <c r="C73" s="20" t="s">
        <v>77</v>
      </c>
      <c r="D73" s="46">
        <v>629852</v>
      </c>
      <c r="E73" s="46">
        <v>70047</v>
      </c>
      <c r="F73" s="46">
        <v>97829</v>
      </c>
      <c r="G73" s="46">
        <v>-41107</v>
      </c>
      <c r="H73" s="46">
        <v>5483</v>
      </c>
      <c r="I73" s="46">
        <v>13977389</v>
      </c>
      <c r="J73" s="46">
        <v>174754</v>
      </c>
      <c r="K73" s="46">
        <v>0</v>
      </c>
      <c r="L73" s="46">
        <v>0</v>
      </c>
      <c r="M73" s="46">
        <v>0</v>
      </c>
      <c r="N73" s="46">
        <f t="shared" si="13"/>
        <v>14914247</v>
      </c>
      <c r="O73" s="47">
        <f t="shared" si="14"/>
        <v>91.440666327412742</v>
      </c>
      <c r="P73" s="9"/>
    </row>
    <row r="74" spans="1:16">
      <c r="A74" s="12"/>
      <c r="B74" s="25">
        <v>361.3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93199931</v>
      </c>
      <c r="L74" s="46">
        <v>0</v>
      </c>
      <c r="M74" s="46">
        <v>0</v>
      </c>
      <c r="N74" s="46">
        <f t="shared" ref="N74:N80" si="16">SUM(D74:M74)</f>
        <v>93199931</v>
      </c>
      <c r="O74" s="47">
        <f t="shared" si="14"/>
        <v>571.41763793431141</v>
      </c>
      <c r="P74" s="9"/>
    </row>
    <row r="75" spans="1:16">
      <c r="A75" s="12"/>
      <c r="B75" s="25">
        <v>362</v>
      </c>
      <c r="C75" s="20" t="s">
        <v>79</v>
      </c>
      <c r="D75" s="46">
        <v>12758344</v>
      </c>
      <c r="E75" s="46">
        <v>968174</v>
      </c>
      <c r="F75" s="46">
        <v>11559069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25285587</v>
      </c>
      <c r="O75" s="47">
        <f t="shared" si="14"/>
        <v>155.02833792143616</v>
      </c>
      <c r="P75" s="9"/>
    </row>
    <row r="76" spans="1:16">
      <c r="A76" s="12"/>
      <c r="B76" s="25">
        <v>364</v>
      </c>
      <c r="C76" s="20" t="s">
        <v>124</v>
      </c>
      <c r="D76" s="46">
        <v>41509</v>
      </c>
      <c r="E76" s="46">
        <v>0</v>
      </c>
      <c r="F76" s="46">
        <v>0</v>
      </c>
      <c r="G76" s="46">
        <v>0</v>
      </c>
      <c r="H76" s="46">
        <v>0</v>
      </c>
      <c r="I76" s="46">
        <v>7495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49004</v>
      </c>
      <c r="O76" s="47">
        <f t="shared" si="14"/>
        <v>0.30044818304997456</v>
      </c>
      <c r="P76" s="9"/>
    </row>
    <row r="77" spans="1:16">
      <c r="A77" s="12"/>
      <c r="B77" s="25">
        <v>365</v>
      </c>
      <c r="C77" s="20" t="s">
        <v>125</v>
      </c>
      <c r="D77" s="46">
        <v>5709</v>
      </c>
      <c r="E77" s="46">
        <v>0</v>
      </c>
      <c r="F77" s="46">
        <v>0</v>
      </c>
      <c r="G77" s="46">
        <v>0</v>
      </c>
      <c r="H77" s="46">
        <v>0</v>
      </c>
      <c r="I77" s="46">
        <v>-830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4879</v>
      </c>
      <c r="O77" s="47">
        <f t="shared" si="14"/>
        <v>2.991361287039478E-2</v>
      </c>
      <c r="P77" s="9"/>
    </row>
    <row r="78" spans="1:16">
      <c r="A78" s="12"/>
      <c r="B78" s="25">
        <v>366</v>
      </c>
      <c r="C78" s="20" t="s">
        <v>82</v>
      </c>
      <c r="D78" s="46">
        <v>209800</v>
      </c>
      <c r="E78" s="46">
        <v>855280</v>
      </c>
      <c r="F78" s="46">
        <v>0</v>
      </c>
      <c r="G78" s="46">
        <v>804746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1869826</v>
      </c>
      <c r="O78" s="47">
        <f t="shared" si="14"/>
        <v>11.464080979503748</v>
      </c>
      <c r="P78" s="9"/>
    </row>
    <row r="79" spans="1:16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47006875</v>
      </c>
      <c r="L79" s="46">
        <v>0</v>
      </c>
      <c r="M79" s="46">
        <v>0</v>
      </c>
      <c r="N79" s="46">
        <f t="shared" si="16"/>
        <v>47006875</v>
      </c>
      <c r="O79" s="47">
        <f t="shared" si="14"/>
        <v>288.2036197985322</v>
      </c>
      <c r="P79" s="9"/>
    </row>
    <row r="80" spans="1:16">
      <c r="A80" s="12"/>
      <c r="B80" s="25">
        <v>369.9</v>
      </c>
      <c r="C80" s="20" t="s">
        <v>84</v>
      </c>
      <c r="D80" s="46">
        <v>143826</v>
      </c>
      <c r="E80" s="46">
        <v>1839433</v>
      </c>
      <c r="F80" s="46">
        <v>0</v>
      </c>
      <c r="G80" s="46">
        <v>0</v>
      </c>
      <c r="H80" s="46">
        <v>0</v>
      </c>
      <c r="I80" s="46">
        <v>7122</v>
      </c>
      <c r="J80" s="46">
        <v>4308580</v>
      </c>
      <c r="K80" s="46">
        <v>765973</v>
      </c>
      <c r="L80" s="46">
        <v>0</v>
      </c>
      <c r="M80" s="46">
        <v>0</v>
      </c>
      <c r="N80" s="46">
        <f t="shared" si="16"/>
        <v>7064934</v>
      </c>
      <c r="O80" s="47">
        <f t="shared" si="14"/>
        <v>43.315782051832279</v>
      </c>
      <c r="P80" s="9"/>
    </row>
    <row r="81" spans="1:119" ht="15.75">
      <c r="A81" s="29" t="s">
        <v>54</v>
      </c>
      <c r="B81" s="30"/>
      <c r="C81" s="31"/>
      <c r="D81" s="32">
        <f t="shared" ref="D81:M81" si="17">SUM(D82:D84)</f>
        <v>0</v>
      </c>
      <c r="E81" s="32">
        <f t="shared" si="17"/>
        <v>2208057</v>
      </c>
      <c r="F81" s="32">
        <f t="shared" si="17"/>
        <v>68975669</v>
      </c>
      <c r="G81" s="32">
        <f t="shared" si="17"/>
        <v>16986797</v>
      </c>
      <c r="H81" s="32">
        <f t="shared" si="17"/>
        <v>0</v>
      </c>
      <c r="I81" s="32">
        <f t="shared" si="17"/>
        <v>1167738</v>
      </c>
      <c r="J81" s="32">
        <f t="shared" si="17"/>
        <v>0</v>
      </c>
      <c r="K81" s="32">
        <f t="shared" si="17"/>
        <v>0</v>
      </c>
      <c r="L81" s="32">
        <f t="shared" si="17"/>
        <v>0</v>
      </c>
      <c r="M81" s="32">
        <f t="shared" si="17"/>
        <v>0</v>
      </c>
      <c r="N81" s="32">
        <f>SUM(D81:M81)</f>
        <v>89338261</v>
      </c>
      <c r="O81" s="45">
        <f t="shared" si="14"/>
        <v>547.7413720164559</v>
      </c>
      <c r="P81" s="9"/>
    </row>
    <row r="82" spans="1:119">
      <c r="A82" s="12"/>
      <c r="B82" s="25">
        <v>381</v>
      </c>
      <c r="C82" s="20" t="s">
        <v>85</v>
      </c>
      <c r="D82" s="46">
        <v>0</v>
      </c>
      <c r="E82" s="46">
        <v>2208057</v>
      </c>
      <c r="F82" s="46">
        <v>118065</v>
      </c>
      <c r="G82" s="46">
        <v>16986797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19312919</v>
      </c>
      <c r="O82" s="47">
        <f t="shared" si="14"/>
        <v>118.40934256267512</v>
      </c>
      <c r="P82" s="9"/>
    </row>
    <row r="83" spans="1:119">
      <c r="A83" s="12"/>
      <c r="B83" s="25">
        <v>384</v>
      </c>
      <c r="C83" s="20" t="s">
        <v>100</v>
      </c>
      <c r="D83" s="46">
        <v>0</v>
      </c>
      <c r="E83" s="46">
        <v>0</v>
      </c>
      <c r="F83" s="46">
        <v>68857604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68857604</v>
      </c>
      <c r="O83" s="47">
        <f t="shared" si="14"/>
        <v>422.17251675321728</v>
      </c>
      <c r="P83" s="9"/>
    </row>
    <row r="84" spans="1:119" ht="15.75" thickBot="1">
      <c r="A84" s="12"/>
      <c r="B84" s="25">
        <v>389.8</v>
      </c>
      <c r="C84" s="20" t="s">
        <v>128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1167738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1167738</v>
      </c>
      <c r="O84" s="47">
        <f t="shared" si="14"/>
        <v>7.1595127005634476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8">SUM(D5,D17,D27,D49,D68,D72,D81)</f>
        <v>178775815</v>
      </c>
      <c r="E85" s="15">
        <f t="shared" si="18"/>
        <v>61632242</v>
      </c>
      <c r="F85" s="15">
        <f t="shared" si="18"/>
        <v>94840822</v>
      </c>
      <c r="G85" s="15">
        <f t="shared" si="18"/>
        <v>19212786</v>
      </c>
      <c r="H85" s="15">
        <f t="shared" si="18"/>
        <v>5483</v>
      </c>
      <c r="I85" s="15">
        <f t="shared" si="18"/>
        <v>61429223</v>
      </c>
      <c r="J85" s="15">
        <f t="shared" si="18"/>
        <v>21011158</v>
      </c>
      <c r="K85" s="15">
        <f t="shared" si="18"/>
        <v>140972779</v>
      </c>
      <c r="L85" s="15">
        <f t="shared" si="18"/>
        <v>0</v>
      </c>
      <c r="M85" s="15">
        <f t="shared" si="18"/>
        <v>0</v>
      </c>
      <c r="N85" s="15">
        <f>SUM(D85:M85)</f>
        <v>577880308</v>
      </c>
      <c r="O85" s="38">
        <f t="shared" si="14"/>
        <v>3543.0391102554827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144</v>
      </c>
      <c r="M87" s="118"/>
      <c r="N87" s="118"/>
      <c r="O87" s="43">
        <v>163103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102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72069815</v>
      </c>
      <c r="E5" s="27">
        <f t="shared" si="0"/>
        <v>2868929</v>
      </c>
      <c r="F5" s="27">
        <f t="shared" si="0"/>
        <v>13598219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88536963</v>
      </c>
      <c r="O5" s="33">
        <f t="shared" ref="O5:O36" si="1">(N5/O$87)</f>
        <v>547.2034005154544</v>
      </c>
      <c r="P5" s="6"/>
    </row>
    <row r="6" spans="1:133">
      <c r="A6" s="12"/>
      <c r="B6" s="25">
        <v>311</v>
      </c>
      <c r="C6" s="20" t="s">
        <v>2</v>
      </c>
      <c r="D6" s="46">
        <v>55321195</v>
      </c>
      <c r="E6" s="46">
        <v>0</v>
      </c>
      <c r="F6" s="46">
        <v>5904829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61226024</v>
      </c>
      <c r="O6" s="47">
        <f t="shared" si="1"/>
        <v>378.40792588334909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1670881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1670881</v>
      </c>
      <c r="O7" s="47">
        <f t="shared" si="1"/>
        <v>10.326893244086799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1198048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1198048</v>
      </c>
      <c r="O8" s="47">
        <f t="shared" si="1"/>
        <v>7.4045451455200588</v>
      </c>
      <c r="P8" s="9"/>
    </row>
    <row r="9" spans="1:133">
      <c r="A9" s="12"/>
      <c r="B9" s="25">
        <v>312.51</v>
      </c>
      <c r="C9" s="20" t="s">
        <v>94</v>
      </c>
      <c r="D9" s="46">
        <v>1138770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1138770</v>
      </c>
      <c r="O9" s="47">
        <f t="shared" si="1"/>
        <v>7.0381769973856452</v>
      </c>
      <c r="P9" s="9"/>
    </row>
    <row r="10" spans="1:133">
      <c r="A10" s="12"/>
      <c r="B10" s="25">
        <v>312.52</v>
      </c>
      <c r="C10" s="20" t="s">
        <v>110</v>
      </c>
      <c r="D10" s="46">
        <v>1306762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1306762</v>
      </c>
      <c r="O10" s="47">
        <f t="shared" si="1"/>
        <v>8.0764528828979163</v>
      </c>
      <c r="P10" s="9"/>
    </row>
    <row r="11" spans="1:133">
      <c r="A11" s="12"/>
      <c r="B11" s="25">
        <v>314.10000000000002</v>
      </c>
      <c r="C11" s="20" t="s">
        <v>12</v>
      </c>
      <c r="D11" s="46">
        <v>9103852</v>
      </c>
      <c r="E11" s="46">
        <v>0</v>
      </c>
      <c r="F11" s="46">
        <v>1668238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10772090</v>
      </c>
      <c r="O11" s="47">
        <f t="shared" si="1"/>
        <v>66.576987496832487</v>
      </c>
      <c r="P11" s="9"/>
    </row>
    <row r="12" spans="1:133">
      <c r="A12" s="12"/>
      <c r="B12" s="25">
        <v>314.3</v>
      </c>
      <c r="C12" s="20" t="s">
        <v>13</v>
      </c>
      <c r="D12" s="46">
        <v>1500657</v>
      </c>
      <c r="E12" s="46">
        <v>0</v>
      </c>
      <c r="F12" s="46">
        <v>479871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1980528</v>
      </c>
      <c r="O12" s="47">
        <f t="shared" si="1"/>
        <v>12.240668978176627</v>
      </c>
      <c r="P12" s="9"/>
    </row>
    <row r="13" spans="1:133">
      <c r="A13" s="12"/>
      <c r="B13" s="25">
        <v>314.39999999999998</v>
      </c>
      <c r="C13" s="20" t="s">
        <v>14</v>
      </c>
      <c r="D13" s="46">
        <v>184155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184155</v>
      </c>
      <c r="O13" s="47">
        <f t="shared" si="1"/>
        <v>1.1381714349285224</v>
      </c>
      <c r="P13" s="9"/>
    </row>
    <row r="14" spans="1:133">
      <c r="A14" s="12"/>
      <c r="B14" s="25">
        <v>314.8</v>
      </c>
      <c r="C14" s="20" t="s">
        <v>15</v>
      </c>
      <c r="D14" s="46">
        <v>59063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59063</v>
      </c>
      <c r="O14" s="47">
        <f t="shared" si="1"/>
        <v>0.36503933893287349</v>
      </c>
      <c r="P14" s="9"/>
    </row>
    <row r="15" spans="1:133">
      <c r="A15" s="12"/>
      <c r="B15" s="25">
        <v>315</v>
      </c>
      <c r="C15" s="20" t="s">
        <v>111</v>
      </c>
      <c r="D15" s="46">
        <v>0</v>
      </c>
      <c r="E15" s="46">
        <v>0</v>
      </c>
      <c r="F15" s="46">
        <v>5545281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5545281</v>
      </c>
      <c r="O15" s="47">
        <f t="shared" si="1"/>
        <v>34.272653106632305</v>
      </c>
      <c r="P15" s="9"/>
    </row>
    <row r="16" spans="1:133">
      <c r="A16" s="12"/>
      <c r="B16" s="25">
        <v>316</v>
      </c>
      <c r="C16" s="20" t="s">
        <v>112</v>
      </c>
      <c r="D16" s="46">
        <v>3455361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3455361</v>
      </c>
      <c r="O16" s="47">
        <f t="shared" si="1"/>
        <v>21.35588600671203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38983578</v>
      </c>
      <c r="E17" s="32">
        <f t="shared" si="3"/>
        <v>1351619</v>
      </c>
      <c r="F17" s="32">
        <f t="shared" si="3"/>
        <v>824273</v>
      </c>
      <c r="G17" s="32">
        <f t="shared" si="3"/>
        <v>0</v>
      </c>
      <c r="H17" s="32">
        <f t="shared" si="3"/>
        <v>0</v>
      </c>
      <c r="I17" s="32">
        <f t="shared" si="3"/>
        <v>142614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41302084</v>
      </c>
      <c r="O17" s="45">
        <f t="shared" si="1"/>
        <v>255.26785703249092</v>
      </c>
      <c r="P17" s="10"/>
    </row>
    <row r="18" spans="1:16">
      <c r="A18" s="12"/>
      <c r="B18" s="25">
        <v>322</v>
      </c>
      <c r="C18" s="20" t="s">
        <v>0</v>
      </c>
      <c r="D18" s="46">
        <v>828672</v>
      </c>
      <c r="E18" s="46">
        <v>0</v>
      </c>
      <c r="F18" s="46">
        <v>0</v>
      </c>
      <c r="G18" s="46">
        <v>0</v>
      </c>
      <c r="H18" s="46">
        <v>0</v>
      </c>
      <c r="I18" s="46">
        <v>142614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971286</v>
      </c>
      <c r="O18" s="47">
        <f t="shared" si="1"/>
        <v>6.0030408098937569</v>
      </c>
      <c r="P18" s="9"/>
    </row>
    <row r="19" spans="1:16">
      <c r="A19" s="12"/>
      <c r="B19" s="25">
        <v>323.10000000000002</v>
      </c>
      <c r="C19" s="20" t="s">
        <v>19</v>
      </c>
      <c r="D19" s="46">
        <v>7468118</v>
      </c>
      <c r="E19" s="46">
        <v>0</v>
      </c>
      <c r="F19" s="46">
        <v>824273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8292391</v>
      </c>
      <c r="O19" s="47">
        <f t="shared" si="1"/>
        <v>51.251188202646496</v>
      </c>
      <c r="P19" s="9"/>
    </row>
    <row r="20" spans="1:16">
      <c r="A20" s="12"/>
      <c r="B20" s="25">
        <v>323.39999999999998</v>
      </c>
      <c r="C20" s="20" t="s">
        <v>20</v>
      </c>
      <c r="D20" s="46">
        <v>133029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133029</v>
      </c>
      <c r="O20" s="47">
        <f t="shared" si="1"/>
        <v>0.82218678731018113</v>
      </c>
      <c r="P20" s="9"/>
    </row>
    <row r="21" spans="1:16">
      <c r="A21" s="12"/>
      <c r="B21" s="25">
        <v>323.60000000000002</v>
      </c>
      <c r="C21" s="20" t="s">
        <v>21</v>
      </c>
      <c r="D21" s="46">
        <v>2693581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2693581</v>
      </c>
      <c r="O21" s="47">
        <f t="shared" si="1"/>
        <v>16.647698687878169</v>
      </c>
      <c r="P21" s="9"/>
    </row>
    <row r="22" spans="1:16">
      <c r="A22" s="12"/>
      <c r="B22" s="25">
        <v>323.7</v>
      </c>
      <c r="C22" s="20" t="s">
        <v>22</v>
      </c>
      <c r="D22" s="46">
        <v>2762769</v>
      </c>
      <c r="E22" s="46">
        <v>1351619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4114388</v>
      </c>
      <c r="O22" s="47">
        <f t="shared" si="1"/>
        <v>25.429007595844226</v>
      </c>
      <c r="P22" s="9"/>
    </row>
    <row r="23" spans="1:16">
      <c r="A23" s="12"/>
      <c r="B23" s="25">
        <v>323.89999999999998</v>
      </c>
      <c r="C23" s="20" t="s">
        <v>23</v>
      </c>
      <c r="D23" s="46">
        <v>1945671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1945671</v>
      </c>
      <c r="O23" s="47">
        <f t="shared" si="1"/>
        <v>12.025235013813436</v>
      </c>
      <c r="P23" s="9"/>
    </row>
    <row r="24" spans="1:16">
      <c r="A24" s="12"/>
      <c r="B24" s="25">
        <v>325.10000000000002</v>
      </c>
      <c r="C24" s="20" t="s">
        <v>24</v>
      </c>
      <c r="D24" s="46">
        <v>146136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146136</v>
      </c>
      <c r="O24" s="47">
        <f t="shared" si="1"/>
        <v>0.90319470454081918</v>
      </c>
      <c r="P24" s="9"/>
    </row>
    <row r="25" spans="1:16">
      <c r="A25" s="12"/>
      <c r="B25" s="25">
        <v>325.2</v>
      </c>
      <c r="C25" s="20" t="s">
        <v>25</v>
      </c>
      <c r="D25" s="46">
        <v>22988623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22988623</v>
      </c>
      <c r="O25" s="47">
        <f t="shared" si="1"/>
        <v>142.08136638668967</v>
      </c>
      <c r="P25" s="9"/>
    </row>
    <row r="26" spans="1:16">
      <c r="A26" s="12"/>
      <c r="B26" s="25">
        <v>329</v>
      </c>
      <c r="C26" s="20" t="s">
        <v>107</v>
      </c>
      <c r="D26" s="46">
        <v>16979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16979</v>
      </c>
      <c r="O26" s="47">
        <f t="shared" si="1"/>
        <v>0.10493884387418959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SUM(D28:D48)</f>
        <v>15083450</v>
      </c>
      <c r="E27" s="32">
        <f t="shared" si="5"/>
        <v>50657715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65741165</v>
      </c>
      <c r="O27" s="45">
        <f t="shared" si="1"/>
        <v>406.31379056730884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195074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195074</v>
      </c>
      <c r="O28" s="47">
        <f t="shared" si="1"/>
        <v>1.2056564008430213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193492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193492</v>
      </c>
      <c r="O29" s="47">
        <f t="shared" si="1"/>
        <v>1.1958788373228513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1014467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1014467</v>
      </c>
      <c r="O30" s="47">
        <f t="shared" si="1"/>
        <v>6.2699213221342527</v>
      </c>
      <c r="P30" s="9"/>
    </row>
    <row r="31" spans="1:16">
      <c r="A31" s="12"/>
      <c r="B31" s="25">
        <v>331.69</v>
      </c>
      <c r="C31" s="20" t="s">
        <v>33</v>
      </c>
      <c r="D31" s="46">
        <v>87289</v>
      </c>
      <c r="E31" s="46">
        <v>1592617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1679906</v>
      </c>
      <c r="O31" s="47">
        <f t="shared" si="1"/>
        <v>10.382672328011916</v>
      </c>
      <c r="P31" s="9"/>
    </row>
    <row r="32" spans="1:16">
      <c r="A32" s="12"/>
      <c r="B32" s="25">
        <v>331.7</v>
      </c>
      <c r="C32" s="20" t="s">
        <v>29</v>
      </c>
      <c r="D32" s="46">
        <v>10633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10633</v>
      </c>
      <c r="O32" s="47">
        <f t="shared" si="1"/>
        <v>6.5717340651054709E-2</v>
      </c>
      <c r="P32" s="9"/>
    </row>
    <row r="33" spans="1:16">
      <c r="A33" s="12"/>
      <c r="B33" s="25">
        <v>331.9</v>
      </c>
      <c r="C33" s="20" t="s">
        <v>30</v>
      </c>
      <c r="D33" s="46">
        <v>2222</v>
      </c>
      <c r="E33" s="46">
        <v>157551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159773</v>
      </c>
      <c r="O33" s="47">
        <f t="shared" si="1"/>
        <v>0.98747829096595163</v>
      </c>
      <c r="P33" s="9"/>
    </row>
    <row r="34" spans="1:16">
      <c r="A34" s="12"/>
      <c r="B34" s="25">
        <v>334.2</v>
      </c>
      <c r="C34" s="20" t="s">
        <v>31</v>
      </c>
      <c r="D34" s="46">
        <v>5415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5415</v>
      </c>
      <c r="O34" s="47">
        <f t="shared" si="1"/>
        <v>3.3467450355070177E-2</v>
      </c>
      <c r="P34" s="9"/>
    </row>
    <row r="35" spans="1:16">
      <c r="A35" s="12"/>
      <c r="B35" s="25">
        <v>334.49</v>
      </c>
      <c r="C35" s="20" t="s">
        <v>34</v>
      </c>
      <c r="D35" s="46">
        <v>0</v>
      </c>
      <c r="E35" s="46">
        <v>7225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7225</v>
      </c>
      <c r="O35" s="47">
        <f t="shared" si="1"/>
        <v>4.4654169679664277E-2</v>
      </c>
      <c r="P35" s="9"/>
    </row>
    <row r="36" spans="1:16">
      <c r="A36" s="12"/>
      <c r="B36" s="25">
        <v>334.5</v>
      </c>
      <c r="C36" s="20" t="s">
        <v>35</v>
      </c>
      <c r="D36" s="46">
        <v>250000</v>
      </c>
      <c r="E36" s="46">
        <v>624778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874778</v>
      </c>
      <c r="O36" s="47">
        <f t="shared" si="1"/>
        <v>5.406572352115897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254596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254596</v>
      </c>
      <c r="O37" s="47">
        <f t="shared" ref="O37:O68" si="8">(N37/O$87)</f>
        <v>1.5735325929084851</v>
      </c>
      <c r="P37" s="9"/>
    </row>
    <row r="38" spans="1:16">
      <c r="A38" s="12"/>
      <c r="B38" s="25">
        <v>334.7</v>
      </c>
      <c r="C38" s="20" t="s">
        <v>37</v>
      </c>
      <c r="D38" s="46">
        <v>0</v>
      </c>
      <c r="E38" s="46">
        <v>6697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6697</v>
      </c>
      <c r="O38" s="47">
        <f t="shared" si="8"/>
        <v>4.1390861500998154E-2</v>
      </c>
      <c r="P38" s="9"/>
    </row>
    <row r="39" spans="1:16">
      <c r="A39" s="12"/>
      <c r="B39" s="25">
        <v>335.12</v>
      </c>
      <c r="C39" s="20" t="s">
        <v>113</v>
      </c>
      <c r="D39" s="46">
        <v>3897200</v>
      </c>
      <c r="E39" s="46">
        <v>1346839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5244039</v>
      </c>
      <c r="O39" s="47">
        <f t="shared" si="8"/>
        <v>32.410824541560828</v>
      </c>
      <c r="P39" s="9"/>
    </row>
    <row r="40" spans="1:16">
      <c r="A40" s="12"/>
      <c r="B40" s="25">
        <v>335.14</v>
      </c>
      <c r="C40" s="20" t="s">
        <v>114</v>
      </c>
      <c r="D40" s="46">
        <v>2448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2448</v>
      </c>
      <c r="O40" s="47">
        <f t="shared" si="8"/>
        <v>1.5129883373815661E-2</v>
      </c>
      <c r="P40" s="9"/>
    </row>
    <row r="41" spans="1:16">
      <c r="A41" s="12"/>
      <c r="B41" s="25">
        <v>335.15</v>
      </c>
      <c r="C41" s="20" t="s">
        <v>115</v>
      </c>
      <c r="D41" s="46">
        <v>54829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54829</v>
      </c>
      <c r="O41" s="47">
        <f t="shared" si="8"/>
        <v>0.33887106842440312</v>
      </c>
      <c r="P41" s="9"/>
    </row>
    <row r="42" spans="1:16">
      <c r="A42" s="12"/>
      <c r="B42" s="25">
        <v>335.18</v>
      </c>
      <c r="C42" s="20" t="s">
        <v>116</v>
      </c>
      <c r="D42" s="46">
        <v>10400007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10400007</v>
      </c>
      <c r="O42" s="47">
        <f t="shared" si="8"/>
        <v>64.277325570615389</v>
      </c>
      <c r="P42" s="9"/>
    </row>
    <row r="43" spans="1:16">
      <c r="A43" s="12"/>
      <c r="B43" s="25">
        <v>335.21</v>
      </c>
      <c r="C43" s="20" t="s">
        <v>42</v>
      </c>
      <c r="D43" s="46">
        <v>89376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89376</v>
      </c>
      <c r="O43" s="47">
        <f t="shared" si="8"/>
        <v>0.552389075334211</v>
      </c>
      <c r="P43" s="9"/>
    </row>
    <row r="44" spans="1:16">
      <c r="A44" s="12"/>
      <c r="B44" s="25">
        <v>335.9</v>
      </c>
      <c r="C44" s="20" t="s">
        <v>43</v>
      </c>
      <c r="D44" s="46">
        <v>15346</v>
      </c>
      <c r="E44" s="46">
        <v>43226214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43241560</v>
      </c>
      <c r="O44" s="47">
        <f t="shared" si="8"/>
        <v>267.25480379977625</v>
      </c>
      <c r="P44" s="9"/>
    </row>
    <row r="45" spans="1:16">
      <c r="A45" s="12"/>
      <c r="B45" s="25">
        <v>337.4</v>
      </c>
      <c r="C45" s="20" t="s">
        <v>44</v>
      </c>
      <c r="D45" s="46">
        <v>0</v>
      </c>
      <c r="E45" s="46">
        <v>311013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311013</v>
      </c>
      <c r="O45" s="47">
        <f t="shared" si="8"/>
        <v>1.9222183079005433</v>
      </c>
      <c r="P45" s="9"/>
    </row>
    <row r="46" spans="1:16">
      <c r="A46" s="12"/>
      <c r="B46" s="25">
        <v>337.6</v>
      </c>
      <c r="C46" s="20" t="s">
        <v>45</v>
      </c>
      <c r="D46" s="46">
        <v>102916</v>
      </c>
      <c r="E46" s="46">
        <v>148979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251895</v>
      </c>
      <c r="O46" s="47">
        <f t="shared" si="8"/>
        <v>1.556839041032392</v>
      </c>
      <c r="P46" s="9"/>
    </row>
    <row r="47" spans="1:16">
      <c r="A47" s="12"/>
      <c r="B47" s="25">
        <v>337.9</v>
      </c>
      <c r="C47" s="20" t="s">
        <v>118</v>
      </c>
      <c r="D47" s="46">
        <v>0</v>
      </c>
      <c r="E47" s="46">
        <v>1578173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1578173</v>
      </c>
      <c r="O47" s="47">
        <f t="shared" si="8"/>
        <v>9.7539107163826717</v>
      </c>
      <c r="P47" s="9"/>
    </row>
    <row r="48" spans="1:16">
      <c r="A48" s="12"/>
      <c r="B48" s="25">
        <v>338</v>
      </c>
      <c r="C48" s="20" t="s">
        <v>47</v>
      </c>
      <c r="D48" s="46">
        <v>165769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165769</v>
      </c>
      <c r="O48" s="47">
        <f t="shared" si="8"/>
        <v>1.0245366164191374</v>
      </c>
      <c r="P48" s="9"/>
    </row>
    <row r="49" spans="1:16" ht="15.75">
      <c r="A49" s="29" t="s">
        <v>52</v>
      </c>
      <c r="B49" s="30"/>
      <c r="C49" s="31"/>
      <c r="D49" s="32">
        <f t="shared" ref="D49:M49" si="9">SUM(D50:D66)</f>
        <v>29231395</v>
      </c>
      <c r="E49" s="32">
        <f t="shared" si="9"/>
        <v>1545229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44068858</v>
      </c>
      <c r="J49" s="32">
        <f t="shared" si="9"/>
        <v>15143532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89989014</v>
      </c>
      <c r="O49" s="45">
        <f t="shared" si="8"/>
        <v>556.17781321268978</v>
      </c>
      <c r="P49" s="10"/>
    </row>
    <row r="50" spans="1:16">
      <c r="A50" s="12"/>
      <c r="B50" s="25">
        <v>341.2</v>
      </c>
      <c r="C50" s="20" t="s">
        <v>119</v>
      </c>
      <c r="D50" s="46">
        <v>12857257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15143532</v>
      </c>
      <c r="K50" s="46">
        <v>0</v>
      </c>
      <c r="L50" s="46">
        <v>0</v>
      </c>
      <c r="M50" s="46">
        <v>0</v>
      </c>
      <c r="N50" s="46">
        <f t="shared" ref="N50:N66" si="10">SUM(D50:M50)</f>
        <v>28000789</v>
      </c>
      <c r="O50" s="47">
        <f t="shared" si="8"/>
        <v>173.05909801667502</v>
      </c>
      <c r="P50" s="9"/>
    </row>
    <row r="51" spans="1:16">
      <c r="A51" s="12"/>
      <c r="B51" s="25">
        <v>341.3</v>
      </c>
      <c r="C51" s="20" t="s">
        <v>120</v>
      </c>
      <c r="D51" s="46">
        <v>935120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935120</v>
      </c>
      <c r="O51" s="47">
        <f t="shared" si="8"/>
        <v>5.779516560670956</v>
      </c>
      <c r="P51" s="9"/>
    </row>
    <row r="52" spans="1:16">
      <c r="A52" s="12"/>
      <c r="B52" s="25">
        <v>341.9</v>
      </c>
      <c r="C52" s="20" t="s">
        <v>121</v>
      </c>
      <c r="D52" s="46">
        <v>1320940</v>
      </c>
      <c r="E52" s="46">
        <v>0</v>
      </c>
      <c r="F52" s="46">
        <v>0</v>
      </c>
      <c r="G52" s="46">
        <v>0</v>
      </c>
      <c r="H52" s="46">
        <v>0</v>
      </c>
      <c r="I52" s="46">
        <v>51823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1372763</v>
      </c>
      <c r="O52" s="47">
        <f t="shared" si="8"/>
        <v>8.4843725857390968</v>
      </c>
      <c r="P52" s="9"/>
    </row>
    <row r="53" spans="1:16">
      <c r="A53" s="12"/>
      <c r="B53" s="25">
        <v>342.1</v>
      </c>
      <c r="C53" s="20" t="s">
        <v>58</v>
      </c>
      <c r="D53" s="46">
        <v>1018137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1018137</v>
      </c>
      <c r="O53" s="47">
        <f t="shared" si="8"/>
        <v>6.2926037861791482</v>
      </c>
      <c r="P53" s="9"/>
    </row>
    <row r="54" spans="1:16">
      <c r="A54" s="12"/>
      <c r="B54" s="25">
        <v>342.2</v>
      </c>
      <c r="C54" s="20" t="s">
        <v>59</v>
      </c>
      <c r="D54" s="46">
        <v>1081803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1081803</v>
      </c>
      <c r="O54" s="47">
        <f t="shared" si="8"/>
        <v>6.6860920030408098</v>
      </c>
      <c r="P54" s="9"/>
    </row>
    <row r="55" spans="1:16">
      <c r="A55" s="12"/>
      <c r="B55" s="25">
        <v>342.5</v>
      </c>
      <c r="C55" s="20" t="s">
        <v>104</v>
      </c>
      <c r="D55" s="46">
        <v>21841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21841</v>
      </c>
      <c r="O55" s="47">
        <f t="shared" si="8"/>
        <v>0.13498847335274014</v>
      </c>
      <c r="P55" s="9"/>
    </row>
    <row r="56" spans="1:16">
      <c r="A56" s="12"/>
      <c r="B56" s="25">
        <v>342.6</v>
      </c>
      <c r="C56" s="20" t="s">
        <v>60</v>
      </c>
      <c r="D56" s="46">
        <v>3450021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3450021</v>
      </c>
      <c r="O56" s="47">
        <f t="shared" si="8"/>
        <v>21.32288209445052</v>
      </c>
      <c r="P56" s="9"/>
    </row>
    <row r="57" spans="1:16">
      <c r="A57" s="12"/>
      <c r="B57" s="25">
        <v>342.9</v>
      </c>
      <c r="C57" s="20" t="s">
        <v>61</v>
      </c>
      <c r="D57" s="46">
        <v>68701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68701</v>
      </c>
      <c r="O57" s="47">
        <f t="shared" si="8"/>
        <v>0.4246070742093585</v>
      </c>
      <c r="P57" s="9"/>
    </row>
    <row r="58" spans="1:16">
      <c r="A58" s="12"/>
      <c r="B58" s="25">
        <v>343.3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21613671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21613671</v>
      </c>
      <c r="O58" s="47">
        <f t="shared" si="8"/>
        <v>133.5834646691265</v>
      </c>
      <c r="P58" s="9"/>
    </row>
    <row r="59" spans="1:16">
      <c r="A59" s="12"/>
      <c r="B59" s="25">
        <v>343.5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22325554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22325554</v>
      </c>
      <c r="O59" s="47">
        <f t="shared" si="8"/>
        <v>137.9832631845685</v>
      </c>
      <c r="P59" s="9"/>
    </row>
    <row r="60" spans="1:16">
      <c r="A60" s="12"/>
      <c r="B60" s="25">
        <v>343.6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56510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56510</v>
      </c>
      <c r="O60" s="47">
        <f t="shared" si="8"/>
        <v>0.34926050222807309</v>
      </c>
      <c r="P60" s="9"/>
    </row>
    <row r="61" spans="1:16">
      <c r="A61" s="12"/>
      <c r="B61" s="25">
        <v>343.9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21300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21300</v>
      </c>
      <c r="O61" s="47">
        <f t="shared" si="8"/>
        <v>0.13164481857119018</v>
      </c>
      <c r="P61" s="9"/>
    </row>
    <row r="62" spans="1:16">
      <c r="A62" s="12"/>
      <c r="B62" s="25">
        <v>344.9</v>
      </c>
      <c r="C62" s="20" t="s">
        <v>122</v>
      </c>
      <c r="D62" s="46">
        <v>1660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1660</v>
      </c>
      <c r="O62" s="47">
        <f t="shared" si="8"/>
        <v>1.0259643137473037E-2</v>
      </c>
      <c r="P62" s="9"/>
    </row>
    <row r="63" spans="1:16">
      <c r="A63" s="12"/>
      <c r="B63" s="25">
        <v>347.2</v>
      </c>
      <c r="C63" s="20" t="s">
        <v>68</v>
      </c>
      <c r="D63" s="46">
        <v>1286975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1286975</v>
      </c>
      <c r="O63" s="47">
        <f t="shared" si="8"/>
        <v>7.9541591728008205</v>
      </c>
      <c r="P63" s="9"/>
    </row>
    <row r="64" spans="1:16">
      <c r="A64" s="12"/>
      <c r="B64" s="25">
        <v>347.4</v>
      </c>
      <c r="C64" s="20" t="s">
        <v>69</v>
      </c>
      <c r="D64" s="46">
        <v>37136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37136</v>
      </c>
      <c r="O64" s="47">
        <f t="shared" si="8"/>
        <v>0.22951934189951731</v>
      </c>
      <c r="P64" s="9"/>
    </row>
    <row r="65" spans="1:16">
      <c r="A65" s="12"/>
      <c r="B65" s="25">
        <v>347.5</v>
      </c>
      <c r="C65" s="20" t="s">
        <v>70</v>
      </c>
      <c r="D65" s="46">
        <v>2554914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2554914</v>
      </c>
      <c r="O65" s="47">
        <f t="shared" si="8"/>
        <v>15.790666196948065</v>
      </c>
      <c r="P65" s="9"/>
    </row>
    <row r="66" spans="1:16">
      <c r="A66" s="12"/>
      <c r="B66" s="25">
        <v>347.9</v>
      </c>
      <c r="C66" s="20" t="s">
        <v>71</v>
      </c>
      <c r="D66" s="46">
        <v>4596890</v>
      </c>
      <c r="E66" s="46">
        <v>1545229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6142119</v>
      </c>
      <c r="O66" s="47">
        <f t="shared" si="8"/>
        <v>37.961415089092021</v>
      </c>
      <c r="P66" s="9"/>
    </row>
    <row r="67" spans="1:16" ht="15.75">
      <c r="A67" s="29" t="s">
        <v>53</v>
      </c>
      <c r="B67" s="30"/>
      <c r="C67" s="31"/>
      <c r="D67" s="32">
        <f t="shared" ref="D67:M67" si="11">SUM(D68:D70)</f>
        <v>1299093</v>
      </c>
      <c r="E67" s="32">
        <f t="shared" si="11"/>
        <v>328261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1627354</v>
      </c>
      <c r="O67" s="45">
        <f t="shared" si="8"/>
        <v>10.057874276108011</v>
      </c>
      <c r="P67" s="10"/>
    </row>
    <row r="68" spans="1:16">
      <c r="A68" s="13"/>
      <c r="B68" s="39">
        <v>351.9</v>
      </c>
      <c r="C68" s="21" t="s">
        <v>123</v>
      </c>
      <c r="D68" s="46">
        <v>59368</v>
      </c>
      <c r="E68" s="46">
        <v>328261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387629</v>
      </c>
      <c r="O68" s="47">
        <f t="shared" si="8"/>
        <v>2.395744102250323</v>
      </c>
      <c r="P68" s="9"/>
    </row>
    <row r="69" spans="1:16">
      <c r="A69" s="13"/>
      <c r="B69" s="39">
        <v>354</v>
      </c>
      <c r="C69" s="21" t="s">
        <v>74</v>
      </c>
      <c r="D69" s="46">
        <v>437147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437147</v>
      </c>
      <c r="O69" s="47">
        <f t="shared" ref="O69:O85" si="13">(N69/O$87)</f>
        <v>2.7017904931427266</v>
      </c>
      <c r="P69" s="9"/>
    </row>
    <row r="70" spans="1:16">
      <c r="A70" s="13"/>
      <c r="B70" s="39">
        <v>359</v>
      </c>
      <c r="C70" s="21" t="s">
        <v>75</v>
      </c>
      <c r="D70" s="46">
        <v>802578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802578</v>
      </c>
      <c r="O70" s="47">
        <f t="shared" si="13"/>
        <v>4.9603396807149611</v>
      </c>
      <c r="P70" s="9"/>
    </row>
    <row r="71" spans="1:16" ht="15.75">
      <c r="A71" s="29" t="s">
        <v>3</v>
      </c>
      <c r="B71" s="30"/>
      <c r="C71" s="31"/>
      <c r="D71" s="32">
        <f t="shared" ref="D71:M71" si="14">SUM(D72:D79)</f>
        <v>13621050</v>
      </c>
      <c r="E71" s="32">
        <f t="shared" si="14"/>
        <v>3565337</v>
      </c>
      <c r="F71" s="32">
        <f t="shared" si="14"/>
        <v>12147331</v>
      </c>
      <c r="G71" s="32">
        <f t="shared" si="14"/>
        <v>1590581</v>
      </c>
      <c r="H71" s="32">
        <f t="shared" si="14"/>
        <v>2839</v>
      </c>
      <c r="I71" s="32">
        <f t="shared" si="14"/>
        <v>6118248</v>
      </c>
      <c r="J71" s="32">
        <f t="shared" si="14"/>
        <v>3241874</v>
      </c>
      <c r="K71" s="32">
        <f t="shared" si="14"/>
        <v>116567507</v>
      </c>
      <c r="L71" s="32">
        <f t="shared" si="14"/>
        <v>0</v>
      </c>
      <c r="M71" s="32">
        <f t="shared" si="14"/>
        <v>0</v>
      </c>
      <c r="N71" s="32">
        <f t="shared" si="12"/>
        <v>156854767</v>
      </c>
      <c r="O71" s="45">
        <f t="shared" si="13"/>
        <v>969.44212881414592</v>
      </c>
      <c r="P71" s="10"/>
    </row>
    <row r="72" spans="1:16">
      <c r="A72" s="12"/>
      <c r="B72" s="25">
        <v>361.1</v>
      </c>
      <c r="C72" s="20" t="s">
        <v>77</v>
      </c>
      <c r="D72" s="46">
        <v>1051802</v>
      </c>
      <c r="E72" s="46">
        <v>142717</v>
      </c>
      <c r="F72" s="46">
        <v>117273</v>
      </c>
      <c r="G72" s="46">
        <v>137205</v>
      </c>
      <c r="H72" s="46">
        <v>2839</v>
      </c>
      <c r="I72" s="46">
        <v>6085596</v>
      </c>
      <c r="J72" s="46">
        <v>270345</v>
      </c>
      <c r="K72" s="46">
        <v>0</v>
      </c>
      <c r="L72" s="46">
        <v>0</v>
      </c>
      <c r="M72" s="46">
        <v>0</v>
      </c>
      <c r="N72" s="46">
        <f t="shared" si="12"/>
        <v>7807777</v>
      </c>
      <c r="O72" s="47">
        <f t="shared" si="13"/>
        <v>48.256027540343268</v>
      </c>
      <c r="P72" s="9"/>
    </row>
    <row r="73" spans="1:16">
      <c r="A73" s="12"/>
      <c r="B73" s="25">
        <v>361.3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64726139</v>
      </c>
      <c r="L73" s="46">
        <v>0</v>
      </c>
      <c r="M73" s="46">
        <v>0</v>
      </c>
      <c r="N73" s="46">
        <f t="shared" ref="N73:N79" si="15">SUM(D73:M73)</f>
        <v>64726139</v>
      </c>
      <c r="O73" s="47">
        <f t="shared" si="13"/>
        <v>400.04041434125054</v>
      </c>
      <c r="P73" s="9"/>
    </row>
    <row r="74" spans="1:16">
      <c r="A74" s="12"/>
      <c r="B74" s="25">
        <v>362</v>
      </c>
      <c r="C74" s="20" t="s">
        <v>79</v>
      </c>
      <c r="D74" s="46">
        <v>12318640</v>
      </c>
      <c r="E74" s="46">
        <v>1016741</v>
      </c>
      <c r="F74" s="46">
        <v>12030058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25365439</v>
      </c>
      <c r="O74" s="47">
        <f t="shared" si="13"/>
        <v>156.77129648514514</v>
      </c>
      <c r="P74" s="9"/>
    </row>
    <row r="75" spans="1:16">
      <c r="A75" s="12"/>
      <c r="B75" s="25">
        <v>364</v>
      </c>
      <c r="C75" s="20" t="s">
        <v>124</v>
      </c>
      <c r="D75" s="46">
        <v>109438</v>
      </c>
      <c r="E75" s="46">
        <v>1323</v>
      </c>
      <c r="F75" s="46">
        <v>0</v>
      </c>
      <c r="G75" s="46">
        <v>0</v>
      </c>
      <c r="H75" s="46">
        <v>0</v>
      </c>
      <c r="I75" s="46">
        <v>28918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139679</v>
      </c>
      <c r="O75" s="47">
        <f t="shared" si="13"/>
        <v>0.86328716493921476</v>
      </c>
      <c r="P75" s="9"/>
    </row>
    <row r="76" spans="1:16">
      <c r="A76" s="12"/>
      <c r="B76" s="25">
        <v>365</v>
      </c>
      <c r="C76" s="20" t="s">
        <v>125</v>
      </c>
      <c r="D76" s="46">
        <v>9550</v>
      </c>
      <c r="E76" s="46">
        <v>0</v>
      </c>
      <c r="F76" s="46">
        <v>0</v>
      </c>
      <c r="G76" s="46">
        <v>0</v>
      </c>
      <c r="H76" s="46">
        <v>0</v>
      </c>
      <c r="I76" s="46">
        <v>1988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11538</v>
      </c>
      <c r="O76" s="47">
        <f t="shared" si="13"/>
        <v>7.1310700313351752E-2</v>
      </c>
      <c r="P76" s="9"/>
    </row>
    <row r="77" spans="1:16">
      <c r="A77" s="12"/>
      <c r="B77" s="25">
        <v>366</v>
      </c>
      <c r="C77" s="20" t="s">
        <v>82</v>
      </c>
      <c r="D77" s="46">
        <v>7576</v>
      </c>
      <c r="E77" s="46">
        <v>650496</v>
      </c>
      <c r="F77" s="46">
        <v>0</v>
      </c>
      <c r="G77" s="46">
        <v>1453376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2111448</v>
      </c>
      <c r="O77" s="47">
        <f t="shared" si="13"/>
        <v>13.049821074295886</v>
      </c>
      <c r="P77" s="9"/>
    </row>
    <row r="78" spans="1:16">
      <c r="A78" s="12"/>
      <c r="B78" s="25">
        <v>368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51116791</v>
      </c>
      <c r="L78" s="46">
        <v>0</v>
      </c>
      <c r="M78" s="46">
        <v>0</v>
      </c>
      <c r="N78" s="46">
        <f t="shared" si="15"/>
        <v>51116791</v>
      </c>
      <c r="O78" s="47">
        <f t="shared" si="13"/>
        <v>315.92773132095994</v>
      </c>
      <c r="P78" s="9"/>
    </row>
    <row r="79" spans="1:16">
      <c r="A79" s="12"/>
      <c r="B79" s="25">
        <v>369.9</v>
      </c>
      <c r="C79" s="20" t="s">
        <v>84</v>
      </c>
      <c r="D79" s="46">
        <v>124044</v>
      </c>
      <c r="E79" s="46">
        <v>1754060</v>
      </c>
      <c r="F79" s="46">
        <v>0</v>
      </c>
      <c r="G79" s="46">
        <v>0</v>
      </c>
      <c r="H79" s="46">
        <v>0</v>
      </c>
      <c r="I79" s="46">
        <v>1746</v>
      </c>
      <c r="J79" s="46">
        <v>2971529</v>
      </c>
      <c r="K79" s="46">
        <v>724577</v>
      </c>
      <c r="L79" s="46">
        <v>0</v>
      </c>
      <c r="M79" s="46">
        <v>0</v>
      </c>
      <c r="N79" s="46">
        <f t="shared" si="15"/>
        <v>5575956</v>
      </c>
      <c r="O79" s="47">
        <f t="shared" si="13"/>
        <v>34.462240186898562</v>
      </c>
      <c r="P79" s="9"/>
    </row>
    <row r="80" spans="1:16" ht="15.75">
      <c r="A80" s="29" t="s">
        <v>54</v>
      </c>
      <c r="B80" s="30"/>
      <c r="C80" s="31"/>
      <c r="D80" s="32">
        <f t="shared" ref="D80:M80" si="16">SUM(D81:D84)</f>
        <v>0</v>
      </c>
      <c r="E80" s="32">
        <f t="shared" si="16"/>
        <v>2304671</v>
      </c>
      <c r="F80" s="32">
        <f t="shared" si="16"/>
        <v>7754065</v>
      </c>
      <c r="G80" s="32">
        <f t="shared" si="16"/>
        <v>14328840</v>
      </c>
      <c r="H80" s="32">
        <f t="shared" si="16"/>
        <v>0</v>
      </c>
      <c r="I80" s="32">
        <f t="shared" si="16"/>
        <v>1842201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ref="N80:N85" si="17">SUM(D80:M80)</f>
        <v>26229777</v>
      </c>
      <c r="O80" s="45">
        <f t="shared" si="13"/>
        <v>162.11334433463742</v>
      </c>
      <c r="P80" s="9"/>
    </row>
    <row r="81" spans="1:119">
      <c r="A81" s="12"/>
      <c r="B81" s="25">
        <v>381</v>
      </c>
      <c r="C81" s="20" t="s">
        <v>85</v>
      </c>
      <c r="D81" s="46">
        <v>0</v>
      </c>
      <c r="E81" s="46">
        <v>2304671</v>
      </c>
      <c r="F81" s="46">
        <v>118065</v>
      </c>
      <c r="G81" s="46">
        <v>11061921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13484657</v>
      </c>
      <c r="O81" s="47">
        <f t="shared" si="13"/>
        <v>83.342029307968531</v>
      </c>
      <c r="P81" s="9"/>
    </row>
    <row r="82" spans="1:119">
      <c r="A82" s="12"/>
      <c r="B82" s="25">
        <v>384</v>
      </c>
      <c r="C82" s="20" t="s">
        <v>100</v>
      </c>
      <c r="D82" s="46">
        <v>0</v>
      </c>
      <c r="E82" s="46">
        <v>0</v>
      </c>
      <c r="F82" s="46">
        <v>7636000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7636000</v>
      </c>
      <c r="O82" s="47">
        <f t="shared" si="13"/>
        <v>47.194358432375971</v>
      </c>
      <c r="P82" s="9"/>
    </row>
    <row r="83" spans="1:119">
      <c r="A83" s="12"/>
      <c r="B83" s="25">
        <v>388.1</v>
      </c>
      <c r="C83" s="20" t="s">
        <v>127</v>
      </c>
      <c r="D83" s="46">
        <v>0</v>
      </c>
      <c r="E83" s="46">
        <v>0</v>
      </c>
      <c r="F83" s="46">
        <v>0</v>
      </c>
      <c r="G83" s="46">
        <v>3266919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3266919</v>
      </c>
      <c r="O83" s="47">
        <f t="shared" si="13"/>
        <v>20.191218734355591</v>
      </c>
      <c r="P83" s="9"/>
    </row>
    <row r="84" spans="1:119" ht="15.75" thickBot="1">
      <c r="A84" s="12"/>
      <c r="B84" s="25">
        <v>389.8</v>
      </c>
      <c r="C84" s="20" t="s">
        <v>128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1842201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1842201</v>
      </c>
      <c r="O84" s="47">
        <f t="shared" si="13"/>
        <v>11.385737859937329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8">SUM(D5,D17,D27,D49,D67,D71,D80)</f>
        <v>170288381</v>
      </c>
      <c r="E85" s="15">
        <f t="shared" si="18"/>
        <v>62621761</v>
      </c>
      <c r="F85" s="15">
        <f t="shared" si="18"/>
        <v>34323888</v>
      </c>
      <c r="G85" s="15">
        <f t="shared" si="18"/>
        <v>15919421</v>
      </c>
      <c r="H85" s="15">
        <f t="shared" si="18"/>
        <v>2839</v>
      </c>
      <c r="I85" s="15">
        <f t="shared" si="18"/>
        <v>52171921</v>
      </c>
      <c r="J85" s="15">
        <f t="shared" si="18"/>
        <v>18385406</v>
      </c>
      <c r="K85" s="15">
        <f t="shared" si="18"/>
        <v>116567507</v>
      </c>
      <c r="L85" s="15">
        <f t="shared" si="18"/>
        <v>0</v>
      </c>
      <c r="M85" s="15">
        <f t="shared" si="18"/>
        <v>0</v>
      </c>
      <c r="N85" s="15">
        <f t="shared" si="17"/>
        <v>470281124</v>
      </c>
      <c r="O85" s="38">
        <f t="shared" si="13"/>
        <v>2906.5762087528351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141</v>
      </c>
      <c r="M87" s="118"/>
      <c r="N87" s="118"/>
      <c r="O87" s="43">
        <v>161799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102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88</v>
      </c>
      <c r="F4" s="34" t="s">
        <v>89</v>
      </c>
      <c r="G4" s="34" t="s">
        <v>90</v>
      </c>
      <c r="H4" s="34" t="s">
        <v>5</v>
      </c>
      <c r="I4" s="34" t="s">
        <v>6</v>
      </c>
      <c r="J4" s="35" t="s">
        <v>91</v>
      </c>
      <c r="K4" s="35" t="s">
        <v>7</v>
      </c>
      <c r="L4" s="35" t="s">
        <v>8</v>
      </c>
      <c r="M4" s="35" t="s">
        <v>9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68756409</v>
      </c>
      <c r="E5" s="27">
        <f t="shared" si="0"/>
        <v>2780280</v>
      </c>
      <c r="F5" s="27">
        <f t="shared" si="0"/>
        <v>13077423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84614112</v>
      </c>
      <c r="O5" s="33">
        <f t="shared" ref="O5:O36" si="1">(N5/O$88)</f>
        <v>529.09613436550319</v>
      </c>
      <c r="P5" s="6"/>
    </row>
    <row r="6" spans="1:133">
      <c r="A6" s="12"/>
      <c r="B6" s="25">
        <v>311</v>
      </c>
      <c r="C6" s="20" t="s">
        <v>2</v>
      </c>
      <c r="D6" s="46">
        <v>51515774</v>
      </c>
      <c r="E6" s="46">
        <v>0</v>
      </c>
      <c r="F6" s="46">
        <v>5406078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56921852</v>
      </c>
      <c r="O6" s="47">
        <f t="shared" si="1"/>
        <v>355.93509335801201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1617019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1617019</v>
      </c>
      <c r="O7" s="47">
        <f t="shared" si="1"/>
        <v>10.111298007778792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1163261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1163261</v>
      </c>
      <c r="O8" s="47">
        <f t="shared" si="1"/>
        <v>7.2739272895536571</v>
      </c>
      <c r="P8" s="9"/>
    </row>
    <row r="9" spans="1:133">
      <c r="A9" s="12"/>
      <c r="B9" s="25">
        <v>312.51</v>
      </c>
      <c r="C9" s="20" t="s">
        <v>94</v>
      </c>
      <c r="D9" s="46">
        <v>1257401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1257401</v>
      </c>
      <c r="O9" s="47">
        <f t="shared" si="1"/>
        <v>7.8625892622653542</v>
      </c>
      <c r="P9" s="9"/>
    </row>
    <row r="10" spans="1:133">
      <c r="A10" s="12"/>
      <c r="B10" s="25">
        <v>312.52</v>
      </c>
      <c r="C10" s="20" t="s">
        <v>110</v>
      </c>
      <c r="D10" s="46">
        <v>1213521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1213521</v>
      </c>
      <c r="O10" s="47">
        <f t="shared" si="1"/>
        <v>7.5882055001813384</v>
      </c>
      <c r="P10" s="9"/>
    </row>
    <row r="11" spans="1:133">
      <c r="A11" s="12"/>
      <c r="B11" s="25">
        <v>314.10000000000002</v>
      </c>
      <c r="C11" s="20" t="s">
        <v>12</v>
      </c>
      <c r="D11" s="46">
        <v>8974725</v>
      </c>
      <c r="E11" s="46">
        <v>0</v>
      </c>
      <c r="F11" s="46">
        <v>1642948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10617673</v>
      </c>
      <c r="O11" s="47">
        <f t="shared" si="1"/>
        <v>66.39282275109116</v>
      </c>
      <c r="P11" s="9"/>
    </row>
    <row r="12" spans="1:133">
      <c r="A12" s="12"/>
      <c r="B12" s="25">
        <v>314.3</v>
      </c>
      <c r="C12" s="20" t="s">
        <v>13</v>
      </c>
      <c r="D12" s="46">
        <v>2008862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2008862</v>
      </c>
      <c r="O12" s="47">
        <f t="shared" si="1"/>
        <v>12.561511236727904</v>
      </c>
      <c r="P12" s="9"/>
    </row>
    <row r="13" spans="1:133">
      <c r="A13" s="12"/>
      <c r="B13" s="25">
        <v>314.39999999999998</v>
      </c>
      <c r="C13" s="20" t="s">
        <v>14</v>
      </c>
      <c r="D13" s="46">
        <v>185041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185041</v>
      </c>
      <c r="O13" s="47">
        <f t="shared" si="1"/>
        <v>1.1570703217818687</v>
      </c>
      <c r="P13" s="9"/>
    </row>
    <row r="14" spans="1:133">
      <c r="A14" s="12"/>
      <c r="B14" s="25">
        <v>314.8</v>
      </c>
      <c r="C14" s="20" t="s">
        <v>15</v>
      </c>
      <c r="D14" s="46">
        <v>53787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53787</v>
      </c>
      <c r="O14" s="47">
        <f t="shared" si="1"/>
        <v>0.33633271219719613</v>
      </c>
      <c r="P14" s="9"/>
    </row>
    <row r="15" spans="1:133">
      <c r="A15" s="12"/>
      <c r="B15" s="25">
        <v>315</v>
      </c>
      <c r="C15" s="20" t="s">
        <v>111</v>
      </c>
      <c r="D15" s="46">
        <v>169075</v>
      </c>
      <c r="E15" s="46">
        <v>0</v>
      </c>
      <c r="F15" s="46">
        <v>6028397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6197472</v>
      </c>
      <c r="O15" s="47">
        <f t="shared" si="1"/>
        <v>38.753092132414551</v>
      </c>
      <c r="P15" s="9"/>
    </row>
    <row r="16" spans="1:133">
      <c r="A16" s="12"/>
      <c r="B16" s="25">
        <v>316</v>
      </c>
      <c r="C16" s="20" t="s">
        <v>112</v>
      </c>
      <c r="D16" s="46">
        <v>3378223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3378223</v>
      </c>
      <c r="O16" s="47">
        <f t="shared" si="1"/>
        <v>21.124191793499332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38362114</v>
      </c>
      <c r="E17" s="32">
        <f t="shared" si="3"/>
        <v>1264166</v>
      </c>
      <c r="F17" s="32">
        <f t="shared" si="3"/>
        <v>820373</v>
      </c>
      <c r="G17" s="32">
        <f t="shared" si="3"/>
        <v>0</v>
      </c>
      <c r="H17" s="32">
        <f t="shared" si="3"/>
        <v>0</v>
      </c>
      <c r="I17" s="32">
        <f t="shared" si="3"/>
        <v>92797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40539450</v>
      </c>
      <c r="O17" s="45">
        <f t="shared" si="1"/>
        <v>253.49514138142345</v>
      </c>
      <c r="P17" s="10"/>
    </row>
    <row r="18" spans="1:16">
      <c r="A18" s="12"/>
      <c r="B18" s="25">
        <v>322</v>
      </c>
      <c r="C18" s="20" t="s">
        <v>0</v>
      </c>
      <c r="D18" s="46">
        <v>999476</v>
      </c>
      <c r="E18" s="46">
        <v>0</v>
      </c>
      <c r="F18" s="46">
        <v>0</v>
      </c>
      <c r="G18" s="46">
        <v>0</v>
      </c>
      <c r="H18" s="46">
        <v>0</v>
      </c>
      <c r="I18" s="46">
        <v>92797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1092273</v>
      </c>
      <c r="O18" s="47">
        <f t="shared" si="1"/>
        <v>6.8300358924975928</v>
      </c>
      <c r="P18" s="9"/>
    </row>
    <row r="19" spans="1:16">
      <c r="A19" s="12"/>
      <c r="B19" s="25">
        <v>323.10000000000002</v>
      </c>
      <c r="C19" s="20" t="s">
        <v>19</v>
      </c>
      <c r="D19" s="46">
        <v>7756829</v>
      </c>
      <c r="E19" s="46">
        <v>0</v>
      </c>
      <c r="F19" s="46">
        <v>820373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8577202</v>
      </c>
      <c r="O19" s="47">
        <f t="shared" si="1"/>
        <v>53.633658908717997</v>
      </c>
      <c r="P19" s="9"/>
    </row>
    <row r="20" spans="1:16">
      <c r="A20" s="12"/>
      <c r="B20" s="25">
        <v>323.39999999999998</v>
      </c>
      <c r="C20" s="20" t="s">
        <v>20</v>
      </c>
      <c r="D20" s="46">
        <v>133314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133314</v>
      </c>
      <c r="O20" s="47">
        <f t="shared" si="1"/>
        <v>0.83361888920848914</v>
      </c>
      <c r="P20" s="9"/>
    </row>
    <row r="21" spans="1:16">
      <c r="A21" s="12"/>
      <c r="B21" s="25">
        <v>323.60000000000002</v>
      </c>
      <c r="C21" s="20" t="s">
        <v>21</v>
      </c>
      <c r="D21" s="46">
        <v>2728365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2728365</v>
      </c>
      <c r="O21" s="47">
        <f t="shared" si="1"/>
        <v>17.060598291667187</v>
      </c>
      <c r="P21" s="9"/>
    </row>
    <row r="22" spans="1:16">
      <c r="A22" s="12"/>
      <c r="B22" s="25">
        <v>323.7</v>
      </c>
      <c r="C22" s="20" t="s">
        <v>22</v>
      </c>
      <c r="D22" s="46">
        <v>2598230</v>
      </c>
      <c r="E22" s="46">
        <v>1264166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3862396</v>
      </c>
      <c r="O22" s="47">
        <f t="shared" si="1"/>
        <v>24.151748977626593</v>
      </c>
      <c r="P22" s="9"/>
    </row>
    <row r="23" spans="1:16">
      <c r="A23" s="12"/>
      <c r="B23" s="25">
        <v>323.89999999999998</v>
      </c>
      <c r="C23" s="20" t="s">
        <v>23</v>
      </c>
      <c r="D23" s="46">
        <v>1959567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1959567</v>
      </c>
      <c r="O23" s="47">
        <f t="shared" si="1"/>
        <v>12.253267217768663</v>
      </c>
      <c r="P23" s="9"/>
    </row>
    <row r="24" spans="1:16">
      <c r="A24" s="12"/>
      <c r="B24" s="25">
        <v>325.10000000000002</v>
      </c>
      <c r="C24" s="20" t="s">
        <v>24</v>
      </c>
      <c r="D24" s="46">
        <v>58445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58445</v>
      </c>
      <c r="O24" s="47">
        <f t="shared" si="1"/>
        <v>0.36545941146308825</v>
      </c>
      <c r="P24" s="9"/>
    </row>
    <row r="25" spans="1:16">
      <c r="A25" s="12"/>
      <c r="B25" s="25">
        <v>325.2</v>
      </c>
      <c r="C25" s="20" t="s">
        <v>25</v>
      </c>
      <c r="D25" s="46">
        <v>22121343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22121343</v>
      </c>
      <c r="O25" s="47">
        <f t="shared" si="1"/>
        <v>138.32582759095058</v>
      </c>
      <c r="P25" s="9"/>
    </row>
    <row r="26" spans="1:16">
      <c r="A26" s="12"/>
      <c r="B26" s="25">
        <v>329</v>
      </c>
      <c r="C26" s="20" t="s">
        <v>107</v>
      </c>
      <c r="D26" s="46">
        <v>6545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6545</v>
      </c>
      <c r="O26" s="47">
        <f t="shared" si="1"/>
        <v>4.0926201523242584E-2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SUM(D28:D49)</f>
        <v>14996935</v>
      </c>
      <c r="E27" s="32">
        <f t="shared" si="5"/>
        <v>47619085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62616020</v>
      </c>
      <c r="O27" s="45">
        <f t="shared" si="1"/>
        <v>391.54100123810355</v>
      </c>
      <c r="P27" s="10"/>
    </row>
    <row r="28" spans="1:16">
      <c r="A28" s="12"/>
      <c r="B28" s="25">
        <v>331.2</v>
      </c>
      <c r="C28" s="20" t="s">
        <v>26</v>
      </c>
      <c r="D28" s="46">
        <v>507060</v>
      </c>
      <c r="E28" s="46">
        <v>112973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620033</v>
      </c>
      <c r="O28" s="47">
        <f t="shared" si="1"/>
        <v>3.8770963344630509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210621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210621</v>
      </c>
      <c r="O29" s="47">
        <f t="shared" si="1"/>
        <v>1.3170232988581934</v>
      </c>
      <c r="P29" s="9"/>
    </row>
    <row r="30" spans="1:16">
      <c r="A30" s="12"/>
      <c r="B30" s="25">
        <v>331.5</v>
      </c>
      <c r="C30" s="20" t="s">
        <v>28</v>
      </c>
      <c r="D30" s="46">
        <v>0</v>
      </c>
      <c r="E30" s="46">
        <v>741177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741177</v>
      </c>
      <c r="O30" s="47">
        <f t="shared" si="1"/>
        <v>4.6346156251172443</v>
      </c>
      <c r="P30" s="9"/>
    </row>
    <row r="31" spans="1:16">
      <c r="A31" s="12"/>
      <c r="B31" s="25">
        <v>331.69</v>
      </c>
      <c r="C31" s="20" t="s">
        <v>33</v>
      </c>
      <c r="D31" s="46">
        <v>121561</v>
      </c>
      <c r="E31" s="46">
        <v>1668279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1789840</v>
      </c>
      <c r="O31" s="47">
        <f t="shared" si="1"/>
        <v>11.191956078588312</v>
      </c>
      <c r="P31" s="9"/>
    </row>
    <row r="32" spans="1:16">
      <c r="A32" s="12"/>
      <c r="B32" s="25">
        <v>331.7</v>
      </c>
      <c r="C32" s="20" t="s">
        <v>29</v>
      </c>
      <c r="D32" s="46">
        <v>21545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21545</v>
      </c>
      <c r="O32" s="47">
        <f t="shared" si="1"/>
        <v>0.13472192693938295</v>
      </c>
      <c r="P32" s="9"/>
    </row>
    <row r="33" spans="1:16">
      <c r="A33" s="12"/>
      <c r="B33" s="25">
        <v>331.9</v>
      </c>
      <c r="C33" s="20" t="s">
        <v>30</v>
      </c>
      <c r="D33" s="46">
        <v>0</v>
      </c>
      <c r="E33" s="46">
        <v>302932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302932</v>
      </c>
      <c r="O33" s="47">
        <f t="shared" si="1"/>
        <v>1.8942484461174822</v>
      </c>
      <c r="P33" s="9"/>
    </row>
    <row r="34" spans="1:16">
      <c r="A34" s="12"/>
      <c r="B34" s="25">
        <v>334.1</v>
      </c>
      <c r="C34" s="20" t="s">
        <v>137</v>
      </c>
      <c r="D34" s="46">
        <v>6409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6409</v>
      </c>
      <c r="O34" s="47">
        <f t="shared" si="1"/>
        <v>4.0075786946136241E-2</v>
      </c>
      <c r="P34" s="9"/>
    </row>
    <row r="35" spans="1:16">
      <c r="A35" s="12"/>
      <c r="B35" s="25">
        <v>334.2</v>
      </c>
      <c r="C35" s="20" t="s">
        <v>31</v>
      </c>
      <c r="D35" s="46">
        <v>91600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91600</v>
      </c>
      <c r="O35" s="47">
        <f t="shared" si="1"/>
        <v>0.57277922987456387</v>
      </c>
      <c r="P35" s="9"/>
    </row>
    <row r="36" spans="1:16">
      <c r="A36" s="12"/>
      <c r="B36" s="25">
        <v>334.49</v>
      </c>
      <c r="C36" s="20" t="s">
        <v>34</v>
      </c>
      <c r="D36" s="46">
        <v>0</v>
      </c>
      <c r="E36" s="46">
        <v>8058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8058</v>
      </c>
      <c r="O36" s="47">
        <f t="shared" si="1"/>
        <v>5.0387063693550609E-2</v>
      </c>
      <c r="P36" s="9"/>
    </row>
    <row r="37" spans="1:16">
      <c r="A37" s="12"/>
      <c r="B37" s="25">
        <v>334.5</v>
      </c>
      <c r="C37" s="20" t="s">
        <v>35</v>
      </c>
      <c r="D37" s="46">
        <v>0</v>
      </c>
      <c r="E37" s="46">
        <v>552178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552178</v>
      </c>
      <c r="O37" s="47">
        <f t="shared" ref="O37:O68" si="8">(N37/O$88)</f>
        <v>3.4527957379222372</v>
      </c>
      <c r="P37" s="9"/>
    </row>
    <row r="38" spans="1:16">
      <c r="A38" s="12"/>
      <c r="B38" s="25">
        <v>334.69</v>
      </c>
      <c r="C38" s="20" t="s">
        <v>36</v>
      </c>
      <c r="D38" s="46">
        <v>0</v>
      </c>
      <c r="E38" s="46">
        <v>260759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260759</v>
      </c>
      <c r="O38" s="47">
        <f t="shared" si="8"/>
        <v>1.6305386375858231</v>
      </c>
      <c r="P38" s="9"/>
    </row>
    <row r="39" spans="1:16">
      <c r="A39" s="12"/>
      <c r="B39" s="25">
        <v>334.7</v>
      </c>
      <c r="C39" s="20" t="s">
        <v>37</v>
      </c>
      <c r="D39" s="46">
        <v>0</v>
      </c>
      <c r="E39" s="46">
        <v>41798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41798</v>
      </c>
      <c r="O39" s="47">
        <f t="shared" si="8"/>
        <v>0.26136491539625567</v>
      </c>
      <c r="P39" s="9"/>
    </row>
    <row r="40" spans="1:16">
      <c r="A40" s="12"/>
      <c r="B40" s="25">
        <v>335.12</v>
      </c>
      <c r="C40" s="20" t="s">
        <v>113</v>
      </c>
      <c r="D40" s="46">
        <v>3747868</v>
      </c>
      <c r="E40" s="46">
        <v>1286394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5034262</v>
      </c>
      <c r="O40" s="47">
        <f t="shared" si="8"/>
        <v>31.479483748327311</v>
      </c>
      <c r="P40" s="9"/>
    </row>
    <row r="41" spans="1:16">
      <c r="A41" s="12"/>
      <c r="B41" s="25">
        <v>335.14</v>
      </c>
      <c r="C41" s="20" t="s">
        <v>114</v>
      </c>
      <c r="D41" s="46">
        <v>2294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2294</v>
      </c>
      <c r="O41" s="47">
        <f t="shared" si="8"/>
        <v>1.4344492940308401E-2</v>
      </c>
      <c r="P41" s="9"/>
    </row>
    <row r="42" spans="1:16">
      <c r="A42" s="12"/>
      <c r="B42" s="25">
        <v>335.15</v>
      </c>
      <c r="C42" s="20" t="s">
        <v>115</v>
      </c>
      <c r="D42" s="46">
        <v>54356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54356</v>
      </c>
      <c r="O42" s="47">
        <f t="shared" si="8"/>
        <v>0.33989069671464839</v>
      </c>
      <c r="P42" s="9"/>
    </row>
    <row r="43" spans="1:16">
      <c r="A43" s="12"/>
      <c r="B43" s="25">
        <v>335.18</v>
      </c>
      <c r="C43" s="20" t="s">
        <v>116</v>
      </c>
      <c r="D43" s="46">
        <v>10013065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10013065</v>
      </c>
      <c r="O43" s="47">
        <f t="shared" si="8"/>
        <v>62.612179687597703</v>
      </c>
      <c r="P43" s="9"/>
    </row>
    <row r="44" spans="1:16">
      <c r="A44" s="12"/>
      <c r="B44" s="25">
        <v>335.21</v>
      </c>
      <c r="C44" s="20" t="s">
        <v>42</v>
      </c>
      <c r="D44" s="46">
        <v>89692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89692</v>
      </c>
      <c r="O44" s="47">
        <f t="shared" si="8"/>
        <v>0.56084841360163085</v>
      </c>
      <c r="P44" s="9"/>
    </row>
    <row r="45" spans="1:16">
      <c r="A45" s="12"/>
      <c r="B45" s="25">
        <v>335.9</v>
      </c>
      <c r="C45" s="20" t="s">
        <v>43</v>
      </c>
      <c r="D45" s="46">
        <v>24940</v>
      </c>
      <c r="E45" s="46">
        <v>41983815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42008755</v>
      </c>
      <c r="O45" s="47">
        <f t="shared" si="8"/>
        <v>262.68277660359428</v>
      </c>
      <c r="P45" s="9"/>
    </row>
    <row r="46" spans="1:16">
      <c r="A46" s="12"/>
      <c r="B46" s="25">
        <v>337.4</v>
      </c>
      <c r="C46" s="20" t="s">
        <v>44</v>
      </c>
      <c r="D46" s="46">
        <v>0</v>
      </c>
      <c r="E46" s="46">
        <v>309227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309227</v>
      </c>
      <c r="O46" s="47">
        <f t="shared" si="8"/>
        <v>1.9336113855504558</v>
      </c>
      <c r="P46" s="9"/>
    </row>
    <row r="47" spans="1:16">
      <c r="A47" s="12"/>
      <c r="B47" s="25">
        <v>337.6</v>
      </c>
      <c r="C47" s="20" t="s">
        <v>45</v>
      </c>
      <c r="D47" s="46">
        <v>96558</v>
      </c>
      <c r="E47" s="46">
        <v>140874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237432</v>
      </c>
      <c r="O47" s="47">
        <f t="shared" si="8"/>
        <v>1.4846737784670028</v>
      </c>
      <c r="P47" s="9"/>
    </row>
    <row r="48" spans="1:16">
      <c r="A48" s="12"/>
      <c r="B48" s="25">
        <v>337.9</v>
      </c>
      <c r="C48" s="20" t="s">
        <v>118</v>
      </c>
      <c r="D48" s="46">
        <v>11451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11451</v>
      </c>
      <c r="O48" s="47">
        <f t="shared" si="8"/>
        <v>7.160365678268156E-2</v>
      </c>
      <c r="P48" s="9"/>
    </row>
    <row r="49" spans="1:16">
      <c r="A49" s="12"/>
      <c r="B49" s="25">
        <v>338</v>
      </c>
      <c r="C49" s="20" t="s">
        <v>47</v>
      </c>
      <c r="D49" s="46">
        <v>208536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208536</v>
      </c>
      <c r="O49" s="47">
        <f t="shared" si="8"/>
        <v>1.3039856930253499</v>
      </c>
      <c r="P49" s="9"/>
    </row>
    <row r="50" spans="1:16" ht="15.75">
      <c r="A50" s="29" t="s">
        <v>52</v>
      </c>
      <c r="B50" s="30"/>
      <c r="C50" s="31"/>
      <c r="D50" s="32">
        <f t="shared" ref="D50:M50" si="9">SUM(D51:D67)</f>
        <v>29667552</v>
      </c>
      <c r="E50" s="32">
        <f t="shared" si="9"/>
        <v>1476368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44651962</v>
      </c>
      <c r="J50" s="32">
        <f t="shared" si="9"/>
        <v>16432262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92228144</v>
      </c>
      <c r="O50" s="45">
        <f t="shared" si="8"/>
        <v>576.70704468428357</v>
      </c>
      <c r="P50" s="10"/>
    </row>
    <row r="51" spans="1:16">
      <c r="A51" s="12"/>
      <c r="B51" s="25">
        <v>341.2</v>
      </c>
      <c r="C51" s="20" t="s">
        <v>119</v>
      </c>
      <c r="D51" s="46">
        <v>13218294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16432262</v>
      </c>
      <c r="K51" s="46">
        <v>0</v>
      </c>
      <c r="L51" s="46">
        <v>0</v>
      </c>
      <c r="M51" s="46">
        <v>0</v>
      </c>
      <c r="N51" s="46">
        <f t="shared" ref="N51:N67" si="10">SUM(D51:M51)</f>
        <v>29650556</v>
      </c>
      <c r="O51" s="47">
        <f t="shared" si="8"/>
        <v>185.40636060079288</v>
      </c>
      <c r="P51" s="9"/>
    </row>
    <row r="52" spans="1:16">
      <c r="A52" s="12"/>
      <c r="B52" s="25">
        <v>341.3</v>
      </c>
      <c r="C52" s="20" t="s">
        <v>120</v>
      </c>
      <c r="D52" s="46">
        <v>1003704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1003704</v>
      </c>
      <c r="O52" s="47">
        <f t="shared" si="8"/>
        <v>6.2762096522054502</v>
      </c>
      <c r="P52" s="9"/>
    </row>
    <row r="53" spans="1:16">
      <c r="A53" s="12"/>
      <c r="B53" s="25">
        <v>341.9</v>
      </c>
      <c r="C53" s="20" t="s">
        <v>121</v>
      </c>
      <c r="D53" s="46">
        <v>1227418</v>
      </c>
      <c r="E53" s="46">
        <v>0</v>
      </c>
      <c r="F53" s="46">
        <v>0</v>
      </c>
      <c r="G53" s="46">
        <v>0</v>
      </c>
      <c r="H53" s="46">
        <v>0</v>
      </c>
      <c r="I53" s="46">
        <v>49244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1276662</v>
      </c>
      <c r="O53" s="47">
        <f t="shared" si="8"/>
        <v>7.9830292267480401</v>
      </c>
      <c r="P53" s="9"/>
    </row>
    <row r="54" spans="1:16">
      <c r="A54" s="12"/>
      <c r="B54" s="25">
        <v>342.1</v>
      </c>
      <c r="C54" s="20" t="s">
        <v>58</v>
      </c>
      <c r="D54" s="46">
        <v>797464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797464</v>
      </c>
      <c r="O54" s="47">
        <f t="shared" si="8"/>
        <v>4.9865809582171305</v>
      </c>
      <c r="P54" s="9"/>
    </row>
    <row r="55" spans="1:16">
      <c r="A55" s="12"/>
      <c r="B55" s="25">
        <v>342.2</v>
      </c>
      <c r="C55" s="20" t="s">
        <v>59</v>
      </c>
      <c r="D55" s="46">
        <v>903978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903978</v>
      </c>
      <c r="O55" s="47">
        <f t="shared" si="8"/>
        <v>5.6526181513487828</v>
      </c>
      <c r="P55" s="9"/>
    </row>
    <row r="56" spans="1:16">
      <c r="A56" s="12"/>
      <c r="B56" s="25">
        <v>342.5</v>
      </c>
      <c r="C56" s="20" t="s">
        <v>104</v>
      </c>
      <c r="D56" s="46">
        <v>9559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9559</v>
      </c>
      <c r="O56" s="47">
        <f t="shared" si="8"/>
        <v>5.9772889283525719E-2</v>
      </c>
      <c r="P56" s="9"/>
    </row>
    <row r="57" spans="1:16">
      <c r="A57" s="12"/>
      <c r="B57" s="25">
        <v>342.6</v>
      </c>
      <c r="C57" s="20" t="s">
        <v>60</v>
      </c>
      <c r="D57" s="46">
        <v>3628917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3628917</v>
      </c>
      <c r="O57" s="47">
        <f t="shared" si="8"/>
        <v>22.691793499330924</v>
      </c>
      <c r="P57" s="9"/>
    </row>
    <row r="58" spans="1:16">
      <c r="A58" s="12"/>
      <c r="B58" s="25">
        <v>342.9</v>
      </c>
      <c r="C58" s="20" t="s">
        <v>61</v>
      </c>
      <c r="D58" s="46">
        <v>236130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236130</v>
      </c>
      <c r="O58" s="47">
        <f t="shared" si="8"/>
        <v>1.4765323095008818</v>
      </c>
      <c r="P58" s="9"/>
    </row>
    <row r="59" spans="1:16">
      <c r="A59" s="12"/>
      <c r="B59" s="25">
        <v>343.3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21927887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21927887</v>
      </c>
      <c r="O59" s="47">
        <f t="shared" si="8"/>
        <v>137.11613786721026</v>
      </c>
      <c r="P59" s="9"/>
    </row>
    <row r="60" spans="1:16">
      <c r="A60" s="12"/>
      <c r="B60" s="25">
        <v>343.5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22586436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22586436</v>
      </c>
      <c r="O60" s="47">
        <f t="shared" si="8"/>
        <v>141.23407661234853</v>
      </c>
      <c r="P60" s="9"/>
    </row>
    <row r="61" spans="1:16">
      <c r="A61" s="12"/>
      <c r="B61" s="25">
        <v>343.6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60170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60170</v>
      </c>
      <c r="O61" s="47">
        <f t="shared" si="8"/>
        <v>0.37624591988594441</v>
      </c>
      <c r="P61" s="9"/>
    </row>
    <row r="62" spans="1:16">
      <c r="A62" s="12"/>
      <c r="B62" s="25">
        <v>343.9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28225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28225</v>
      </c>
      <c r="O62" s="47">
        <f t="shared" si="8"/>
        <v>0.17649228999137079</v>
      </c>
      <c r="P62" s="9"/>
    </row>
    <row r="63" spans="1:16">
      <c r="A63" s="12"/>
      <c r="B63" s="25">
        <v>344.9</v>
      </c>
      <c r="C63" s="20" t="s">
        <v>122</v>
      </c>
      <c r="D63" s="46">
        <v>124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124</v>
      </c>
      <c r="O63" s="47">
        <f t="shared" si="8"/>
        <v>7.7537799677342709E-4</v>
      </c>
      <c r="P63" s="9"/>
    </row>
    <row r="64" spans="1:16">
      <c r="A64" s="12"/>
      <c r="B64" s="25">
        <v>347.2</v>
      </c>
      <c r="C64" s="20" t="s">
        <v>68</v>
      </c>
      <c r="D64" s="46">
        <v>1440698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1440698</v>
      </c>
      <c r="O64" s="47">
        <f t="shared" si="8"/>
        <v>9.0087542677055072</v>
      </c>
      <c r="P64" s="9"/>
    </row>
    <row r="65" spans="1:16">
      <c r="A65" s="12"/>
      <c r="B65" s="25">
        <v>347.4</v>
      </c>
      <c r="C65" s="20" t="s">
        <v>69</v>
      </c>
      <c r="D65" s="46">
        <v>37759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37759</v>
      </c>
      <c r="O65" s="47">
        <f t="shared" si="8"/>
        <v>0.23610885306586962</v>
      </c>
      <c r="P65" s="9"/>
    </row>
    <row r="66" spans="1:16">
      <c r="A66" s="12"/>
      <c r="B66" s="25">
        <v>347.5</v>
      </c>
      <c r="C66" s="20" t="s">
        <v>70</v>
      </c>
      <c r="D66" s="46">
        <v>2668736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2668736</v>
      </c>
      <c r="O66" s="47">
        <f t="shared" si="8"/>
        <v>16.687735270944586</v>
      </c>
      <c r="P66" s="9"/>
    </row>
    <row r="67" spans="1:16">
      <c r="A67" s="12"/>
      <c r="B67" s="25">
        <v>347.9</v>
      </c>
      <c r="C67" s="20" t="s">
        <v>71</v>
      </c>
      <c r="D67" s="46">
        <v>4494771</v>
      </c>
      <c r="E67" s="46">
        <v>1476368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5971139</v>
      </c>
      <c r="O67" s="47">
        <f t="shared" si="8"/>
        <v>37.337820937707136</v>
      </c>
      <c r="P67" s="9"/>
    </row>
    <row r="68" spans="1:16" ht="15.75">
      <c r="A68" s="29" t="s">
        <v>53</v>
      </c>
      <c r="B68" s="30"/>
      <c r="C68" s="31"/>
      <c r="D68" s="32">
        <f t="shared" ref="D68:M68" si="11">SUM(D69:D71)</f>
        <v>1553068</v>
      </c>
      <c r="E68" s="32">
        <f t="shared" si="11"/>
        <v>371709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1924777</v>
      </c>
      <c r="O68" s="45">
        <f t="shared" si="8"/>
        <v>12.035723665286827</v>
      </c>
      <c r="P68" s="10"/>
    </row>
    <row r="69" spans="1:16">
      <c r="A69" s="13"/>
      <c r="B69" s="39">
        <v>351.9</v>
      </c>
      <c r="C69" s="21" t="s">
        <v>123</v>
      </c>
      <c r="D69" s="46">
        <v>55704</v>
      </c>
      <c r="E69" s="46">
        <v>371709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427413</v>
      </c>
      <c r="O69" s="47">
        <f t="shared" ref="O69:O86" si="13">(N69/O$88)</f>
        <v>2.6726341591525871</v>
      </c>
      <c r="P69" s="9"/>
    </row>
    <row r="70" spans="1:16">
      <c r="A70" s="13"/>
      <c r="B70" s="39">
        <v>354</v>
      </c>
      <c r="C70" s="21" t="s">
        <v>74</v>
      </c>
      <c r="D70" s="46">
        <v>564485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564485</v>
      </c>
      <c r="O70" s="47">
        <f t="shared" si="13"/>
        <v>3.5297520041019999</v>
      </c>
      <c r="P70" s="9"/>
    </row>
    <row r="71" spans="1:16">
      <c r="A71" s="13"/>
      <c r="B71" s="39">
        <v>359</v>
      </c>
      <c r="C71" s="21" t="s">
        <v>75</v>
      </c>
      <c r="D71" s="46">
        <v>932879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932879</v>
      </c>
      <c r="O71" s="47">
        <f t="shared" si="13"/>
        <v>5.8333375020322409</v>
      </c>
      <c r="P71" s="9"/>
    </row>
    <row r="72" spans="1:16" ht="15.75">
      <c r="A72" s="29" t="s">
        <v>3</v>
      </c>
      <c r="B72" s="30"/>
      <c r="C72" s="31"/>
      <c r="D72" s="32">
        <f t="shared" ref="D72:M72" si="14">SUM(D73:D81)</f>
        <v>11667663</v>
      </c>
      <c r="E72" s="32">
        <f t="shared" si="14"/>
        <v>3340631</v>
      </c>
      <c r="F72" s="32">
        <f t="shared" si="14"/>
        <v>12018930</v>
      </c>
      <c r="G72" s="32">
        <f t="shared" si="14"/>
        <v>7873030</v>
      </c>
      <c r="H72" s="32">
        <f t="shared" si="14"/>
        <v>2247</v>
      </c>
      <c r="I72" s="32">
        <f t="shared" si="14"/>
        <v>447840</v>
      </c>
      <c r="J72" s="32">
        <f t="shared" si="14"/>
        <v>2678101</v>
      </c>
      <c r="K72" s="32">
        <f t="shared" si="14"/>
        <v>60585578</v>
      </c>
      <c r="L72" s="32">
        <f t="shared" si="14"/>
        <v>0</v>
      </c>
      <c r="M72" s="32">
        <f t="shared" si="14"/>
        <v>0</v>
      </c>
      <c r="N72" s="32">
        <f t="shared" si="12"/>
        <v>98614020</v>
      </c>
      <c r="O72" s="45">
        <f t="shared" si="13"/>
        <v>616.63823614011835</v>
      </c>
      <c r="P72" s="10"/>
    </row>
    <row r="73" spans="1:16">
      <c r="A73" s="12"/>
      <c r="B73" s="25">
        <v>361.1</v>
      </c>
      <c r="C73" s="20" t="s">
        <v>77</v>
      </c>
      <c r="D73" s="46">
        <v>555694</v>
      </c>
      <c r="E73" s="46">
        <v>96995</v>
      </c>
      <c r="F73" s="46">
        <v>97837</v>
      </c>
      <c r="G73" s="46">
        <v>192169</v>
      </c>
      <c r="H73" s="46">
        <v>2247</v>
      </c>
      <c r="I73" s="46">
        <v>384910</v>
      </c>
      <c r="J73" s="46">
        <v>212684</v>
      </c>
      <c r="K73" s="46">
        <v>0</v>
      </c>
      <c r="L73" s="46">
        <v>0</v>
      </c>
      <c r="M73" s="46">
        <v>0</v>
      </c>
      <c r="N73" s="46">
        <f t="shared" si="12"/>
        <v>1542536</v>
      </c>
      <c r="O73" s="47">
        <f t="shared" si="13"/>
        <v>9.6455522067007671</v>
      </c>
      <c r="P73" s="9"/>
    </row>
    <row r="74" spans="1:16">
      <c r="A74" s="12"/>
      <c r="B74" s="25">
        <v>361.3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10985429</v>
      </c>
      <c r="L74" s="46">
        <v>0</v>
      </c>
      <c r="M74" s="46">
        <v>0</v>
      </c>
      <c r="N74" s="46">
        <f t="shared" ref="N74:N81" si="15">SUM(D74:M74)</f>
        <v>10985429</v>
      </c>
      <c r="O74" s="47">
        <f t="shared" si="13"/>
        <v>68.692418804167033</v>
      </c>
      <c r="P74" s="9"/>
    </row>
    <row r="75" spans="1:16">
      <c r="A75" s="12"/>
      <c r="B75" s="25">
        <v>361.4</v>
      </c>
      <c r="C75" s="20" t="s">
        <v>138</v>
      </c>
      <c r="D75" s="46">
        <v>-988523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-988523</v>
      </c>
      <c r="O75" s="47">
        <f t="shared" si="13"/>
        <v>-6.1812821250359553</v>
      </c>
      <c r="P75" s="9"/>
    </row>
    <row r="76" spans="1:16">
      <c r="A76" s="12"/>
      <c r="B76" s="25">
        <v>362</v>
      </c>
      <c r="C76" s="20" t="s">
        <v>79</v>
      </c>
      <c r="D76" s="46">
        <v>11733715</v>
      </c>
      <c r="E76" s="46">
        <v>945096</v>
      </c>
      <c r="F76" s="46">
        <v>11921093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24599904</v>
      </c>
      <c r="O76" s="47">
        <f t="shared" si="13"/>
        <v>153.82438938982753</v>
      </c>
      <c r="P76" s="9"/>
    </row>
    <row r="77" spans="1:16">
      <c r="A77" s="12"/>
      <c r="B77" s="25">
        <v>364</v>
      </c>
      <c r="C77" s="20" t="s">
        <v>124</v>
      </c>
      <c r="D77" s="46">
        <v>54158</v>
      </c>
      <c r="E77" s="46">
        <v>5656</v>
      </c>
      <c r="F77" s="46">
        <v>0</v>
      </c>
      <c r="G77" s="46">
        <v>7050000</v>
      </c>
      <c r="H77" s="46">
        <v>0</v>
      </c>
      <c r="I77" s="46">
        <v>39655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7149469</v>
      </c>
      <c r="O77" s="47">
        <f t="shared" si="13"/>
        <v>44.705975413013846</v>
      </c>
      <c r="P77" s="9"/>
    </row>
    <row r="78" spans="1:16">
      <c r="A78" s="12"/>
      <c r="B78" s="25">
        <v>365</v>
      </c>
      <c r="C78" s="20" t="s">
        <v>125</v>
      </c>
      <c r="D78" s="46">
        <v>6150</v>
      </c>
      <c r="E78" s="46">
        <v>0</v>
      </c>
      <c r="F78" s="46">
        <v>0</v>
      </c>
      <c r="G78" s="46">
        <v>0</v>
      </c>
      <c r="H78" s="46">
        <v>0</v>
      </c>
      <c r="I78" s="46">
        <v>23138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29288</v>
      </c>
      <c r="O78" s="47">
        <f t="shared" si="13"/>
        <v>0.18313928039919461</v>
      </c>
      <c r="P78" s="9"/>
    </row>
    <row r="79" spans="1:16">
      <c r="A79" s="12"/>
      <c r="B79" s="25">
        <v>366</v>
      </c>
      <c r="C79" s="20" t="s">
        <v>82</v>
      </c>
      <c r="D79" s="46">
        <v>156969</v>
      </c>
      <c r="E79" s="46">
        <v>629542</v>
      </c>
      <c r="F79" s="46">
        <v>0</v>
      </c>
      <c r="G79" s="46">
        <v>630861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1417372</v>
      </c>
      <c r="O79" s="47">
        <f t="shared" si="13"/>
        <v>8.8628956616350472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48693432</v>
      </c>
      <c r="L80" s="46">
        <v>0</v>
      </c>
      <c r="M80" s="46">
        <v>0</v>
      </c>
      <c r="N80" s="46">
        <f t="shared" si="15"/>
        <v>48693432</v>
      </c>
      <c r="O80" s="47">
        <f t="shared" si="13"/>
        <v>304.48238516276683</v>
      </c>
      <c r="P80" s="9"/>
    </row>
    <row r="81" spans="1:119">
      <c r="A81" s="12"/>
      <c r="B81" s="25">
        <v>369.9</v>
      </c>
      <c r="C81" s="20" t="s">
        <v>84</v>
      </c>
      <c r="D81" s="46">
        <v>149500</v>
      </c>
      <c r="E81" s="46">
        <v>1663342</v>
      </c>
      <c r="F81" s="46">
        <v>0</v>
      </c>
      <c r="G81" s="46">
        <v>0</v>
      </c>
      <c r="H81" s="46">
        <v>0</v>
      </c>
      <c r="I81" s="46">
        <v>137</v>
      </c>
      <c r="J81" s="46">
        <v>2465417</v>
      </c>
      <c r="K81" s="46">
        <v>906717</v>
      </c>
      <c r="L81" s="46">
        <v>0</v>
      </c>
      <c r="M81" s="46">
        <v>0</v>
      </c>
      <c r="N81" s="46">
        <f t="shared" si="15"/>
        <v>5185113</v>
      </c>
      <c r="O81" s="47">
        <f t="shared" si="13"/>
        <v>32.422762346643992</v>
      </c>
      <c r="P81" s="9"/>
    </row>
    <row r="82" spans="1:119" ht="15.75">
      <c r="A82" s="29" t="s">
        <v>54</v>
      </c>
      <c r="B82" s="30"/>
      <c r="C82" s="31"/>
      <c r="D82" s="32">
        <f t="shared" ref="D82:M82" si="16">SUM(D83:D85)</f>
        <v>0</v>
      </c>
      <c r="E82" s="32">
        <f t="shared" si="16"/>
        <v>2284749</v>
      </c>
      <c r="F82" s="32">
        <f t="shared" si="16"/>
        <v>76081598</v>
      </c>
      <c r="G82" s="32">
        <f t="shared" si="16"/>
        <v>9921193</v>
      </c>
      <c r="H82" s="32">
        <f t="shared" si="16"/>
        <v>0</v>
      </c>
      <c r="I82" s="32">
        <f t="shared" si="16"/>
        <v>1069739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89357279</v>
      </c>
      <c r="O82" s="45">
        <f t="shared" si="13"/>
        <v>558.75538700116306</v>
      </c>
      <c r="P82" s="9"/>
    </row>
    <row r="83" spans="1:119">
      <c r="A83" s="12"/>
      <c r="B83" s="25">
        <v>381</v>
      </c>
      <c r="C83" s="20" t="s">
        <v>85</v>
      </c>
      <c r="D83" s="46">
        <v>0</v>
      </c>
      <c r="E83" s="46">
        <v>2284749</v>
      </c>
      <c r="F83" s="46">
        <v>118065</v>
      </c>
      <c r="G83" s="46">
        <v>9690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2412504</v>
      </c>
      <c r="O83" s="47">
        <f t="shared" si="13"/>
        <v>15.085504183289354</v>
      </c>
      <c r="P83" s="9"/>
    </row>
    <row r="84" spans="1:119">
      <c r="A84" s="12"/>
      <c r="B84" s="25">
        <v>384</v>
      </c>
      <c r="C84" s="20" t="s">
        <v>100</v>
      </c>
      <c r="D84" s="46">
        <v>0</v>
      </c>
      <c r="E84" s="46">
        <v>0</v>
      </c>
      <c r="F84" s="46">
        <v>75963533</v>
      </c>
      <c r="G84" s="46">
        <v>9911503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85875036</v>
      </c>
      <c r="O84" s="47">
        <f t="shared" si="13"/>
        <v>536.98075311714456</v>
      </c>
      <c r="P84" s="9"/>
    </row>
    <row r="85" spans="1:119" ht="15.75" thickBot="1">
      <c r="A85" s="12"/>
      <c r="B85" s="25">
        <v>389.8</v>
      </c>
      <c r="C85" s="20" t="s">
        <v>128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1069739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1069739</v>
      </c>
      <c r="O85" s="47">
        <f t="shared" si="13"/>
        <v>6.6891297007291053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7">SUM(D5,D17,D27,D50,D68,D72,D82)</f>
        <v>165003741</v>
      </c>
      <c r="E86" s="15">
        <f t="shared" si="17"/>
        <v>59136988</v>
      </c>
      <c r="F86" s="15">
        <f t="shared" si="17"/>
        <v>101998324</v>
      </c>
      <c r="G86" s="15">
        <f t="shared" si="17"/>
        <v>17794223</v>
      </c>
      <c r="H86" s="15">
        <f t="shared" si="17"/>
        <v>2247</v>
      </c>
      <c r="I86" s="15">
        <f t="shared" si="17"/>
        <v>46262338</v>
      </c>
      <c r="J86" s="15">
        <f t="shared" si="17"/>
        <v>19110363</v>
      </c>
      <c r="K86" s="15">
        <f t="shared" si="17"/>
        <v>60585578</v>
      </c>
      <c r="L86" s="15">
        <f t="shared" si="17"/>
        <v>0</v>
      </c>
      <c r="M86" s="15">
        <f t="shared" si="17"/>
        <v>0</v>
      </c>
      <c r="N86" s="15">
        <f>SUM(D86:M86)</f>
        <v>469893802</v>
      </c>
      <c r="O86" s="38">
        <f t="shared" si="13"/>
        <v>2938.2686684758819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139</v>
      </c>
      <c r="M88" s="118"/>
      <c r="N88" s="118"/>
      <c r="O88" s="43">
        <v>159922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102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2025-04-23T15:51:42Z</cp:lastPrinted>
  <dcterms:created xsi:type="dcterms:W3CDTF">2000-08-31T21:26:31Z</dcterms:created>
  <dcterms:modified xsi:type="dcterms:W3CDTF">2025-04-23T15:51:48Z</dcterms:modified>
</cp:coreProperties>
</file>