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'2008'!$A$1:$O$44</definedName>
    <definedName name="_xlnm.Print_Area" localSheetId="13">'2009'!$A$1:$O$44</definedName>
    <definedName name="_xlnm.Print_Area" localSheetId="12">'2010'!$A$1:$O$41</definedName>
    <definedName name="_xlnm.Print_Area" localSheetId="11">'2011'!$A$1:$O$42</definedName>
    <definedName name="_xlnm.Print_Area" localSheetId="10">'2012'!$A$1:$O$42</definedName>
    <definedName name="_xlnm.Print_Area" localSheetId="9">'2013'!$A$1:$O$41</definedName>
    <definedName name="_xlnm.Print_Area" localSheetId="8">'2014'!$A$1:$O$41</definedName>
    <definedName name="_xlnm.Print_Area" localSheetId="7">'2015'!$A$1:$O$40</definedName>
    <definedName name="_xlnm.Print_Area" localSheetId="6">'2016'!$A$1:$O$40</definedName>
    <definedName name="_xlnm.Print_Area" localSheetId="5">'2017'!$A$1:$O$37</definedName>
    <definedName name="_xlnm.Print_Area" localSheetId="4">'2018'!$A$1:$O$40</definedName>
    <definedName name="_xlnm.Print_Area" localSheetId="3">'2019'!$A$1:$O$42</definedName>
    <definedName name="_xlnm.Print_Area" localSheetId="2">'2020'!$A$1:$O$43</definedName>
    <definedName name="_xlnm.Print_Area" localSheetId="1">'2021'!$A$1:$P$50</definedName>
    <definedName name="_xlnm.Print_Area" localSheetId="0">'2022'!$A$1:$P$45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0" i="47" l="1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9" i="47" l="1"/>
  <c r="P39" i="47" s="1"/>
  <c r="O36" i="47"/>
  <c r="P36" i="47" s="1"/>
  <c r="O34" i="47"/>
  <c r="P34" i="47" s="1"/>
  <c r="O28" i="47"/>
  <c r="P28" i="47" s="1"/>
  <c r="D41" i="47"/>
  <c r="O21" i="47"/>
  <c r="P21" i="47" s="1"/>
  <c r="L41" i="47"/>
  <c r="G41" i="47"/>
  <c r="O13" i="47"/>
  <c r="P13" i="47" s="1"/>
  <c r="J41" i="47"/>
  <c r="F41" i="47"/>
  <c r="H41" i="47"/>
  <c r="I41" i="47"/>
  <c r="K41" i="47"/>
  <c r="N41" i="47"/>
  <c r="M41" i="47"/>
  <c r="E41" i="47"/>
  <c r="O5" i="47"/>
  <c r="P5" i="47" s="1"/>
  <c r="O45" i="46"/>
  <c r="P45" i="46" s="1"/>
  <c r="N44" i="46"/>
  <c r="M44" i="46"/>
  <c r="L44" i="46"/>
  <c r="K44" i="46"/>
  <c r="J44" i="46"/>
  <c r="I44" i="46"/>
  <c r="H44" i="46"/>
  <c r="O44" i="46" s="1"/>
  <c r="P44" i="46" s="1"/>
  <c r="G44" i="46"/>
  <c r="F44" i="46"/>
  <c r="E44" i="46"/>
  <c r="D44" i="46"/>
  <c r="O43" i="46"/>
  <c r="P43" i="46" s="1"/>
  <c r="O42" i="46"/>
  <c r="P42" i="46"/>
  <c r="O41" i="46"/>
  <c r="P41" i="46"/>
  <c r="N40" i="46"/>
  <c r="M40" i="46"/>
  <c r="M46" i="46" s="1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/>
  <c r="N36" i="46"/>
  <c r="M36" i="46"/>
  <c r="L36" i="46"/>
  <c r="K36" i="46"/>
  <c r="J36" i="46"/>
  <c r="I36" i="46"/>
  <c r="H36" i="46"/>
  <c r="G36" i="46"/>
  <c r="F36" i="46"/>
  <c r="O36" i="46" s="1"/>
  <c r="P36" i="46" s="1"/>
  <c r="E36" i="46"/>
  <c r="D36" i="46"/>
  <c r="O35" i="46"/>
  <c r="P35" i="46" s="1"/>
  <c r="O34" i="46"/>
  <c r="P34" i="46" s="1"/>
  <c r="O33" i="46"/>
  <c r="P33" i="46" s="1"/>
  <c r="O32" i="46"/>
  <c r="P32" i="46"/>
  <c r="O31" i="46"/>
  <c r="P31" i="46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O28" i="46"/>
  <c r="P28" i="46"/>
  <c r="O27" i="46"/>
  <c r="P27" i="46" s="1"/>
  <c r="O26" i="46"/>
  <c r="P26" i="46" s="1"/>
  <c r="O25" i="46"/>
  <c r="P25" i="46" s="1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2" i="46" s="1"/>
  <c r="P22" i="46" s="1"/>
  <c r="O21" i="46"/>
  <c r="P21" i="46"/>
  <c r="O20" i="46"/>
  <c r="P20" i="46" s="1"/>
  <c r="O19" i="46"/>
  <c r="P19" i="46" s="1"/>
  <c r="O18" i="46"/>
  <c r="P18" i="46" s="1"/>
  <c r="O17" i="46"/>
  <c r="P17" i="46"/>
  <c r="O16" i="46"/>
  <c r="P16" i="46"/>
  <c r="O15" i="46"/>
  <c r="P15" i="46"/>
  <c r="O14" i="46"/>
  <c r="P14" i="46" s="1"/>
  <c r="N13" i="46"/>
  <c r="M13" i="46"/>
  <c r="L13" i="46"/>
  <c r="K13" i="46"/>
  <c r="J13" i="46"/>
  <c r="I13" i="46"/>
  <c r="H13" i="46"/>
  <c r="G13" i="46"/>
  <c r="G46" i="46" s="1"/>
  <c r="F13" i="46"/>
  <c r="E13" i="46"/>
  <c r="D13" i="46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H46" i="46" s="1"/>
  <c r="G5" i="46"/>
  <c r="F5" i="46"/>
  <c r="E5" i="46"/>
  <c r="D5" i="46"/>
  <c r="N38" i="45"/>
  <c r="O38" i="45" s="1"/>
  <c r="M37" i="45"/>
  <c r="L37" i="45"/>
  <c r="K37" i="45"/>
  <c r="J37" i="45"/>
  <c r="I37" i="45"/>
  <c r="H37" i="45"/>
  <c r="N37" i="45" s="1"/>
  <c r="O37" i="45" s="1"/>
  <c r="G37" i="45"/>
  <c r="F37" i="45"/>
  <c r="E37" i="45"/>
  <c r="D37" i="45"/>
  <c r="N36" i="45"/>
  <c r="O36" i="45" s="1"/>
  <c r="N35" i="45"/>
  <c r="O35" i="45"/>
  <c r="N34" i="45"/>
  <c r="O34" i="45"/>
  <c r="M33" i="45"/>
  <c r="L33" i="45"/>
  <c r="N33" i="45" s="1"/>
  <c r="O33" i="45" s="1"/>
  <c r="K33" i="45"/>
  <c r="J33" i="45"/>
  <c r="I33" i="45"/>
  <c r="H33" i="45"/>
  <c r="G33" i="45"/>
  <c r="F33" i="45"/>
  <c r="E33" i="45"/>
  <c r="D33" i="45"/>
  <c r="N32" i="45"/>
  <c r="O32" i="45"/>
  <c r="M31" i="45"/>
  <c r="L31" i="45"/>
  <c r="N31" i="45" s="1"/>
  <c r="O31" i="45" s="1"/>
  <c r="K31" i="45"/>
  <c r="J31" i="45"/>
  <c r="I31" i="45"/>
  <c r="H31" i="45"/>
  <c r="G31" i="45"/>
  <c r="F31" i="45"/>
  <c r="E31" i="45"/>
  <c r="D31" i="45"/>
  <c r="N30" i="45"/>
  <c r="O30" i="45"/>
  <c r="N29" i="45"/>
  <c r="O29" i="45"/>
  <c r="N28" i="45"/>
  <c r="O28" i="45"/>
  <c r="N27" i="45"/>
  <c r="O27" i="45" s="1"/>
  <c r="N26" i="45"/>
  <c r="O26" i="45" s="1"/>
  <c r="M25" i="45"/>
  <c r="L25" i="45"/>
  <c r="K25" i="45"/>
  <c r="J25" i="45"/>
  <c r="I25" i="45"/>
  <c r="H25" i="45"/>
  <c r="H39" i="45" s="1"/>
  <c r="G25" i="45"/>
  <c r="F25" i="45"/>
  <c r="E25" i="45"/>
  <c r="D25" i="45"/>
  <c r="N24" i="45"/>
  <c r="O24" i="45" s="1"/>
  <c r="N23" i="45"/>
  <c r="O23" i="45" s="1"/>
  <c r="N22" i="45"/>
  <c r="O22" i="45"/>
  <c r="N21" i="45"/>
  <c r="O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D39" i="45" s="1"/>
  <c r="N18" i="45"/>
  <c r="O18" i="45"/>
  <c r="N17" i="45"/>
  <c r="O17" i="45" s="1"/>
  <c r="N16" i="45"/>
  <c r="O16" i="45" s="1"/>
  <c r="N15" i="45"/>
  <c r="O15" i="45" s="1"/>
  <c r="N14" i="45"/>
  <c r="O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L39" i="45" s="1"/>
  <c r="K5" i="45"/>
  <c r="J5" i="45"/>
  <c r="I5" i="45"/>
  <c r="H5" i="45"/>
  <c r="G5" i="45"/>
  <c r="F5" i="45"/>
  <c r="E5" i="45"/>
  <c r="D5" i="45"/>
  <c r="H38" i="44"/>
  <c r="K38" i="44"/>
  <c r="N22" i="44"/>
  <c r="O22" i="44" s="1"/>
  <c r="N23" i="44"/>
  <c r="O23" i="44"/>
  <c r="N24" i="44"/>
  <c r="O24" i="44"/>
  <c r="N25" i="44"/>
  <c r="O25" i="44"/>
  <c r="N37" i="44"/>
  <c r="O37" i="44" s="1"/>
  <c r="N36" i="44"/>
  <c r="O36" i="44" s="1"/>
  <c r="N35" i="44"/>
  <c r="O35" i="44" s="1"/>
  <c r="M34" i="44"/>
  <c r="L34" i="44"/>
  <c r="K34" i="44"/>
  <c r="J34" i="44"/>
  <c r="N34" i="44" s="1"/>
  <c r="O34" i="44" s="1"/>
  <c r="I34" i="44"/>
  <c r="H34" i="44"/>
  <c r="G34" i="44"/>
  <c r="F34" i="44"/>
  <c r="E34" i="44"/>
  <c r="D34" i="44"/>
  <c r="N33" i="44"/>
  <c r="O33" i="44" s="1"/>
  <c r="M32" i="44"/>
  <c r="L32" i="44"/>
  <c r="K32" i="44"/>
  <c r="J32" i="44"/>
  <c r="N32" i="44" s="1"/>
  <c r="O32" i="44" s="1"/>
  <c r="I32" i="44"/>
  <c r="H32" i="44"/>
  <c r="G32" i="44"/>
  <c r="F32" i="44"/>
  <c r="E32" i="44"/>
  <c r="D32" i="44"/>
  <c r="N31" i="44"/>
  <c r="O31" i="44" s="1"/>
  <c r="N30" i="44"/>
  <c r="O30" i="44"/>
  <c r="N29" i="44"/>
  <c r="O29" i="44"/>
  <c r="N28" i="44"/>
  <c r="O28" i="44"/>
  <c r="N27" i="44"/>
  <c r="O27" i="44" s="1"/>
  <c r="M26" i="44"/>
  <c r="L26" i="44"/>
  <c r="K26" i="44"/>
  <c r="J26" i="44"/>
  <c r="I26" i="44"/>
  <c r="H26" i="44"/>
  <c r="G26" i="44"/>
  <c r="F26" i="44"/>
  <c r="N26" i="44" s="1"/>
  <c r="O26" i="44" s="1"/>
  <c r="E26" i="44"/>
  <c r="D26" i="44"/>
  <c r="N21" i="44"/>
  <c r="O21" i="44" s="1"/>
  <c r="M20" i="44"/>
  <c r="L20" i="44"/>
  <c r="K20" i="44"/>
  <c r="J20" i="44"/>
  <c r="I20" i="44"/>
  <c r="H20" i="44"/>
  <c r="G20" i="44"/>
  <c r="F20" i="44"/>
  <c r="N20" i="44" s="1"/>
  <c r="O20" i="44" s="1"/>
  <c r="E20" i="44"/>
  <c r="D20" i="44"/>
  <c r="N19" i="44"/>
  <c r="O19" i="44" s="1"/>
  <c r="N18" i="44"/>
  <c r="O18" i="44" s="1"/>
  <c r="N17" i="44"/>
  <c r="O17" i="44" s="1"/>
  <c r="N16" i="44"/>
  <c r="O16" i="44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N12" i="44" s="1"/>
  <c r="O12" i="44" s="1"/>
  <c r="E12" i="44"/>
  <c r="D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M38" i="44" s="1"/>
  <c r="L5" i="44"/>
  <c r="L38" i="44" s="1"/>
  <c r="K5" i="44"/>
  <c r="J5" i="44"/>
  <c r="J38" i="44" s="1"/>
  <c r="I5" i="44"/>
  <c r="I38" i="44" s="1"/>
  <c r="H5" i="44"/>
  <c r="G5" i="44"/>
  <c r="G38" i="44" s="1"/>
  <c r="F5" i="44"/>
  <c r="F38" i="44" s="1"/>
  <c r="E5" i="44"/>
  <c r="E38" i="44" s="1"/>
  <c r="D5" i="44"/>
  <c r="D38" i="44" s="1"/>
  <c r="N38" i="44" s="1"/>
  <c r="O38" i="44" s="1"/>
  <c r="G36" i="43"/>
  <c r="N35" i="43"/>
  <c r="O35" i="43"/>
  <c r="N34" i="43"/>
  <c r="O34" i="43"/>
  <c r="N33" i="43"/>
  <c r="O33" i="43" s="1"/>
  <c r="N32" i="43"/>
  <c r="O32" i="43" s="1"/>
  <c r="M31" i="43"/>
  <c r="L31" i="43"/>
  <c r="K31" i="43"/>
  <c r="J31" i="43"/>
  <c r="I31" i="43"/>
  <c r="H31" i="43"/>
  <c r="N31" i="43" s="1"/>
  <c r="O31" i="43" s="1"/>
  <c r="G31" i="43"/>
  <c r="F31" i="43"/>
  <c r="E31" i="43"/>
  <c r="D31" i="43"/>
  <c r="N30" i="43"/>
  <c r="O30" i="43" s="1"/>
  <c r="M29" i="43"/>
  <c r="L29" i="43"/>
  <c r="K29" i="43"/>
  <c r="J29" i="43"/>
  <c r="I29" i="43"/>
  <c r="H29" i="43"/>
  <c r="N29" i="43" s="1"/>
  <c r="O29" i="43" s="1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N27" i="43" s="1"/>
  <c r="O27" i="43" s="1"/>
  <c r="G27" i="43"/>
  <c r="F27" i="43"/>
  <c r="E27" i="43"/>
  <c r="D27" i="43"/>
  <c r="N26" i="43"/>
  <c r="O26" i="43" s="1"/>
  <c r="N25" i="43"/>
  <c r="O25" i="43" s="1"/>
  <c r="N24" i="43"/>
  <c r="O24" i="43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/>
  <c r="N19" i="43"/>
  <c r="O19" i="43" s="1"/>
  <c r="N18" i="43"/>
  <c r="O18" i="43" s="1"/>
  <c r="N17" i="43"/>
  <c r="O17" i="43"/>
  <c r="N16" i="43"/>
  <c r="O16" i="43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H36" i="43" s="1"/>
  <c r="G12" i="43"/>
  <c r="F12" i="43"/>
  <c r="N12" i="43" s="1"/>
  <c r="O12" i="43" s="1"/>
  <c r="E12" i="43"/>
  <c r="D12" i="43"/>
  <c r="N11" i="43"/>
  <c r="O11" i="43" s="1"/>
  <c r="N10" i="43"/>
  <c r="O10" i="43" s="1"/>
  <c r="N9" i="43"/>
  <c r="O9" i="43" s="1"/>
  <c r="N8" i="43"/>
  <c r="O8" i="43"/>
  <c r="N7" i="43"/>
  <c r="O7" i="43"/>
  <c r="N6" i="43"/>
  <c r="O6" i="43"/>
  <c r="M5" i="43"/>
  <c r="M36" i="43" s="1"/>
  <c r="L5" i="43"/>
  <c r="L36" i="43" s="1"/>
  <c r="K5" i="43"/>
  <c r="K36" i="43" s="1"/>
  <c r="J5" i="43"/>
  <c r="J36" i="43" s="1"/>
  <c r="I5" i="43"/>
  <c r="I36" i="43" s="1"/>
  <c r="H5" i="43"/>
  <c r="G5" i="43"/>
  <c r="F5" i="43"/>
  <c r="F36" i="43" s="1"/>
  <c r="E5" i="43"/>
  <c r="E36" i="43" s="1"/>
  <c r="D5" i="43"/>
  <c r="N5" i="43" s="1"/>
  <c r="O5" i="43" s="1"/>
  <c r="N32" i="42"/>
  <c r="O32" i="42"/>
  <c r="N31" i="42"/>
  <c r="O31" i="42"/>
  <c r="N30" i="42"/>
  <c r="O30" i="42" s="1"/>
  <c r="N29" i="42"/>
  <c r="O29" i="42" s="1"/>
  <c r="M28" i="42"/>
  <c r="L28" i="42"/>
  <c r="K28" i="42"/>
  <c r="J28" i="42"/>
  <c r="I28" i="42"/>
  <c r="H28" i="42"/>
  <c r="N28" i="42" s="1"/>
  <c r="O28" i="42" s="1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N26" i="42" s="1"/>
  <c r="O26" i="42" s="1"/>
  <c r="G26" i="42"/>
  <c r="F26" i="42"/>
  <c r="E26" i="42"/>
  <c r="D26" i="42"/>
  <c r="N25" i="42"/>
  <c r="O25" i="42" s="1"/>
  <c r="N24" i="42"/>
  <c r="O24" i="42" s="1"/>
  <c r="M23" i="42"/>
  <c r="L23" i="42"/>
  <c r="K23" i="42"/>
  <c r="J23" i="42"/>
  <c r="N23" i="42" s="1"/>
  <c r="O23" i="42" s="1"/>
  <c r="I23" i="42"/>
  <c r="H23" i="42"/>
  <c r="G23" i="42"/>
  <c r="F23" i="42"/>
  <c r="E23" i="42"/>
  <c r="D23" i="42"/>
  <c r="N22" i="42"/>
  <c r="O22" i="42" s="1"/>
  <c r="N21" i="42"/>
  <c r="O21" i="42"/>
  <c r="M20" i="42"/>
  <c r="L20" i="42"/>
  <c r="N20" i="42" s="1"/>
  <c r="O20" i="42" s="1"/>
  <c r="K20" i="42"/>
  <c r="J20" i="42"/>
  <c r="I20" i="42"/>
  <c r="H20" i="42"/>
  <c r="G20" i="42"/>
  <c r="F20" i="42"/>
  <c r="E20" i="42"/>
  <c r="D20" i="42"/>
  <c r="N19" i="42"/>
  <c r="O19" i="42"/>
  <c r="N18" i="42"/>
  <c r="O18" i="42"/>
  <c r="N17" i="42"/>
  <c r="O17" i="42"/>
  <c r="N16" i="42"/>
  <c r="O16" i="42" s="1"/>
  <c r="N15" i="42"/>
  <c r="O15" i="42" s="1"/>
  <c r="N14" i="42"/>
  <c r="O14" i="42" s="1"/>
  <c r="N13" i="42"/>
  <c r="O13" i="42"/>
  <c r="M12" i="42"/>
  <c r="L12" i="42"/>
  <c r="N12" i="42" s="1"/>
  <c r="O12" i="42" s="1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/>
  <c r="N8" i="42"/>
  <c r="O8" i="42" s="1"/>
  <c r="N7" i="42"/>
  <c r="O7" i="42" s="1"/>
  <c r="N6" i="42"/>
  <c r="O6" i="42" s="1"/>
  <c r="M5" i="42"/>
  <c r="M33" i="42" s="1"/>
  <c r="L5" i="42"/>
  <c r="L33" i="42" s="1"/>
  <c r="K5" i="42"/>
  <c r="K33" i="42" s="1"/>
  <c r="J5" i="42"/>
  <c r="J33" i="42" s="1"/>
  <c r="I5" i="42"/>
  <c r="I33" i="42" s="1"/>
  <c r="H5" i="42"/>
  <c r="H33" i="42" s="1"/>
  <c r="G5" i="42"/>
  <c r="G33" i="42" s="1"/>
  <c r="F5" i="42"/>
  <c r="F33" i="42" s="1"/>
  <c r="E5" i="42"/>
  <c r="E33" i="42" s="1"/>
  <c r="D5" i="42"/>
  <c r="D33" i="42" s="1"/>
  <c r="M36" i="41"/>
  <c r="N35" i="41"/>
  <c r="O35" i="41" s="1"/>
  <c r="N34" i="41"/>
  <c r="O34" i="41" s="1"/>
  <c r="N33" i="41"/>
  <c r="O33" i="4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N25" i="41" s="1"/>
  <c r="O25" i="41" s="1"/>
  <c r="E25" i="41"/>
  <c r="D25" i="41"/>
  <c r="N24" i="41"/>
  <c r="O24" i="41" s="1"/>
  <c r="N23" i="41"/>
  <c r="O23" i="41" s="1"/>
  <c r="N22" i="41"/>
  <c r="O22" i="41" s="1"/>
  <c r="N21" i="41"/>
  <c r="O21" i="41"/>
  <c r="M20" i="41"/>
  <c r="L20" i="41"/>
  <c r="N20" i="41" s="1"/>
  <c r="O20" i="41" s="1"/>
  <c r="K20" i="41"/>
  <c r="J20" i="41"/>
  <c r="I20" i="41"/>
  <c r="H20" i="41"/>
  <c r="G20" i="41"/>
  <c r="F20" i="41"/>
  <c r="E20" i="41"/>
  <c r="D20" i="41"/>
  <c r="N19" i="41"/>
  <c r="O19" i="41"/>
  <c r="N18" i="41"/>
  <c r="O18" i="41"/>
  <c r="N17" i="41"/>
  <c r="O17" i="41" s="1"/>
  <c r="N16" i="41"/>
  <c r="O16" i="41" s="1"/>
  <c r="N15" i="41"/>
  <c r="O15" i="41" s="1"/>
  <c r="N14" i="41"/>
  <c r="O14" i="41" s="1"/>
  <c r="N13" i="41"/>
  <c r="O13" i="41"/>
  <c r="M12" i="41"/>
  <c r="L12" i="41"/>
  <c r="N12" i="41" s="1"/>
  <c r="O12" i="41" s="1"/>
  <c r="K12" i="41"/>
  <c r="J12" i="41"/>
  <c r="I12" i="41"/>
  <c r="H12" i="41"/>
  <c r="G12" i="41"/>
  <c r="F12" i="41"/>
  <c r="E12" i="41"/>
  <c r="D12" i="4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L36" i="41" s="1"/>
  <c r="K5" i="41"/>
  <c r="K36" i="41" s="1"/>
  <c r="J5" i="41"/>
  <c r="N5" i="41" s="1"/>
  <c r="O5" i="41" s="1"/>
  <c r="I5" i="41"/>
  <c r="I36" i="41" s="1"/>
  <c r="H5" i="41"/>
  <c r="H36" i="41" s="1"/>
  <c r="G5" i="41"/>
  <c r="G36" i="41" s="1"/>
  <c r="F5" i="41"/>
  <c r="F36" i="41" s="1"/>
  <c r="E5" i="41"/>
  <c r="E36" i="41" s="1"/>
  <c r="D5" i="41"/>
  <c r="D36" i="41" s="1"/>
  <c r="N35" i="40"/>
  <c r="O35" i="40" s="1"/>
  <c r="M34" i="40"/>
  <c r="L34" i="40"/>
  <c r="K34" i="40"/>
  <c r="J34" i="40"/>
  <c r="N34" i="40" s="1"/>
  <c r="O34" i="40" s="1"/>
  <c r="I34" i="40"/>
  <c r="H34" i="40"/>
  <c r="G34" i="40"/>
  <c r="F34" i="40"/>
  <c r="E34" i="40"/>
  <c r="D34" i="40"/>
  <c r="N33" i="40"/>
  <c r="O33" i="40" s="1"/>
  <c r="N32" i="40"/>
  <c r="O32" i="40" s="1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F36" i="40" s="1"/>
  <c r="E24" i="40"/>
  <c r="D24" i="40"/>
  <c r="N23" i="40"/>
  <c r="O23" i="40" s="1"/>
  <c r="N22" i="40"/>
  <c r="O22" i="40" s="1"/>
  <c r="N21" i="40"/>
  <c r="O21" i="40" s="1"/>
  <c r="N20" i="40"/>
  <c r="O20" i="40" s="1"/>
  <c r="M19" i="40"/>
  <c r="L19" i="40"/>
  <c r="L36" i="40" s="1"/>
  <c r="K19" i="40"/>
  <c r="J19" i="40"/>
  <c r="I19" i="40"/>
  <c r="H19" i="40"/>
  <c r="G19" i="40"/>
  <c r="F19" i="40"/>
  <c r="E19" i="40"/>
  <c r="D19" i="40"/>
  <c r="N18" i="40"/>
  <c r="O18" i="40" s="1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N13" i="40" s="1"/>
  <c r="O13" i="40" s="1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E5" i="40"/>
  <c r="D5" i="40"/>
  <c r="N36" i="39"/>
  <c r="O36" i="39" s="1"/>
  <c r="M35" i="39"/>
  <c r="L35" i="39"/>
  <c r="K35" i="39"/>
  <c r="J35" i="39"/>
  <c r="I35" i="39"/>
  <c r="H35" i="39"/>
  <c r="N35" i="39" s="1"/>
  <c r="O35" i="39" s="1"/>
  <c r="G35" i="39"/>
  <c r="F35" i="39"/>
  <c r="E35" i="39"/>
  <c r="D35" i="39"/>
  <c r="N34" i="39"/>
  <c r="O34" i="39" s="1"/>
  <c r="N33" i="39"/>
  <c r="O33" i="39" s="1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E37" i="39" s="1"/>
  <c r="D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N25" i="39" s="1"/>
  <c r="O25" i="39" s="1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D37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N13" i="39" s="1"/>
  <c r="O13" i="39" s="1"/>
  <c r="K13" i="39"/>
  <c r="J13" i="39"/>
  <c r="J37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L37" i="39" s="1"/>
  <c r="K5" i="39"/>
  <c r="K37" i="39" s="1"/>
  <c r="J5" i="39"/>
  <c r="I5" i="39"/>
  <c r="H5" i="39"/>
  <c r="G5" i="39"/>
  <c r="F5" i="39"/>
  <c r="F37" i="39" s="1"/>
  <c r="E5" i="39"/>
  <c r="D5" i="39"/>
  <c r="N39" i="38"/>
  <c r="O39" i="38" s="1"/>
  <c r="N38" i="38"/>
  <c r="O38" i="38"/>
  <c r="M37" i="38"/>
  <c r="L37" i="38"/>
  <c r="K37" i="38"/>
  <c r="J37" i="38"/>
  <c r="I37" i="38"/>
  <c r="H37" i="38"/>
  <c r="G37" i="38"/>
  <c r="F37" i="38"/>
  <c r="E37" i="38"/>
  <c r="N37" i="38" s="1"/>
  <c r="O37" i="38" s="1"/>
  <c r="D37" i="38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F40" i="38" s="1"/>
  <c r="E25" i="38"/>
  <c r="D25" i="38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/>
  <c r="M18" i="38"/>
  <c r="L18" i="38"/>
  <c r="K18" i="38"/>
  <c r="J18" i="38"/>
  <c r="I18" i="38"/>
  <c r="H18" i="38"/>
  <c r="G18" i="38"/>
  <c r="F18" i="38"/>
  <c r="E18" i="38"/>
  <c r="N18" i="38" s="1"/>
  <c r="O18" i="38" s="1"/>
  <c r="D18" i="38"/>
  <c r="N17" i="38"/>
  <c r="O17" i="38" s="1"/>
  <c r="N16" i="38"/>
  <c r="O16" i="38" s="1"/>
  <c r="N15" i="38"/>
  <c r="O15" i="38" s="1"/>
  <c r="N14" i="38"/>
  <c r="O14" i="38" s="1"/>
  <c r="M13" i="38"/>
  <c r="L13" i="38"/>
  <c r="N13" i="38" s="1"/>
  <c r="O13" i="38" s="1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40" i="38" s="1"/>
  <c r="K5" i="38"/>
  <c r="J5" i="38"/>
  <c r="I5" i="38"/>
  <c r="I40" i="38" s="1"/>
  <c r="H5" i="38"/>
  <c r="G5" i="38"/>
  <c r="G40" i="38" s="1"/>
  <c r="F5" i="38"/>
  <c r="E5" i="38"/>
  <c r="E40" i="38" s="1"/>
  <c r="D5" i="38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 s="1"/>
  <c r="N33" i="37"/>
  <c r="O33" i="37" s="1"/>
  <c r="N32" i="37"/>
  <c r="O32" i="37" s="1"/>
  <c r="N31" i="37"/>
  <c r="O31" i="37" s="1"/>
  <c r="M30" i="37"/>
  <c r="L30" i="37"/>
  <c r="K30" i="37"/>
  <c r="J30" i="37"/>
  <c r="I30" i="37"/>
  <c r="N30" i="37" s="1"/>
  <c r="O30" i="37" s="1"/>
  <c r="H30" i="37"/>
  <c r="G30" i="37"/>
  <c r="F30" i="37"/>
  <c r="E30" i="37"/>
  <c r="D30" i="37"/>
  <c r="N29" i="37"/>
  <c r="O29" i="37" s="1"/>
  <c r="M28" i="37"/>
  <c r="L28" i="37"/>
  <c r="K28" i="37"/>
  <c r="J28" i="37"/>
  <c r="I28" i="37"/>
  <c r="I37" i="37" s="1"/>
  <c r="H28" i="37"/>
  <c r="G28" i="37"/>
  <c r="F28" i="37"/>
  <c r="E28" i="37"/>
  <c r="D28" i="37"/>
  <c r="N27" i="37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/>
  <c r="N22" i="37"/>
  <c r="O22" i="37"/>
  <c r="N21" i="37"/>
  <c r="O21" i="37"/>
  <c r="N20" i="37"/>
  <c r="O20" i="37" s="1"/>
  <c r="M19" i="37"/>
  <c r="L19" i="37"/>
  <c r="K19" i="37"/>
  <c r="J19" i="37"/>
  <c r="J37" i="37" s="1"/>
  <c r="I19" i="37"/>
  <c r="H19" i="37"/>
  <c r="G19" i="37"/>
  <c r="F19" i="37"/>
  <c r="E19" i="37"/>
  <c r="D19" i="37"/>
  <c r="N18" i="37"/>
  <c r="O18" i="37" s="1"/>
  <c r="N17" i="37"/>
  <c r="O17" i="37" s="1"/>
  <c r="N16" i="37"/>
  <c r="O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N13" i="37" s="1"/>
  <c r="O13" i="37" s="1"/>
  <c r="E13" i="37"/>
  <c r="D13" i="37"/>
  <c r="N12" i="37"/>
  <c r="O12" i="37"/>
  <c r="N11" i="37"/>
  <c r="O11" i="37" s="1"/>
  <c r="N10" i="37"/>
  <c r="O10" i="37" s="1"/>
  <c r="N9" i="37"/>
  <c r="O9" i="37" s="1"/>
  <c r="N8" i="37"/>
  <c r="O8" i="37"/>
  <c r="N7" i="37"/>
  <c r="O7" i="37"/>
  <c r="N6" i="37"/>
  <c r="O6" i="37"/>
  <c r="M5" i="37"/>
  <c r="M37" i="37" s="1"/>
  <c r="L5" i="37"/>
  <c r="K5" i="37"/>
  <c r="K37" i="37"/>
  <c r="J5" i="37"/>
  <c r="I5" i="37"/>
  <c r="H5" i="37"/>
  <c r="N5" i="37" s="1"/>
  <c r="O5" i="37" s="1"/>
  <c r="G5" i="37"/>
  <c r="F5" i="37"/>
  <c r="E5" i="37"/>
  <c r="D5" i="37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N35" i="36" s="1"/>
  <c r="O35" i="36" s="1"/>
  <c r="D35" i="36"/>
  <c r="N34" i="36"/>
  <c r="O34" i="36" s="1"/>
  <c r="N33" i="36"/>
  <c r="O33" i="36"/>
  <c r="N32" i="36"/>
  <c r="O32" i="36"/>
  <c r="N31" i="36"/>
  <c r="O31" i="36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M28" i="36"/>
  <c r="L28" i="36"/>
  <c r="K28" i="36"/>
  <c r="J28" i="36"/>
  <c r="I28" i="36"/>
  <c r="H28" i="36"/>
  <c r="N28" i="36" s="1"/>
  <c r="O28" i="36" s="1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J38" i="36" s="1"/>
  <c r="I25" i="36"/>
  <c r="H25" i="36"/>
  <c r="G25" i="36"/>
  <c r="F25" i="36"/>
  <c r="E25" i="36"/>
  <c r="D25" i="36"/>
  <c r="N24" i="36"/>
  <c r="O24" i="36" s="1"/>
  <c r="N23" i="36"/>
  <c r="O23" i="36" s="1"/>
  <c r="N22" i="36"/>
  <c r="O22" i="36"/>
  <c r="N21" i="36"/>
  <c r="O21" i="36"/>
  <c r="N20" i="36"/>
  <c r="O20" i="36"/>
  <c r="M19" i="36"/>
  <c r="L19" i="36"/>
  <c r="K19" i="36"/>
  <c r="J19" i="36"/>
  <c r="I19" i="36"/>
  <c r="H19" i="36"/>
  <c r="G19" i="36"/>
  <c r="N19" i="36"/>
  <c r="O19" i="36" s="1"/>
  <c r="F19" i="36"/>
  <c r="E19" i="36"/>
  <c r="D19" i="36"/>
  <c r="N18" i="36"/>
  <c r="O18" i="36" s="1"/>
  <c r="N17" i="36"/>
  <c r="O17" i="36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N13" i="36" s="1"/>
  <c r="O13" i="36" s="1"/>
  <c r="E13" i="36"/>
  <c r="D13" i="36"/>
  <c r="N12" i="36"/>
  <c r="O12" i="36"/>
  <c r="N11" i="36"/>
  <c r="O11" i="36" s="1"/>
  <c r="N10" i="36"/>
  <c r="O10" i="36"/>
  <c r="N9" i="36"/>
  <c r="O9" i="36" s="1"/>
  <c r="N8" i="36"/>
  <c r="O8" i="36"/>
  <c r="N7" i="36"/>
  <c r="O7" i="36"/>
  <c r="N6" i="36"/>
  <c r="O6" i="36"/>
  <c r="M5" i="36"/>
  <c r="M38" i="36" s="1"/>
  <c r="L5" i="36"/>
  <c r="L38" i="36" s="1"/>
  <c r="K5" i="36"/>
  <c r="J5" i="36"/>
  <c r="I5" i="36"/>
  <c r="I38" i="36" s="1"/>
  <c r="H5" i="36"/>
  <c r="N5" i="36" s="1"/>
  <c r="O5" i="36" s="1"/>
  <c r="G5" i="36"/>
  <c r="F5" i="36"/>
  <c r="F38" i="36" s="1"/>
  <c r="E5" i="36"/>
  <c r="D5" i="36"/>
  <c r="N37" i="35"/>
  <c r="O37" i="35" s="1"/>
  <c r="M36" i="35"/>
  <c r="L36" i="35"/>
  <c r="K36" i="35"/>
  <c r="J36" i="35"/>
  <c r="I36" i="35"/>
  <c r="I38" i="35" s="1"/>
  <c r="H36" i="35"/>
  <c r="G36" i="35"/>
  <c r="F36" i="35"/>
  <c r="E36" i="35"/>
  <c r="D36" i="35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N31" i="35" s="1"/>
  <c r="O31" i="35" s="1"/>
  <c r="D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N26" i="35" s="1"/>
  <c r="O26" i="35" s="1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N20" i="35" s="1"/>
  <c r="O20" i="35" s="1"/>
  <c r="E20" i="35"/>
  <c r="D20" i="35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N13" i="35" s="1"/>
  <c r="O13" i="35" s="1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38" i="35" s="1"/>
  <c r="L5" i="35"/>
  <c r="L38" i="35"/>
  <c r="K5" i="35"/>
  <c r="J5" i="35"/>
  <c r="I5" i="35"/>
  <c r="H5" i="35"/>
  <c r="N5" i="35" s="1"/>
  <c r="O5" i="35" s="1"/>
  <c r="G5" i="35"/>
  <c r="F5" i="35"/>
  <c r="E5" i="35"/>
  <c r="E38" i="35" s="1"/>
  <c r="D5" i="35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D37" i="34" s="1"/>
  <c r="N30" i="34"/>
  <c r="O30" i="34"/>
  <c r="N29" i="34"/>
  <c r="O29" i="34"/>
  <c r="M28" i="34"/>
  <c r="L28" i="34"/>
  <c r="K28" i="34"/>
  <c r="J28" i="34"/>
  <c r="I28" i="34"/>
  <c r="H28" i="34"/>
  <c r="G28" i="34"/>
  <c r="F28" i="34"/>
  <c r="E28" i="34"/>
  <c r="N28" i="34" s="1"/>
  <c r="O28" i="34" s="1"/>
  <c r="D28" i="34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M20" i="34"/>
  <c r="L20" i="34"/>
  <c r="K20" i="34"/>
  <c r="J20" i="34"/>
  <c r="N20" i="34" s="1"/>
  <c r="O20" i="34" s="1"/>
  <c r="I20" i="34"/>
  <c r="H20" i="34"/>
  <c r="G20" i="34"/>
  <c r="F20" i="34"/>
  <c r="E20" i="34"/>
  <c r="D20" i="34"/>
  <c r="N19" i="34"/>
  <c r="O19" i="34"/>
  <c r="N18" i="34"/>
  <c r="O18" i="34"/>
  <c r="N17" i="34"/>
  <c r="O17" i="34"/>
  <c r="N16" i="34"/>
  <c r="O16" i="34"/>
  <c r="N15" i="34"/>
  <c r="O15" i="34"/>
  <c r="N14" i="34"/>
  <c r="O14" i="34"/>
  <c r="M13" i="34"/>
  <c r="L13" i="34"/>
  <c r="K13" i="34"/>
  <c r="J13" i="34"/>
  <c r="I13" i="34"/>
  <c r="I37" i="34" s="1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37" i="34" s="1"/>
  <c r="L5" i="34"/>
  <c r="L37" i="34" s="1"/>
  <c r="K5" i="34"/>
  <c r="K37" i="34" s="1"/>
  <c r="J5" i="34"/>
  <c r="J37" i="34" s="1"/>
  <c r="I5" i="34"/>
  <c r="H5" i="34"/>
  <c r="H37" i="34"/>
  <c r="G5" i="34"/>
  <c r="F5" i="34"/>
  <c r="F37" i="34" s="1"/>
  <c r="E5" i="34"/>
  <c r="E37" i="34"/>
  <c r="D5" i="34"/>
  <c r="N39" i="33"/>
  <c r="O39" i="33" s="1"/>
  <c r="N30" i="33"/>
  <c r="O30" i="33" s="1"/>
  <c r="N31" i="33"/>
  <c r="O31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E29" i="33"/>
  <c r="F29" i="33"/>
  <c r="G29" i="33"/>
  <c r="N29" i="33" s="1"/>
  <c r="O29" i="33" s="1"/>
  <c r="H29" i="33"/>
  <c r="I29" i="33"/>
  <c r="J29" i="33"/>
  <c r="K29" i="33"/>
  <c r="L29" i="33"/>
  <c r="M29" i="33"/>
  <c r="D29" i="33"/>
  <c r="E20" i="33"/>
  <c r="F20" i="33"/>
  <c r="G20" i="33"/>
  <c r="G40" i="33" s="1"/>
  <c r="H20" i="33"/>
  <c r="I20" i="33"/>
  <c r="J20" i="33"/>
  <c r="K20" i="33"/>
  <c r="L20" i="33"/>
  <c r="M20" i="33"/>
  <c r="D20" i="33"/>
  <c r="N20" i="33" s="1"/>
  <c r="O20" i="33" s="1"/>
  <c r="E13" i="33"/>
  <c r="F13" i="33"/>
  <c r="N13" i="33" s="1"/>
  <c r="O13" i="33" s="1"/>
  <c r="G13" i="33"/>
  <c r="H13" i="33"/>
  <c r="I13" i="33"/>
  <c r="J13" i="33"/>
  <c r="K13" i="33"/>
  <c r="L13" i="33"/>
  <c r="M13" i="33"/>
  <c r="D13" i="33"/>
  <c r="E5" i="33"/>
  <c r="E40" i="33" s="1"/>
  <c r="N40" i="33" s="1"/>
  <c r="O40" i="33" s="1"/>
  <c r="F5" i="33"/>
  <c r="F40" i="33"/>
  <c r="G5" i="33"/>
  <c r="H5" i="33"/>
  <c r="H40" i="33" s="1"/>
  <c r="I5" i="33"/>
  <c r="J5" i="33"/>
  <c r="K5" i="33"/>
  <c r="L5" i="33"/>
  <c r="M5" i="33"/>
  <c r="D5" i="33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N36" i="33"/>
  <c r="O36" i="33" s="1"/>
  <c r="N37" i="33"/>
  <c r="O37" i="33"/>
  <c r="N35" i="33"/>
  <c r="O35" i="33" s="1"/>
  <c r="E34" i="33"/>
  <c r="F34" i="33"/>
  <c r="G34" i="33"/>
  <c r="H34" i="33"/>
  <c r="I34" i="33"/>
  <c r="J34" i="33"/>
  <c r="K34" i="33"/>
  <c r="K40" i="33"/>
  <c r="L34" i="33"/>
  <c r="M34" i="33"/>
  <c r="D34" i="33"/>
  <c r="N34" i="33" s="1"/>
  <c r="O34" i="33" s="1"/>
  <c r="E32" i="33"/>
  <c r="F32" i="33"/>
  <c r="G32" i="33"/>
  <c r="H32" i="33"/>
  <c r="I32" i="33"/>
  <c r="J32" i="33"/>
  <c r="J40" i="33"/>
  <c r="K32" i="33"/>
  <c r="L32" i="33"/>
  <c r="L40" i="33" s="1"/>
  <c r="M32" i="33"/>
  <c r="M40" i="33" s="1"/>
  <c r="D32" i="33"/>
  <c r="D40" i="33"/>
  <c r="N33" i="33"/>
  <c r="O33" i="33" s="1"/>
  <c r="N15" i="33"/>
  <c r="O15" i="33"/>
  <c r="N16" i="33"/>
  <c r="O16" i="33"/>
  <c r="N17" i="33"/>
  <c r="O17" i="33"/>
  <c r="N18" i="33"/>
  <c r="O18" i="33" s="1"/>
  <c r="N19" i="33"/>
  <c r="O19" i="33"/>
  <c r="N7" i="33"/>
  <c r="O7" i="33" s="1"/>
  <c r="N8" i="33"/>
  <c r="O8" i="33"/>
  <c r="N9" i="33"/>
  <c r="O9" i="33"/>
  <c r="N10" i="33"/>
  <c r="O10" i="33"/>
  <c r="N11" i="33"/>
  <c r="O11" i="33" s="1"/>
  <c r="N12" i="33"/>
  <c r="O12" i="33"/>
  <c r="N6" i="33"/>
  <c r="O6" i="33" s="1"/>
  <c r="N14" i="33"/>
  <c r="O14" i="33"/>
  <c r="N5" i="33"/>
  <c r="O5" i="33"/>
  <c r="G38" i="35"/>
  <c r="K38" i="36"/>
  <c r="D38" i="36"/>
  <c r="L37" i="37"/>
  <c r="G37" i="37"/>
  <c r="E37" i="37"/>
  <c r="N31" i="34"/>
  <c r="O31" i="34" s="1"/>
  <c r="K38" i="35"/>
  <c r="J40" i="38"/>
  <c r="K40" i="38"/>
  <c r="H40" i="38"/>
  <c r="M40" i="38"/>
  <c r="N28" i="38"/>
  <c r="O28" i="38" s="1"/>
  <c r="N30" i="38"/>
  <c r="O30" i="38"/>
  <c r="D40" i="38"/>
  <c r="M37" i="39"/>
  <c r="I37" i="39"/>
  <c r="G37" i="39"/>
  <c r="N5" i="39"/>
  <c r="O5" i="39"/>
  <c r="N28" i="39"/>
  <c r="O28" i="39" s="1"/>
  <c r="D38" i="35"/>
  <c r="N5" i="38"/>
  <c r="O5" i="38" s="1"/>
  <c r="G38" i="36"/>
  <c r="G37" i="34"/>
  <c r="J38" i="35"/>
  <c r="I40" i="33"/>
  <c r="D37" i="37"/>
  <c r="N29" i="35"/>
  <c r="O29" i="35" s="1"/>
  <c r="E38" i="36"/>
  <c r="N25" i="37"/>
  <c r="O25" i="37" s="1"/>
  <c r="E36" i="40"/>
  <c r="M36" i="40"/>
  <c r="G36" i="40"/>
  <c r="I36" i="40"/>
  <c r="K36" i="40"/>
  <c r="N27" i="40"/>
  <c r="O27" i="40" s="1"/>
  <c r="D36" i="40"/>
  <c r="N29" i="41"/>
  <c r="O29" i="41" s="1"/>
  <c r="N31" i="41"/>
  <c r="O31" i="41"/>
  <c r="G39" i="45"/>
  <c r="J39" i="45"/>
  <c r="I39" i="45"/>
  <c r="M39" i="45"/>
  <c r="F39" i="45"/>
  <c r="K39" i="45"/>
  <c r="N12" i="45"/>
  <c r="O12" i="45" s="1"/>
  <c r="E39" i="45"/>
  <c r="O30" i="46"/>
  <c r="P30" i="46" s="1"/>
  <c r="J46" i="46"/>
  <c r="I46" i="46"/>
  <c r="K46" i="46"/>
  <c r="E46" i="46"/>
  <c r="L46" i="46"/>
  <c r="N46" i="46"/>
  <c r="O5" i="46"/>
  <c r="P5" i="46" s="1"/>
  <c r="O41" i="47" l="1"/>
  <c r="P41" i="47" s="1"/>
  <c r="N33" i="42"/>
  <c r="O33" i="42" s="1"/>
  <c r="N37" i="34"/>
  <c r="O37" i="34" s="1"/>
  <c r="N39" i="45"/>
  <c r="O39" i="45" s="1"/>
  <c r="N40" i="38"/>
  <c r="O40" i="38" s="1"/>
  <c r="O40" i="46"/>
  <c r="P40" i="46" s="1"/>
  <c r="N19" i="45"/>
  <c r="O19" i="45" s="1"/>
  <c r="N25" i="36"/>
  <c r="O25" i="36" s="1"/>
  <c r="N30" i="39"/>
  <c r="O30" i="39" s="1"/>
  <c r="H37" i="39"/>
  <c r="N37" i="39" s="1"/>
  <c r="O37" i="39" s="1"/>
  <c r="H37" i="37"/>
  <c r="N37" i="37" s="1"/>
  <c r="O37" i="37" s="1"/>
  <c r="O13" i="46"/>
  <c r="P13" i="46" s="1"/>
  <c r="N25" i="45"/>
  <c r="O25" i="45" s="1"/>
  <c r="N5" i="34"/>
  <c r="O5" i="34" s="1"/>
  <c r="N19" i="37"/>
  <c r="O19" i="37" s="1"/>
  <c r="H38" i="35"/>
  <c r="F46" i="46"/>
  <c r="N5" i="42"/>
  <c r="O5" i="42" s="1"/>
  <c r="H36" i="40"/>
  <c r="N36" i="40" s="1"/>
  <c r="O36" i="40" s="1"/>
  <c r="N36" i="35"/>
  <c r="O36" i="35" s="1"/>
  <c r="F37" i="37"/>
  <c r="F38" i="35"/>
  <c r="N38" i="35" s="1"/>
  <c r="O38" i="35" s="1"/>
  <c r="D46" i="46"/>
  <c r="N24" i="40"/>
  <c r="O24" i="40" s="1"/>
  <c r="N32" i="33"/>
  <c r="O32" i="33" s="1"/>
  <c r="N19" i="39"/>
  <c r="O19" i="39" s="1"/>
  <c r="N25" i="38"/>
  <c r="O25" i="38" s="1"/>
  <c r="H38" i="36"/>
  <c r="N38" i="36" s="1"/>
  <c r="O38" i="36" s="1"/>
  <c r="D36" i="43"/>
  <c r="N36" i="43" s="1"/>
  <c r="O36" i="43" s="1"/>
  <c r="J36" i="40"/>
  <c r="J36" i="41"/>
  <c r="N36" i="41" s="1"/>
  <c r="O36" i="41" s="1"/>
  <c r="N5" i="44"/>
  <c r="O5" i="44" s="1"/>
  <c r="N5" i="45"/>
  <c r="O5" i="45" s="1"/>
  <c r="N19" i="40"/>
  <c r="O19" i="40" s="1"/>
  <c r="N13" i="34"/>
  <c r="O13" i="34" s="1"/>
  <c r="N28" i="37"/>
  <c r="O28" i="37" s="1"/>
  <c r="O46" i="46" l="1"/>
  <c r="P46" i="46" s="1"/>
</calcChain>
</file>

<file path=xl/sharedStrings.xml><?xml version="1.0" encoding="utf-8"?>
<sst xmlns="http://schemas.openxmlformats.org/spreadsheetml/2006/main" count="814" uniqueCount="137">
  <si>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</si>
  <si>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</si>
  <si>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</si>
  <si>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</si>
  <si>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</si>
  <si>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</si>
  <si>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</si>
  <si>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</si>
  <si>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</si>
  <si>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</si>
  <si>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</si>
  <si>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</si>
  <si>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</si>
  <si>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</si>
  <si>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</si>
  <si>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</si>
  <si>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</si>
  <si>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</si>
  <si>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</si>
  <si>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Franchise Fee - Other</t>
  </si>
  <si>
    <t>Impact Fees - Commercial - Physical Environment</t>
  </si>
  <si>
    <t>Special Assessments - Capital Improvement</t>
  </si>
  <si>
    <t>Intergovernmental Revenue</t>
  </si>
  <si>
    <t>Federal Grant - Physical Environment - Sewer / Wastewater</t>
  </si>
  <si>
    <t>Federal Grant - Physical Environment - Other Physical Environment</t>
  </si>
  <si>
    <t>State Grant - Physical Environment - Sewer / Wastewater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</si>
  <si>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</si>
  <si>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</si>
  <si>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</si>
  <si>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</si>
  <si>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</si>
  <si>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</si>
  <si>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</si>
  <si>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</si>
  <si>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</si>
  <si>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</si>
  <si>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</si>
  <si>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</si>
  <si>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</si>
  <si>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Sewer / Wastewater Utility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</si>
  <si>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</si>
  <si>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</si>
  <si>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</si>
  <si>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</si>
  <si>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</si>
  <si>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Other Miscellaneous Revenues - Other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</si>
  <si>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</si>
  <si>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</si>
  <si>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</si>
  <si>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</si>
  <si>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</si>
  <si>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</si>
  <si>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</si>
  <si>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</si>
  <si>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Pembroke Park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</si>
  <si>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</si>
  <si>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</si>
  <si>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</si>
  <si>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</si>
  <si>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Interest and Other Earnings - Net Increase (Decrease) in Fair Value of Investments</t>
  </si>
  <si>
    <t>Pension Fund Contributions</t>
  </si>
  <si>
    <t>Proprietary Non-Operating Sources - Other Grants and Donations</t>
  </si>
  <si>
    <t>2011 Municipal Population:</t>
  </si>
  <si>
    <t>Local Fiscal Year Ended September 30, 2012</t>
  </si>
  <si>
    <t>Proceeds of General Capital Asset Dispositions - Sales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</si>
  <si>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</si>
  <si>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</si>
  <si>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</si>
  <si>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</si>
  <si>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</si>
  <si>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</si>
  <si>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</si>
  <si>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</si>
  <si>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</si>
  <si>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Proprietary Non-Operating - Other Grants and Donations</t>
  </si>
  <si>
    <t>2013 Municipal Population:</t>
  </si>
  <si>
    <t>Local Fiscal Year Ended September 30, 2008</t>
  </si>
  <si>
    <t>First Local Option Fuel Tax (1 to 6 Cents)</t>
  </si>
  <si>
    <t>Permits and Franchise Fees</t>
  </si>
  <si>
    <t>State Grant - Culture / Recreation</t>
  </si>
  <si>
    <t>State Shared Revenues - Other</t>
  </si>
  <si>
    <t>Grants from Other Local Units - Culture / Recreation</t>
  </si>
  <si>
    <t>Public Safety - Other Public Safety Charges and Fees</t>
  </si>
  <si>
    <t>Impact Fees - Physical Environment</t>
  </si>
  <si>
    <t>Impact Fees - Other</t>
  </si>
  <si>
    <t>Proprietary Non-Operating Sources - Federal Grants and Donations</t>
  </si>
  <si>
    <t>Proprietary Non-Operating Sources - State Grants and Donations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</si>
  <si>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</si>
  <si>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</si>
  <si>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</si>
  <si>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</si>
  <si>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</si>
  <si>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</si>
  <si>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Franchise Fee - Gas</t>
  </si>
  <si>
    <t>Impact Fees - Residential - Physical Environment</t>
  </si>
  <si>
    <t>Other Permits, Fees, and Special Assessments</t>
  </si>
  <si>
    <t>State Shared Revenues - Physical Environment - Other Physical Environment</t>
  </si>
  <si>
    <t>Physical Environment - Other Physical Environment Charges</t>
  </si>
  <si>
    <t>Other Charges for Services</t>
  </si>
  <si>
    <t>Fines - Local Ordinance Violations</t>
  </si>
  <si>
    <t>2016 Municipal Population:</t>
  </si>
  <si>
    <t>Local Fiscal Year Ended September 30, 2017</t>
  </si>
  <si>
    <t>Public Safety - Ambulance Fees</t>
  </si>
  <si>
    <t>2017 Municipal Population:</t>
  </si>
  <si>
    <t>Local Fiscal Year Ended September 30, 2018</t>
  </si>
  <si>
    <t>Impact Fees - Commercial - Public Safety</t>
  </si>
  <si>
    <t>Special Assessments - Charges for Public Services</t>
  </si>
  <si>
    <t>State Grant - General Government</t>
  </si>
  <si>
    <t>2018 Municipal Population:</t>
  </si>
  <si>
    <t>Local Fiscal Year Ended September 30, 2019</t>
  </si>
  <si>
    <t>Culture / Recreation - Parks and Recreation</t>
  </si>
  <si>
    <t>2019 Municipal Population:</t>
  </si>
  <si>
    <t>Local Fiscal Year Ended September 30, 2020</t>
  </si>
  <si>
    <t>Non-Operating - Inter-Fund Group Transfers In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</si>
  <si>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</si>
  <si>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</si>
  <si>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</si>
  <si>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</si>
  <si>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</si>
  <si>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</si>
  <si>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</si>
  <si>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</si>
  <si>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</si>
  <si>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Impact Fees - Residential - Culture / Recreation</t>
  </si>
  <si>
    <t>Inspection Fee</t>
  </si>
  <si>
    <t>Intergovernmental Revenues</t>
  </si>
  <si>
    <t>State Grant - Other</t>
  </si>
  <si>
    <t>State Shared Revenues - General Government - Municipal Revenue Sharing Program</t>
  </si>
  <si>
    <t>State Shared Revenues - General Government - Local Government Half-Cent Sales Tax Program</t>
  </si>
  <si>
    <t>Shared Revenue from Other Local Units</t>
  </si>
  <si>
    <t>Other Charges for Services (Not Court-Related)</t>
  </si>
  <si>
    <t>Court-Ordered Judgments and Fines - As Decided by County Court Criminal</t>
  </si>
  <si>
    <t>Interest and Other Earnings - Gain (Loss) on Sale of Investments</t>
  </si>
  <si>
    <t>2021 Municipal Population:</t>
  </si>
  <si>
    <t>Local Fiscal Year Ended September 30, 2022</t>
  </si>
  <si>
    <t>Physical Environment - Garbage / Solid Waste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</si>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</sst>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116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117</v>
      </c>
      <c r="N4" s="35" t="s">
        <v>9</v>
      </c>
      <c r="O4" s="35" t="s">
        <v>118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>SUM(D6:D12)</f>
        <v>8697796</v>
      </c>
      <c r="E5" s="27">
        <f>SUM(E6:E12)</f>
        <v>0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8697796</v>
      </c>
      <c r="P5" s="33">
        <f>(O5/P$43)</f>
        <v>1390.5349320543564</v>
      </c>
      <c r="Q5" s="6"/>
    </row>
    <row r="6" spans="1:134">
      <c r="A6" s="12"/>
      <c r="B6" s="25">
        <v>311</v>
      </c>
      <c r="C6" s="20" t="s">
        <v>2</v>
      </c>
      <c r="D6" s="46">
        <v>7133140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7133140</v>
      </c>
      <c r="P6" s="47">
        <f>(O6/P$43)</f>
        <v>1140.3900879296564</v>
      </c>
      <c r="Q6" s="9"/>
    </row>
    <row r="7" spans="1:134">
      <c r="A7" s="12"/>
      <c r="B7" s="25">
        <v>312.41000000000003</v>
      </c>
      <c r="C7" s="20" t="s">
        <v>120</v>
      </c>
      <c r="D7" s="46">
        <v>110040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110040</v>
      </c>
      <c r="P7" s="47">
        <f>(O7/P$43)</f>
        <v>17.59232613908873</v>
      </c>
      <c r="Q7" s="9"/>
    </row>
    <row r="8" spans="1:134">
      <c r="A8" s="12"/>
      <c r="B8" s="25">
        <v>314.10000000000002</v>
      </c>
      <c r="C8" s="20" t="s">
        <v>11</v>
      </c>
      <c r="D8" s="46">
        <v>884505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884505</v>
      </c>
      <c r="P8" s="47">
        <f>(O8/P$43)</f>
        <v>141.40767386091127</v>
      </c>
      <c r="Q8" s="9"/>
    </row>
    <row r="9" spans="1:134">
      <c r="A9" s="12"/>
      <c r="B9" s="25">
        <v>314.3</v>
      </c>
      <c r="C9" s="20" t="s">
        <v>12</v>
      </c>
      <c r="D9" s="46">
        <v>348322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348322</v>
      </c>
      <c r="P9" s="47">
        <f>(O9/P$43)</f>
        <v>55.686970423661073</v>
      </c>
      <c r="Q9" s="9"/>
    </row>
    <row r="10" spans="1:134">
      <c r="A10" s="12"/>
      <c r="B10" s="25">
        <v>314.39999999999998</v>
      </c>
      <c r="C10" s="20" t="s">
        <v>13</v>
      </c>
      <c r="D10" s="46">
        <v>18805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18805</v>
      </c>
      <c r="P10" s="47">
        <f>(O10/P$43)</f>
        <v>3.0063948840927259</v>
      </c>
      <c r="Q10" s="9"/>
    </row>
    <row r="11" spans="1:134">
      <c r="A11" s="12"/>
      <c r="B11" s="25">
        <v>315.10000000000002</v>
      </c>
      <c r="C11" s="20" t="s">
        <v>121</v>
      </c>
      <c r="D11" s="46">
        <v>134790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134790</v>
      </c>
      <c r="P11" s="47">
        <f>(O11/P$43)</f>
        <v>21.549160671462829</v>
      </c>
      <c r="Q11" s="9"/>
    </row>
    <row r="12" spans="1:134">
      <c r="A12" s="12"/>
      <c r="B12" s="25">
        <v>316</v>
      </c>
      <c r="C12" s="20" t="s">
        <v>68</v>
      </c>
      <c r="D12" s="46">
        <v>68194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68194</v>
      </c>
      <c r="P12" s="47">
        <f>(O12/P$43)</f>
        <v>10.902318145483614</v>
      </c>
      <c r="Q12" s="9"/>
    </row>
    <row r="13" spans="1:134" ht="15.75">
      <c r="A13" s="29" t="s">
        <v>16</v>
      </c>
      <c r="B13" s="30"/>
      <c r="C13" s="31"/>
      <c r="D13" s="32">
        <f>SUM(D14:D20)</f>
        <v>1387090</v>
      </c>
      <c r="E13" s="32">
        <f>SUM(E14:E20)</f>
        <v>1077505</v>
      </c>
      <c r="F13" s="32">
        <f>SUM(F14:F20)</f>
        <v>0</v>
      </c>
      <c r="G13" s="32">
        <f>SUM(G14:G20)</f>
        <v>0</v>
      </c>
      <c r="H13" s="32">
        <f>SUM(H14:H20)</f>
        <v>0</v>
      </c>
      <c r="I13" s="32">
        <f>SUM(I14:I20)</f>
        <v>302748</v>
      </c>
      <c r="J13" s="32">
        <f>SUM(J14:J20)</f>
        <v>0</v>
      </c>
      <c r="K13" s="32">
        <f>SUM(K14:K20)</f>
        <v>0</v>
      </c>
      <c r="L13" s="32">
        <f>SUM(L14:L20)</f>
        <v>0</v>
      </c>
      <c r="M13" s="32">
        <f>SUM(M14:M20)</f>
        <v>0</v>
      </c>
      <c r="N13" s="32">
        <f>SUM(N14:N20)</f>
        <v>0</v>
      </c>
      <c r="O13" s="44">
        <f>SUM(D13:N13)</f>
        <v>2767343</v>
      </c>
      <c r="P13" s="45">
        <f>(O13/P$43)</f>
        <v>442.42094324540369</v>
      </c>
      <c r="Q13" s="10"/>
    </row>
    <row r="14" spans="1:134">
      <c r="A14" s="12"/>
      <c r="B14" s="25">
        <v>322</v>
      </c>
      <c r="C14" s="20" t="s">
        <v>122</v>
      </c>
      <c r="D14" s="46">
        <v>0</v>
      </c>
      <c r="E14" s="46">
        <v>814627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814627</v>
      </c>
      <c r="P14" s="47">
        <f>(O14/P$43)</f>
        <v>130.23613109512391</v>
      </c>
      <c r="Q14" s="9"/>
    </row>
    <row r="15" spans="1:134">
      <c r="A15" s="12"/>
      <c r="B15" s="25">
        <v>323.10000000000002</v>
      </c>
      <c r="C15" s="20" t="s">
        <v>17</v>
      </c>
      <c r="D15" s="46">
        <v>702183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1">SUM(D15:N15)</f>
        <v>702183</v>
      </c>
      <c r="P15" s="47">
        <f>(O15/P$43)</f>
        <v>112.25947242206234</v>
      </c>
      <c r="Q15" s="9"/>
    </row>
    <row r="16" spans="1:134">
      <c r="A16" s="12"/>
      <c r="B16" s="25">
        <v>323.39999999999998</v>
      </c>
      <c r="C16" s="20" t="s">
        <v>93</v>
      </c>
      <c r="D16" s="46">
        <v>37605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37605</v>
      </c>
      <c r="P16" s="47">
        <f>(O16/P$43)</f>
        <v>6.0119904076738608</v>
      </c>
      <c r="Q16" s="9"/>
    </row>
    <row r="17" spans="1:17">
      <c r="A17" s="12"/>
      <c r="B17" s="25">
        <v>323.7</v>
      </c>
      <c r="C17" s="20" t="s">
        <v>18</v>
      </c>
      <c r="D17" s="46">
        <v>257750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257750</v>
      </c>
      <c r="P17" s="47">
        <f>(O17/P$43)</f>
        <v>41.207034372502001</v>
      </c>
      <c r="Q17" s="9"/>
    </row>
    <row r="18" spans="1:17">
      <c r="A18" s="12"/>
      <c r="B18" s="25">
        <v>323.89999999999998</v>
      </c>
      <c r="C18" s="20" t="s">
        <v>19</v>
      </c>
      <c r="D18" s="46">
        <v>4250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4250</v>
      </c>
      <c r="P18" s="47">
        <f>(O18/P$43)</f>
        <v>0.67945643485211826</v>
      </c>
      <c r="Q18" s="9"/>
    </row>
    <row r="19" spans="1:17">
      <c r="A19" s="12"/>
      <c r="B19" s="25">
        <v>324.20999999999998</v>
      </c>
      <c r="C19" s="20" t="s">
        <v>94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302748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302748</v>
      </c>
      <c r="P19" s="47">
        <f>(O19/P$43)</f>
        <v>48.400959232613907</v>
      </c>
      <c r="Q19" s="9"/>
    </row>
    <row r="20" spans="1:17">
      <c r="A20" s="12"/>
      <c r="B20" s="25">
        <v>329.1</v>
      </c>
      <c r="C20" s="20" t="s">
        <v>124</v>
      </c>
      <c r="D20" s="46">
        <v>385302</v>
      </c>
      <c r="E20" s="46">
        <v>262878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648180</v>
      </c>
      <c r="P20" s="47">
        <f>(O20/P$43)</f>
        <v>103.62589928057554</v>
      </c>
      <c r="Q20" s="9"/>
    </row>
    <row r="21" spans="1:17" ht="15.75">
      <c r="A21" s="29" t="s">
        <v>125</v>
      </c>
      <c r="B21" s="30"/>
      <c r="C21" s="31"/>
      <c r="D21" s="32">
        <f>SUM(D22:D27)</f>
        <v>871981</v>
      </c>
      <c r="E21" s="32">
        <f>SUM(E22:E27)</f>
        <v>0</v>
      </c>
      <c r="F21" s="32">
        <f>SUM(F22:F27)</f>
        <v>0</v>
      </c>
      <c r="G21" s="32">
        <f>SUM(G22:G27)</f>
        <v>0</v>
      </c>
      <c r="H21" s="32">
        <f>SUM(H22:H27)</f>
        <v>0</v>
      </c>
      <c r="I21" s="32">
        <f>SUM(I22:I27)</f>
        <v>0</v>
      </c>
      <c r="J21" s="32">
        <f>SUM(J22:J27)</f>
        <v>0</v>
      </c>
      <c r="K21" s="32">
        <f>SUM(K22:K27)</f>
        <v>0</v>
      </c>
      <c r="L21" s="32">
        <f>SUM(L22:L27)</f>
        <v>0</v>
      </c>
      <c r="M21" s="32">
        <f>SUM(M22:M27)</f>
        <v>0</v>
      </c>
      <c r="N21" s="32">
        <f>SUM(N22:N27)</f>
        <v>0</v>
      </c>
      <c r="O21" s="44">
        <f>SUM(D21:N21)</f>
        <v>871981</v>
      </c>
      <c r="P21" s="45">
        <f>(O21/P$43)</f>
        <v>139.40543565147883</v>
      </c>
      <c r="Q21" s="10"/>
    </row>
    <row r="22" spans="1:17">
      <c r="A22" s="12"/>
      <c r="B22" s="25">
        <v>334.9</v>
      </c>
      <c r="C22" s="20" t="s">
        <v>126</v>
      </c>
      <c r="D22" s="46">
        <v>66414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6" si="2">SUM(D22:N22)</f>
        <v>66414</v>
      </c>
      <c r="P22" s="47">
        <f>(O22/P$43)</f>
        <v>10.617745803357314</v>
      </c>
      <c r="Q22" s="9"/>
    </row>
    <row r="23" spans="1:17">
      <c r="A23" s="12"/>
      <c r="B23" s="25">
        <v>335.125</v>
      </c>
      <c r="C23" s="20" t="s">
        <v>127</v>
      </c>
      <c r="D23" s="46">
        <v>264555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264555</v>
      </c>
      <c r="P23" s="47">
        <f>(O23/P$43)</f>
        <v>42.294964028776981</v>
      </c>
      <c r="Q23" s="9"/>
    </row>
    <row r="24" spans="1:17">
      <c r="A24" s="12"/>
      <c r="B24" s="25">
        <v>335.14</v>
      </c>
      <c r="C24" s="20" t="s">
        <v>70</v>
      </c>
      <c r="D24" s="46">
        <v>5525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5525</v>
      </c>
      <c r="P24" s="47">
        <f>(O24/P$43)</f>
        <v>0.88329336530775382</v>
      </c>
      <c r="Q24" s="9"/>
    </row>
    <row r="25" spans="1:17">
      <c r="A25" s="12"/>
      <c r="B25" s="25">
        <v>335.15</v>
      </c>
      <c r="C25" s="20" t="s">
        <v>71</v>
      </c>
      <c r="D25" s="46">
        <v>10595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10595</v>
      </c>
      <c r="P25" s="47">
        <f>(O25/P$43)</f>
        <v>1.6938449240607514</v>
      </c>
      <c r="Q25" s="9"/>
    </row>
    <row r="26" spans="1:17">
      <c r="A26" s="12"/>
      <c r="B26" s="25">
        <v>335.18</v>
      </c>
      <c r="C26" s="20" t="s">
        <v>128</v>
      </c>
      <c r="D26" s="46">
        <v>524816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524816</v>
      </c>
      <c r="P26" s="47">
        <f>(O26/P$43)</f>
        <v>83.903437250199843</v>
      </c>
      <c r="Q26" s="9"/>
    </row>
    <row r="27" spans="1:17">
      <c r="A27" s="12"/>
      <c r="B27" s="25">
        <v>338</v>
      </c>
      <c r="C27" s="20" t="s">
        <v>129</v>
      </c>
      <c r="D27" s="46">
        <v>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76</v>
      </c>
      <c r="P27" s="47">
        <f>(O27/P$43)</f>
        <v>1.2150279776179057E-2</v>
      </c>
      <c r="Q27" s="9"/>
    </row>
    <row r="28" spans="1:17" ht="15.75">
      <c r="A28" s="29" t="s">
        <v>35</v>
      </c>
      <c r="B28" s="30"/>
      <c r="C28" s="31"/>
      <c r="D28" s="32">
        <f>SUM(D29:D33)</f>
        <v>524144</v>
      </c>
      <c r="E28" s="32">
        <f>SUM(E29:E33)</f>
        <v>35042</v>
      </c>
      <c r="F28" s="32">
        <f>SUM(F29:F33)</f>
        <v>0</v>
      </c>
      <c r="G28" s="32">
        <f>SUM(G29:G33)</f>
        <v>0</v>
      </c>
      <c r="H28" s="32">
        <f>SUM(H29:H33)</f>
        <v>0</v>
      </c>
      <c r="I28" s="32">
        <f>SUM(I29:I33)</f>
        <v>4546433</v>
      </c>
      <c r="J28" s="32">
        <f>SUM(J29:J33)</f>
        <v>0</v>
      </c>
      <c r="K28" s="32">
        <f>SUM(K29:K33)</f>
        <v>0</v>
      </c>
      <c r="L28" s="32">
        <f>SUM(L29:L33)</f>
        <v>0</v>
      </c>
      <c r="M28" s="32">
        <f>SUM(M29:M33)</f>
        <v>0</v>
      </c>
      <c r="N28" s="32">
        <f>SUM(N29:N33)</f>
        <v>0</v>
      </c>
      <c r="O28" s="32">
        <f>SUM(D28:N28)</f>
        <v>5105619</v>
      </c>
      <c r="P28" s="45">
        <f>(O28/P$43)</f>
        <v>816.24604316546765</v>
      </c>
      <c r="Q28" s="10"/>
    </row>
    <row r="29" spans="1:17">
      <c r="A29" s="12"/>
      <c r="B29" s="25">
        <v>341.9</v>
      </c>
      <c r="C29" s="20" t="s">
        <v>73</v>
      </c>
      <c r="D29" s="46">
        <v>3575</v>
      </c>
      <c r="E29" s="46">
        <v>35042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2" si="3">SUM(D29:N29)</f>
        <v>38617</v>
      </c>
      <c r="P29" s="47">
        <f>(O29/P$43)</f>
        <v>6.1737809752198238</v>
      </c>
      <c r="Q29" s="9"/>
    </row>
    <row r="30" spans="1:17">
      <c r="A30" s="12"/>
      <c r="B30" s="25">
        <v>342.6</v>
      </c>
      <c r="C30" s="20" t="s">
        <v>102</v>
      </c>
      <c r="D30" s="46">
        <v>463404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3"/>
        <v>463404</v>
      </c>
      <c r="P30" s="47">
        <f>(O30/P$43)</f>
        <v>74.085371702637886</v>
      </c>
      <c r="Q30" s="9"/>
    </row>
    <row r="31" spans="1:17">
      <c r="A31" s="12"/>
      <c r="B31" s="25">
        <v>343.4</v>
      </c>
      <c r="C31" s="20" t="s">
        <v>135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4546433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3"/>
        <v>4546433</v>
      </c>
      <c r="P31" s="47">
        <f>(O31/P$43)</f>
        <v>726.84780175859316</v>
      </c>
      <c r="Q31" s="9"/>
    </row>
    <row r="32" spans="1:17">
      <c r="A32" s="12"/>
      <c r="B32" s="25">
        <v>347.2</v>
      </c>
      <c r="C32" s="20" t="s">
        <v>110</v>
      </c>
      <c r="D32" s="46">
        <v>3900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3"/>
        <v>3900</v>
      </c>
      <c r="P32" s="47">
        <f>(O32/P$43)</f>
        <v>0.6235011990407674</v>
      </c>
      <c r="Q32" s="9"/>
    </row>
    <row r="33" spans="1:120">
      <c r="A33" s="12"/>
      <c r="B33" s="25">
        <v>349</v>
      </c>
      <c r="C33" s="20" t="s">
        <v>130</v>
      </c>
      <c r="D33" s="46">
        <v>53265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53265</v>
      </c>
      <c r="P33" s="47">
        <f>(O33/P$43)</f>
        <v>8.5155875299760186</v>
      </c>
      <c r="Q33" s="9"/>
    </row>
    <row r="34" spans="1:120" ht="15.75">
      <c r="A34" s="29" t="s">
        <v>36</v>
      </c>
      <c r="B34" s="30"/>
      <c r="C34" s="31"/>
      <c r="D34" s="32">
        <f>SUM(D35:D35)</f>
        <v>40850</v>
      </c>
      <c r="E34" s="32">
        <f>SUM(E35:E35)</f>
        <v>0</v>
      </c>
      <c r="F34" s="32">
        <f>SUM(F35:F35)</f>
        <v>0</v>
      </c>
      <c r="G34" s="32">
        <f>SUM(G35:G35)</f>
        <v>0</v>
      </c>
      <c r="H34" s="32">
        <f>SUM(H35:H35)</f>
        <v>0</v>
      </c>
      <c r="I34" s="32">
        <f>SUM(I35:I35)</f>
        <v>0</v>
      </c>
      <c r="J34" s="32">
        <f>SUM(J35:J35)</f>
        <v>0</v>
      </c>
      <c r="K34" s="32">
        <f>SUM(K35:K35)</f>
        <v>0</v>
      </c>
      <c r="L34" s="32">
        <f>SUM(L35:L35)</f>
        <v>0</v>
      </c>
      <c r="M34" s="32">
        <f>SUM(M35:M35)</f>
        <v>0</v>
      </c>
      <c r="N34" s="32">
        <f>SUM(N35:N35)</f>
        <v>0</v>
      </c>
      <c r="O34" s="32">
        <f>SUM(D34:N34)</f>
        <v>40850</v>
      </c>
      <c r="P34" s="45">
        <f>(O34/P$43)</f>
        <v>6.5307753796962427</v>
      </c>
      <c r="Q34" s="10"/>
    </row>
    <row r="35" spans="1:120">
      <c r="A35" s="13"/>
      <c r="B35" s="39">
        <v>359</v>
      </c>
      <c r="C35" s="21" t="s">
        <v>42</v>
      </c>
      <c r="D35" s="46">
        <v>40850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4">SUM(D35:N35)</f>
        <v>40850</v>
      </c>
      <c r="P35" s="47">
        <f>(O35/P$43)</f>
        <v>6.5307753796962427</v>
      </c>
      <c r="Q35" s="9"/>
    </row>
    <row r="36" spans="1:120" ht="15.75">
      <c r="A36" s="29" t="s">
        <v>3</v>
      </c>
      <c r="B36" s="30"/>
      <c r="C36" s="31"/>
      <c r="D36" s="32">
        <f>SUM(D37:D38)</f>
        <v>-54911</v>
      </c>
      <c r="E36" s="32">
        <f>SUM(E37:E38)</f>
        <v>27801</v>
      </c>
      <c r="F36" s="32">
        <f>SUM(F37:F38)</f>
        <v>0</v>
      </c>
      <c r="G36" s="32">
        <f>SUM(G37:G38)</f>
        <v>0</v>
      </c>
      <c r="H36" s="32">
        <f>SUM(H37:H38)</f>
        <v>0</v>
      </c>
      <c r="I36" s="32">
        <f>SUM(I37:I38)</f>
        <v>37426</v>
      </c>
      <c r="J36" s="32">
        <f>SUM(J37:J38)</f>
        <v>0</v>
      </c>
      <c r="K36" s="32">
        <f>SUM(K37:K38)</f>
        <v>-459781</v>
      </c>
      <c r="L36" s="32">
        <f>SUM(L37:L38)</f>
        <v>0</v>
      </c>
      <c r="M36" s="32">
        <f>SUM(M37:M38)</f>
        <v>0</v>
      </c>
      <c r="N36" s="32">
        <f>SUM(N37:N38)</f>
        <v>0</v>
      </c>
      <c r="O36" s="32">
        <f>SUM(D36:N36)</f>
        <v>-449465</v>
      </c>
      <c r="P36" s="45">
        <f>(O36/P$43)</f>
        <v>-71.856914468425259</v>
      </c>
      <c r="Q36" s="10"/>
    </row>
    <row r="37" spans="1:120">
      <c r="A37" s="12"/>
      <c r="B37" s="25">
        <v>361.1</v>
      </c>
      <c r="C37" s="20" t="s">
        <v>43</v>
      </c>
      <c r="D37" s="46">
        <v>-353763</v>
      </c>
      <c r="E37" s="46">
        <v>0</v>
      </c>
      <c r="F37" s="46">
        <v>0</v>
      </c>
      <c r="G37" s="46">
        <v>0</v>
      </c>
      <c r="H37" s="46">
        <v>0</v>
      </c>
      <c r="I37" s="46">
        <v>37426</v>
      </c>
      <c r="J37" s="46">
        <v>0</v>
      </c>
      <c r="K37" s="46">
        <v>-459781</v>
      </c>
      <c r="L37" s="46">
        <v>0</v>
      </c>
      <c r="M37" s="46">
        <v>0</v>
      </c>
      <c r="N37" s="46">
        <v>0</v>
      </c>
      <c r="O37" s="46">
        <f>SUM(D37:N37)</f>
        <v>-776118</v>
      </c>
      <c r="P37" s="47">
        <f>(O37/P$43)</f>
        <v>-124.07961630695443</v>
      </c>
      <c r="Q37" s="9"/>
    </row>
    <row r="38" spans="1:120">
      <c r="A38" s="12"/>
      <c r="B38" s="25">
        <v>369.9</v>
      </c>
      <c r="C38" s="20" t="s">
        <v>45</v>
      </c>
      <c r="D38" s="46">
        <v>298852</v>
      </c>
      <c r="E38" s="46">
        <v>27801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0" si="5">SUM(D38:N38)</f>
        <v>326653</v>
      </c>
      <c r="P38" s="47">
        <f>(O38/P$43)</f>
        <v>52.222701838529176</v>
      </c>
      <c r="Q38" s="9"/>
    </row>
    <row r="39" spans="1:120" ht="15.75">
      <c r="A39" s="29" t="s">
        <v>37</v>
      </c>
      <c r="B39" s="30"/>
      <c r="C39" s="31"/>
      <c r="D39" s="32">
        <f>SUM(D40:D40)</f>
        <v>172851</v>
      </c>
      <c r="E39" s="32">
        <f>SUM(E40:E40)</f>
        <v>0</v>
      </c>
      <c r="F39" s="32">
        <f>SUM(F40:F40)</f>
        <v>0</v>
      </c>
      <c r="G39" s="32">
        <f>SUM(G40:G40)</f>
        <v>0</v>
      </c>
      <c r="H39" s="32">
        <f>SUM(H40:H40)</f>
        <v>0</v>
      </c>
      <c r="I39" s="32">
        <f>SUM(I40:I40)</f>
        <v>0</v>
      </c>
      <c r="J39" s="32">
        <f>SUM(J40:J40)</f>
        <v>0</v>
      </c>
      <c r="K39" s="32">
        <f>SUM(K40:K40)</f>
        <v>0</v>
      </c>
      <c r="L39" s="32">
        <f>SUM(L40:L40)</f>
        <v>0</v>
      </c>
      <c r="M39" s="32">
        <f>SUM(M40:M40)</f>
        <v>0</v>
      </c>
      <c r="N39" s="32">
        <f>SUM(N40:N40)</f>
        <v>0</v>
      </c>
      <c r="O39" s="32">
        <f t="shared" si="5"/>
        <v>172851</v>
      </c>
      <c r="P39" s="45">
        <f>(O39/P$43)</f>
        <v>27.634052757793764</v>
      </c>
      <c r="Q39" s="9"/>
    </row>
    <row r="40" spans="1:120" ht="15.75" thickBot="1">
      <c r="A40" s="12"/>
      <c r="B40" s="25">
        <v>381</v>
      </c>
      <c r="C40" s="20" t="s">
        <v>113</v>
      </c>
      <c r="D40" s="46">
        <v>172851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5"/>
        <v>172851</v>
      </c>
      <c r="P40" s="47">
        <f>(O40/P$43)</f>
        <v>27.634052757793764</v>
      </c>
      <c r="Q40" s="9"/>
    </row>
    <row r="41" spans="1:120" ht="16.5" thickBot="1">
      <c r="A41" s="14" t="s">
        <v>40</v>
      </c>
      <c r="B41" s="23"/>
      <c r="C41" s="22"/>
      <c r="D41" s="15">
        <f>SUM(D5,D13,D21,D28,D34,D36,D39)</f>
        <v>11639801</v>
      </c>
      <c r="E41" s="15">
        <f>SUM(E5,E13,E21,E28,E34,E36,E39)</f>
        <v>1140348</v>
      </c>
      <c r="F41" s="15">
        <f>SUM(F5,F13,F21,F28,F34,F36,F39)</f>
        <v>0</v>
      </c>
      <c r="G41" s="15">
        <f>SUM(G5,G13,G21,G28,G34,G36,G39)</f>
        <v>0</v>
      </c>
      <c r="H41" s="15">
        <f>SUM(H5,H13,H21,H28,H34,H36,H39)</f>
        <v>0</v>
      </c>
      <c r="I41" s="15">
        <f>SUM(I5,I13,I21,I28,I34,I36,I39)</f>
        <v>4886607</v>
      </c>
      <c r="J41" s="15">
        <f>SUM(J5,J13,J21,J28,J34,J36,J39)</f>
        <v>0</v>
      </c>
      <c r="K41" s="15">
        <f>SUM(K5,K13,K21,K28,K34,K36,K39)</f>
        <v>-459781</v>
      </c>
      <c r="L41" s="15">
        <f>SUM(L5,L13,L21,L28,L34,L36,L39)</f>
        <v>0</v>
      </c>
      <c r="M41" s="15">
        <f>SUM(M5,M13,M21,M28,M34,M36,M39)</f>
        <v>0</v>
      </c>
      <c r="N41" s="15">
        <f>SUM(N5,N13,N21,N28,N34,N36,N39)</f>
        <v>0</v>
      </c>
      <c r="O41" s="15">
        <f>SUM(D41:N41)</f>
        <v>17206975</v>
      </c>
      <c r="P41" s="38">
        <f>(O41/P$43)</f>
        <v>2750.9152677857714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8" t="s">
        <v>136</v>
      </c>
      <c r="N43" s="48"/>
      <c r="O43" s="48"/>
      <c r="P43" s="43">
        <v>6255</v>
      </c>
    </row>
    <row r="44" spans="1:120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</row>
    <row r="45" spans="1:120" ht="15.75" customHeight="1" thickBot="1">
      <c r="A45" s="52" t="s">
        <v>57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5731644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5731644</v>
      </c>
      <c r="O5" s="33">
        <f t="shared" ref="O5:O37" si="1">(N5/O$39)</f>
        <v>924.30962747943875</v>
      </c>
      <c r="P5" s="6"/>
    </row>
    <row r="6" spans="1:133">
      <c r="A6" s="12"/>
      <c r="B6" s="25">
        <v>311</v>
      </c>
      <c r="C6" s="20" t="s">
        <v>2</v>
      </c>
      <c r="D6" s="46">
        <v>4361937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4361937</v>
      </c>
      <c r="O6" s="47">
        <f t="shared" si="1"/>
        <v>703.42477019835508</v>
      </c>
      <c r="P6" s="9"/>
    </row>
    <row r="7" spans="1:133">
      <c r="A7" s="12"/>
      <c r="B7" s="25">
        <v>312.10000000000002</v>
      </c>
      <c r="C7" s="20" t="s">
        <v>10</v>
      </c>
      <c r="D7" s="46">
        <v>104395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104395</v>
      </c>
      <c r="O7" s="47">
        <f t="shared" si="1"/>
        <v>16.835187872923722</v>
      </c>
      <c r="P7" s="9"/>
    </row>
    <row r="8" spans="1:133">
      <c r="A8" s="12"/>
      <c r="B8" s="25">
        <v>314.10000000000002</v>
      </c>
      <c r="C8" s="20" t="s">
        <v>11</v>
      </c>
      <c r="D8" s="46">
        <v>670688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670688</v>
      </c>
      <c r="O8" s="47">
        <f t="shared" si="1"/>
        <v>108.15803902596356</v>
      </c>
      <c r="P8" s="9"/>
    </row>
    <row r="9" spans="1:133">
      <c r="A9" s="12"/>
      <c r="B9" s="25">
        <v>314.3</v>
      </c>
      <c r="C9" s="20" t="s">
        <v>12</v>
      </c>
      <c r="D9" s="46">
        <v>211577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211577</v>
      </c>
      <c r="O9" s="47">
        <f t="shared" si="1"/>
        <v>34.119819383970331</v>
      </c>
      <c r="P9" s="9"/>
    </row>
    <row r="10" spans="1:133">
      <c r="A10" s="12"/>
      <c r="B10" s="25">
        <v>314.39999999999998</v>
      </c>
      <c r="C10" s="20" t="s">
        <v>13</v>
      </c>
      <c r="D10" s="46">
        <v>13552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13552</v>
      </c>
      <c r="O10" s="47">
        <f t="shared" si="1"/>
        <v>2.1854539590388646</v>
      </c>
      <c r="P10" s="9"/>
    </row>
    <row r="11" spans="1:133">
      <c r="A11" s="12"/>
      <c r="B11" s="25">
        <v>315</v>
      </c>
      <c r="C11" s="20" t="s">
        <v>67</v>
      </c>
      <c r="D11" s="46">
        <v>226873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226873</v>
      </c>
      <c r="O11" s="47">
        <f t="shared" si="1"/>
        <v>36.586518303499439</v>
      </c>
      <c r="P11" s="9"/>
    </row>
    <row r="12" spans="1:133">
      <c r="A12" s="12"/>
      <c r="B12" s="25">
        <v>316</v>
      </c>
      <c r="C12" s="20" t="s">
        <v>68</v>
      </c>
      <c r="D12" s="46">
        <v>142622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142622</v>
      </c>
      <c r="O12" s="47">
        <f t="shared" si="1"/>
        <v>22.999838735687792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1644180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15394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1659574</v>
      </c>
      <c r="O13" s="45">
        <f t="shared" si="1"/>
        <v>267.63005966779554</v>
      </c>
      <c r="P13" s="10"/>
    </row>
    <row r="14" spans="1:133">
      <c r="A14" s="12"/>
      <c r="B14" s="25">
        <v>322</v>
      </c>
      <c r="C14" s="20" t="s">
        <v>0</v>
      </c>
      <c r="D14" s="46">
        <v>822703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822703</v>
      </c>
      <c r="O14" s="47">
        <f t="shared" si="1"/>
        <v>132.67263344621836</v>
      </c>
      <c r="P14" s="9"/>
    </row>
    <row r="15" spans="1:133">
      <c r="A15" s="12"/>
      <c r="B15" s="25">
        <v>323.10000000000002</v>
      </c>
      <c r="C15" s="20" t="s">
        <v>17</v>
      </c>
      <c r="D15" s="46">
        <v>549335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549335</v>
      </c>
      <c r="O15" s="47">
        <f t="shared" si="1"/>
        <v>88.588130946621519</v>
      </c>
      <c r="P15" s="9"/>
    </row>
    <row r="16" spans="1:133">
      <c r="A16" s="12"/>
      <c r="B16" s="25">
        <v>323.7</v>
      </c>
      <c r="C16" s="20" t="s">
        <v>18</v>
      </c>
      <c r="D16" s="46">
        <v>253692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253692</v>
      </c>
      <c r="O16" s="47">
        <f t="shared" si="1"/>
        <v>40.911465892597967</v>
      </c>
      <c r="P16" s="9"/>
    </row>
    <row r="17" spans="1:16">
      <c r="A17" s="12"/>
      <c r="B17" s="25">
        <v>323.89999999999998</v>
      </c>
      <c r="C17" s="20" t="s">
        <v>19</v>
      </c>
      <c r="D17" s="46">
        <v>18450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18450</v>
      </c>
      <c r="O17" s="47">
        <f t="shared" si="1"/>
        <v>2.9753265602322205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15394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15394</v>
      </c>
      <c r="O18" s="47">
        <f t="shared" si="1"/>
        <v>2.4825028221254635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SUM(D20:D24)</f>
        <v>629451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629451</v>
      </c>
      <c r="O19" s="45">
        <f t="shared" si="1"/>
        <v>101.50798258345428</v>
      </c>
      <c r="P19" s="10"/>
    </row>
    <row r="20" spans="1:16">
      <c r="A20" s="12"/>
      <c r="B20" s="25">
        <v>331.35</v>
      </c>
      <c r="C20" s="20" t="s">
        <v>23</v>
      </c>
      <c r="D20" s="46">
        <v>100684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100684</v>
      </c>
      <c r="O20" s="47">
        <f t="shared" si="1"/>
        <v>16.236736010320914</v>
      </c>
      <c r="P20" s="9"/>
    </row>
    <row r="21" spans="1:16">
      <c r="A21" s="12"/>
      <c r="B21" s="25">
        <v>335.12</v>
      </c>
      <c r="C21" s="20" t="s">
        <v>69</v>
      </c>
      <c r="D21" s="46">
        <v>160010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160010</v>
      </c>
      <c r="O21" s="47">
        <f t="shared" si="1"/>
        <v>25.803902596355428</v>
      </c>
      <c r="P21" s="9"/>
    </row>
    <row r="22" spans="1:16">
      <c r="A22" s="12"/>
      <c r="B22" s="25">
        <v>335.14</v>
      </c>
      <c r="C22" s="20" t="s">
        <v>70</v>
      </c>
      <c r="D22" s="46">
        <v>7451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7451</v>
      </c>
      <c r="O22" s="47">
        <f t="shared" si="1"/>
        <v>1.2015803902596356</v>
      </c>
      <c r="P22" s="9"/>
    </row>
    <row r="23" spans="1:16">
      <c r="A23" s="12"/>
      <c r="B23" s="25">
        <v>335.15</v>
      </c>
      <c r="C23" s="20" t="s">
        <v>71</v>
      </c>
      <c r="D23" s="46">
        <v>4700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4700</v>
      </c>
      <c r="O23" s="47">
        <f t="shared" si="1"/>
        <v>0.75794226737622961</v>
      </c>
      <c r="P23" s="9"/>
    </row>
    <row r="24" spans="1:16">
      <c r="A24" s="12"/>
      <c r="B24" s="25">
        <v>335.18</v>
      </c>
      <c r="C24" s="20" t="s">
        <v>72</v>
      </c>
      <c r="D24" s="46">
        <v>356606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356606</v>
      </c>
      <c r="O24" s="47">
        <f t="shared" si="1"/>
        <v>57.507821319142074</v>
      </c>
      <c r="P24" s="9"/>
    </row>
    <row r="25" spans="1:16" ht="15.75">
      <c r="A25" s="29" t="s">
        <v>35</v>
      </c>
      <c r="B25" s="30"/>
      <c r="C25" s="31"/>
      <c r="D25" s="32">
        <f t="shared" ref="D25:M25" si="6">SUM(D26:D27)</f>
        <v>365604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3456448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3822052</v>
      </c>
      <c r="O25" s="45">
        <f t="shared" si="1"/>
        <v>616.36058700209639</v>
      </c>
      <c r="P25" s="10"/>
    </row>
    <row r="26" spans="1:16">
      <c r="A26" s="12"/>
      <c r="B26" s="25">
        <v>341.9</v>
      </c>
      <c r="C26" s="20" t="s">
        <v>73</v>
      </c>
      <c r="D26" s="46">
        <v>365604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365604</v>
      </c>
      <c r="O26" s="47">
        <f t="shared" si="1"/>
        <v>58.958877600387034</v>
      </c>
      <c r="P26" s="9"/>
    </row>
    <row r="27" spans="1:16">
      <c r="A27" s="12"/>
      <c r="B27" s="25">
        <v>343.5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3456448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3456448</v>
      </c>
      <c r="O27" s="47">
        <f t="shared" si="1"/>
        <v>557.40170940170935</v>
      </c>
      <c r="P27" s="9"/>
    </row>
    <row r="28" spans="1:16" ht="15.75">
      <c r="A28" s="29" t="s">
        <v>36</v>
      </c>
      <c r="B28" s="30"/>
      <c r="C28" s="31"/>
      <c r="D28" s="32">
        <f t="shared" ref="D28:M28" si="7">SUM(D29:D29)</f>
        <v>75025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75025</v>
      </c>
      <c r="O28" s="45">
        <f t="shared" si="1"/>
        <v>12.098855023383326</v>
      </c>
      <c r="P28" s="10"/>
    </row>
    <row r="29" spans="1:16">
      <c r="A29" s="13"/>
      <c r="B29" s="39">
        <v>359</v>
      </c>
      <c r="C29" s="21" t="s">
        <v>42</v>
      </c>
      <c r="D29" s="46">
        <v>75025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75025</v>
      </c>
      <c r="O29" s="47">
        <f t="shared" si="1"/>
        <v>12.098855023383326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1128207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76</v>
      </c>
      <c r="J30" s="32">
        <f t="shared" si="8"/>
        <v>0</v>
      </c>
      <c r="K30" s="32">
        <f t="shared" si="8"/>
        <v>246638</v>
      </c>
      <c r="L30" s="32">
        <f t="shared" si="8"/>
        <v>0</v>
      </c>
      <c r="M30" s="32">
        <f t="shared" si="8"/>
        <v>0</v>
      </c>
      <c r="N30" s="32">
        <f t="shared" si="4"/>
        <v>1374921</v>
      </c>
      <c r="O30" s="45">
        <f t="shared" si="1"/>
        <v>221.72568940493468</v>
      </c>
      <c r="P30" s="10"/>
    </row>
    <row r="31" spans="1:16">
      <c r="A31" s="12"/>
      <c r="B31" s="25">
        <v>361.1</v>
      </c>
      <c r="C31" s="20" t="s">
        <v>43</v>
      </c>
      <c r="D31" s="46">
        <v>50652</v>
      </c>
      <c r="E31" s="46">
        <v>0</v>
      </c>
      <c r="F31" s="46">
        <v>0</v>
      </c>
      <c r="G31" s="46">
        <v>0</v>
      </c>
      <c r="H31" s="46">
        <v>0</v>
      </c>
      <c r="I31" s="46">
        <v>76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50728</v>
      </c>
      <c r="O31" s="47">
        <f t="shared" si="1"/>
        <v>8.1806160296726329</v>
      </c>
      <c r="P31" s="9"/>
    </row>
    <row r="32" spans="1:16">
      <c r="A32" s="12"/>
      <c r="B32" s="25">
        <v>361.3</v>
      </c>
      <c r="C32" s="20" t="s">
        <v>59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138536</v>
      </c>
      <c r="L32" s="46">
        <v>0</v>
      </c>
      <c r="M32" s="46">
        <v>0</v>
      </c>
      <c r="N32" s="46">
        <f t="shared" si="4"/>
        <v>138536</v>
      </c>
      <c r="O32" s="47">
        <f t="shared" si="1"/>
        <v>22.340912756007096</v>
      </c>
      <c r="P32" s="9"/>
    </row>
    <row r="33" spans="1:119">
      <c r="A33" s="12"/>
      <c r="B33" s="25">
        <v>368</v>
      </c>
      <c r="C33" s="20" t="s">
        <v>60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108102</v>
      </c>
      <c r="L33" s="46">
        <v>0</v>
      </c>
      <c r="M33" s="46">
        <v>0</v>
      </c>
      <c r="N33" s="46">
        <f t="shared" si="4"/>
        <v>108102</v>
      </c>
      <c r="O33" s="47">
        <f t="shared" si="1"/>
        <v>17.432994678277698</v>
      </c>
      <c r="P33" s="9"/>
    </row>
    <row r="34" spans="1:119">
      <c r="A34" s="12"/>
      <c r="B34" s="25">
        <v>369.9</v>
      </c>
      <c r="C34" s="20" t="s">
        <v>45</v>
      </c>
      <c r="D34" s="46">
        <v>1077555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1077555</v>
      </c>
      <c r="O34" s="47">
        <f t="shared" si="1"/>
        <v>173.77116594097726</v>
      </c>
      <c r="P34" s="9"/>
    </row>
    <row r="35" spans="1:119" ht="15.75">
      <c r="A35" s="29" t="s">
        <v>37</v>
      </c>
      <c r="B35" s="30"/>
      <c r="C35" s="31"/>
      <c r="D35" s="32">
        <f t="shared" ref="D35:M35" si="9">SUM(D36:D36)</f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184213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184213</v>
      </c>
      <c r="O35" s="45">
        <f t="shared" si="1"/>
        <v>29.706982744718594</v>
      </c>
      <c r="P35" s="9"/>
    </row>
    <row r="36" spans="1:119" ht="15.75" thickBot="1">
      <c r="A36" s="12"/>
      <c r="B36" s="25">
        <v>389.4</v>
      </c>
      <c r="C36" s="20" t="s">
        <v>74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184213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184213</v>
      </c>
      <c r="O36" s="47">
        <f t="shared" si="1"/>
        <v>29.706982744718594</v>
      </c>
      <c r="P36" s="9"/>
    </row>
    <row r="37" spans="1:119" ht="16.5" thickBot="1">
      <c r="A37" s="14" t="s">
        <v>40</v>
      </c>
      <c r="B37" s="23"/>
      <c r="C37" s="22"/>
      <c r="D37" s="15">
        <f t="shared" ref="D37:M37" si="10">SUM(D5,D13,D19,D25,D28,D30,D35)</f>
        <v>9574111</v>
      </c>
      <c r="E37" s="15">
        <f t="shared" si="10"/>
        <v>0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3656131</v>
      </c>
      <c r="J37" s="15">
        <f t="shared" si="10"/>
        <v>0</v>
      </c>
      <c r="K37" s="15">
        <f t="shared" si="10"/>
        <v>246638</v>
      </c>
      <c r="L37" s="15">
        <f t="shared" si="10"/>
        <v>0</v>
      </c>
      <c r="M37" s="15">
        <f t="shared" si="10"/>
        <v>0</v>
      </c>
      <c r="N37" s="15">
        <f t="shared" si="4"/>
        <v>13476880</v>
      </c>
      <c r="O37" s="38">
        <f t="shared" si="1"/>
        <v>2173.3397839058216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75</v>
      </c>
      <c r="M39" s="48"/>
      <c r="N39" s="48"/>
      <c r="O39" s="43">
        <v>6201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57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5816984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5816984</v>
      </c>
      <c r="O5" s="33">
        <f t="shared" ref="O5:O38" si="1">(N5/O$40)</f>
        <v>953.13517941995735</v>
      </c>
      <c r="P5" s="6"/>
    </row>
    <row r="6" spans="1:133">
      <c r="A6" s="12"/>
      <c r="B6" s="25">
        <v>311</v>
      </c>
      <c r="C6" s="20" t="s">
        <v>2</v>
      </c>
      <c r="D6" s="46">
        <v>4437412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4437412</v>
      </c>
      <c r="O6" s="47">
        <f t="shared" si="1"/>
        <v>727.08700639029985</v>
      </c>
      <c r="P6" s="9"/>
    </row>
    <row r="7" spans="1:133">
      <c r="A7" s="12"/>
      <c r="B7" s="25">
        <v>312.10000000000002</v>
      </c>
      <c r="C7" s="20" t="s">
        <v>10</v>
      </c>
      <c r="D7" s="46">
        <v>104848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104848</v>
      </c>
      <c r="O7" s="47">
        <f t="shared" si="1"/>
        <v>17.179747665082747</v>
      </c>
      <c r="P7" s="9"/>
    </row>
    <row r="8" spans="1:133">
      <c r="A8" s="12"/>
      <c r="B8" s="25">
        <v>314.10000000000002</v>
      </c>
      <c r="C8" s="20" t="s">
        <v>11</v>
      </c>
      <c r="D8" s="46">
        <v>630499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630499</v>
      </c>
      <c r="O8" s="47">
        <f t="shared" si="1"/>
        <v>103.30968376208422</v>
      </c>
      <c r="P8" s="9"/>
    </row>
    <row r="9" spans="1:133">
      <c r="A9" s="12"/>
      <c r="B9" s="25">
        <v>314.3</v>
      </c>
      <c r="C9" s="20" t="s">
        <v>12</v>
      </c>
      <c r="D9" s="46">
        <v>224893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224893</v>
      </c>
      <c r="O9" s="47">
        <f t="shared" si="1"/>
        <v>36.84958217270195</v>
      </c>
      <c r="P9" s="9"/>
    </row>
    <row r="10" spans="1:133">
      <c r="A10" s="12"/>
      <c r="B10" s="25">
        <v>314.39999999999998</v>
      </c>
      <c r="C10" s="20" t="s">
        <v>13</v>
      </c>
      <c r="D10" s="46">
        <v>22644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22644</v>
      </c>
      <c r="O10" s="47">
        <f t="shared" si="1"/>
        <v>3.7103064066852367</v>
      </c>
      <c r="P10" s="9"/>
    </row>
    <row r="11" spans="1:133">
      <c r="A11" s="12"/>
      <c r="B11" s="25">
        <v>315</v>
      </c>
      <c r="C11" s="20" t="s">
        <v>14</v>
      </c>
      <c r="D11" s="46">
        <v>256862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256862</v>
      </c>
      <c r="O11" s="47">
        <f t="shared" si="1"/>
        <v>42.087825659511715</v>
      </c>
      <c r="P11" s="9"/>
    </row>
    <row r="12" spans="1:133">
      <c r="A12" s="12"/>
      <c r="B12" s="25">
        <v>316</v>
      </c>
      <c r="C12" s="20" t="s">
        <v>15</v>
      </c>
      <c r="D12" s="46">
        <v>139826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139826</v>
      </c>
      <c r="O12" s="47">
        <f t="shared" si="1"/>
        <v>22.911027363591675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1317275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23300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1340575</v>
      </c>
      <c r="O13" s="45">
        <f t="shared" si="1"/>
        <v>219.65836473865312</v>
      </c>
      <c r="P13" s="10"/>
    </row>
    <row r="14" spans="1:133">
      <c r="A14" s="12"/>
      <c r="B14" s="25">
        <v>322</v>
      </c>
      <c r="C14" s="20" t="s">
        <v>0</v>
      </c>
      <c r="D14" s="46">
        <v>501446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501446</v>
      </c>
      <c r="O14" s="47">
        <f t="shared" si="1"/>
        <v>82.163853842372603</v>
      </c>
      <c r="P14" s="9"/>
    </row>
    <row r="15" spans="1:133">
      <c r="A15" s="12"/>
      <c r="B15" s="25">
        <v>323.10000000000002</v>
      </c>
      <c r="C15" s="20" t="s">
        <v>17</v>
      </c>
      <c r="D15" s="46">
        <v>557612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557612</v>
      </c>
      <c r="O15" s="47">
        <f t="shared" si="1"/>
        <v>91.366868753072254</v>
      </c>
      <c r="P15" s="9"/>
    </row>
    <row r="16" spans="1:133">
      <c r="A16" s="12"/>
      <c r="B16" s="25">
        <v>323.7</v>
      </c>
      <c r="C16" s="20" t="s">
        <v>18</v>
      </c>
      <c r="D16" s="46">
        <v>239767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239767</v>
      </c>
      <c r="O16" s="47">
        <f t="shared" si="1"/>
        <v>39.286744224152059</v>
      </c>
      <c r="P16" s="9"/>
    </row>
    <row r="17" spans="1:16">
      <c r="A17" s="12"/>
      <c r="B17" s="25">
        <v>323.89999999999998</v>
      </c>
      <c r="C17" s="20" t="s">
        <v>19</v>
      </c>
      <c r="D17" s="46">
        <v>18450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18450</v>
      </c>
      <c r="O17" s="47">
        <f t="shared" si="1"/>
        <v>3.0231033917745371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23300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23300</v>
      </c>
      <c r="O18" s="47">
        <f t="shared" si="1"/>
        <v>3.8177945272816647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SUM(D20:D24)</f>
        <v>573426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573426</v>
      </c>
      <c r="O19" s="45">
        <f t="shared" si="1"/>
        <v>93.958053416352612</v>
      </c>
      <c r="P19" s="10"/>
    </row>
    <row r="20" spans="1:16">
      <c r="A20" s="12"/>
      <c r="B20" s="25">
        <v>331.39</v>
      </c>
      <c r="C20" s="20" t="s">
        <v>24</v>
      </c>
      <c r="D20" s="46">
        <v>64204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64204</v>
      </c>
      <c r="O20" s="47">
        <f t="shared" si="1"/>
        <v>10.520072095690644</v>
      </c>
      <c r="P20" s="9"/>
    </row>
    <row r="21" spans="1:16">
      <c r="A21" s="12"/>
      <c r="B21" s="25">
        <v>335.12</v>
      </c>
      <c r="C21" s="20" t="s">
        <v>26</v>
      </c>
      <c r="D21" s="46">
        <v>160760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160760</v>
      </c>
      <c r="O21" s="47">
        <f t="shared" si="1"/>
        <v>26.34114369981976</v>
      </c>
      <c r="P21" s="9"/>
    </row>
    <row r="22" spans="1:16">
      <c r="A22" s="12"/>
      <c r="B22" s="25">
        <v>335.14</v>
      </c>
      <c r="C22" s="20" t="s">
        <v>27</v>
      </c>
      <c r="D22" s="46">
        <v>6327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6327</v>
      </c>
      <c r="O22" s="47">
        <f t="shared" si="1"/>
        <v>1.0367032606914632</v>
      </c>
      <c r="P22" s="9"/>
    </row>
    <row r="23" spans="1:16">
      <c r="A23" s="12"/>
      <c r="B23" s="25">
        <v>335.15</v>
      </c>
      <c r="C23" s="20" t="s">
        <v>28</v>
      </c>
      <c r="D23" s="46">
        <v>6743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6743</v>
      </c>
      <c r="O23" s="47">
        <f t="shared" si="1"/>
        <v>1.1048664591184663</v>
      </c>
      <c r="P23" s="9"/>
    </row>
    <row r="24" spans="1:16">
      <c r="A24" s="12"/>
      <c r="B24" s="25">
        <v>335.18</v>
      </c>
      <c r="C24" s="20" t="s">
        <v>29</v>
      </c>
      <c r="D24" s="46">
        <v>335392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335392</v>
      </c>
      <c r="O24" s="47">
        <f t="shared" si="1"/>
        <v>54.955267901032279</v>
      </c>
      <c r="P24" s="9"/>
    </row>
    <row r="25" spans="1:16" ht="15.75">
      <c r="A25" s="29" t="s">
        <v>35</v>
      </c>
      <c r="B25" s="30"/>
      <c r="C25" s="31"/>
      <c r="D25" s="32">
        <f t="shared" ref="D25:M25" si="6">SUM(D26:D27)</f>
        <v>287850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2795965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3083815</v>
      </c>
      <c r="O25" s="45">
        <f t="shared" si="1"/>
        <v>505.29493691627067</v>
      </c>
      <c r="P25" s="10"/>
    </row>
    <row r="26" spans="1:16">
      <c r="A26" s="12"/>
      <c r="B26" s="25">
        <v>341.9</v>
      </c>
      <c r="C26" s="20" t="s">
        <v>38</v>
      </c>
      <c r="D26" s="46">
        <v>287850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287850</v>
      </c>
      <c r="O26" s="47">
        <f t="shared" si="1"/>
        <v>47.165328526953957</v>
      </c>
      <c r="P26" s="9"/>
    </row>
    <row r="27" spans="1:16">
      <c r="A27" s="12"/>
      <c r="B27" s="25">
        <v>343.5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2795965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2795965</v>
      </c>
      <c r="O27" s="47">
        <f t="shared" si="1"/>
        <v>458.12960838931673</v>
      </c>
      <c r="P27" s="9"/>
    </row>
    <row r="28" spans="1:16" ht="15.75">
      <c r="A28" s="29" t="s">
        <v>36</v>
      </c>
      <c r="B28" s="30"/>
      <c r="C28" s="31"/>
      <c r="D28" s="32">
        <f t="shared" ref="D28:M28" si="7">SUM(D29:D29)</f>
        <v>106263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106263</v>
      </c>
      <c r="O28" s="45">
        <f t="shared" si="1"/>
        <v>17.411600852039982</v>
      </c>
      <c r="P28" s="10"/>
    </row>
    <row r="29" spans="1:16">
      <c r="A29" s="13"/>
      <c r="B29" s="39">
        <v>359</v>
      </c>
      <c r="C29" s="21" t="s">
        <v>42</v>
      </c>
      <c r="D29" s="46">
        <v>106263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106263</v>
      </c>
      <c r="O29" s="47">
        <f t="shared" si="1"/>
        <v>17.411600852039982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493879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52948</v>
      </c>
      <c r="J30" s="32">
        <f t="shared" si="8"/>
        <v>0</v>
      </c>
      <c r="K30" s="32">
        <f t="shared" si="8"/>
        <v>236575</v>
      </c>
      <c r="L30" s="32">
        <f t="shared" si="8"/>
        <v>0</v>
      </c>
      <c r="M30" s="32">
        <f t="shared" si="8"/>
        <v>0</v>
      </c>
      <c r="N30" s="32">
        <f t="shared" si="4"/>
        <v>783402</v>
      </c>
      <c r="O30" s="45">
        <f t="shared" si="1"/>
        <v>128.36342782238245</v>
      </c>
      <c r="P30" s="10"/>
    </row>
    <row r="31" spans="1:16">
      <c r="A31" s="12"/>
      <c r="B31" s="25">
        <v>361.1</v>
      </c>
      <c r="C31" s="20" t="s">
        <v>43</v>
      </c>
      <c r="D31" s="46">
        <v>66944</v>
      </c>
      <c r="E31" s="46">
        <v>0</v>
      </c>
      <c r="F31" s="46">
        <v>0</v>
      </c>
      <c r="G31" s="46">
        <v>0</v>
      </c>
      <c r="H31" s="46">
        <v>0</v>
      </c>
      <c r="I31" s="46">
        <v>52948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119892</v>
      </c>
      <c r="O31" s="47">
        <f t="shared" si="1"/>
        <v>19.644764869736196</v>
      </c>
      <c r="P31" s="9"/>
    </row>
    <row r="32" spans="1:16">
      <c r="A32" s="12"/>
      <c r="B32" s="25">
        <v>361.3</v>
      </c>
      <c r="C32" s="20" t="s">
        <v>59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153700</v>
      </c>
      <c r="L32" s="46">
        <v>0</v>
      </c>
      <c r="M32" s="46">
        <v>0</v>
      </c>
      <c r="N32" s="46">
        <f t="shared" si="4"/>
        <v>153700</v>
      </c>
      <c r="O32" s="47">
        <f t="shared" si="1"/>
        <v>25.18433557266918</v>
      </c>
      <c r="P32" s="9"/>
    </row>
    <row r="33" spans="1:119">
      <c r="A33" s="12"/>
      <c r="B33" s="25">
        <v>368</v>
      </c>
      <c r="C33" s="20" t="s">
        <v>60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82875</v>
      </c>
      <c r="L33" s="46">
        <v>0</v>
      </c>
      <c r="M33" s="46">
        <v>0</v>
      </c>
      <c r="N33" s="46">
        <f t="shared" si="4"/>
        <v>82875</v>
      </c>
      <c r="O33" s="47">
        <f t="shared" si="1"/>
        <v>13.579387186629527</v>
      </c>
      <c r="P33" s="9"/>
    </row>
    <row r="34" spans="1:119">
      <c r="A34" s="12"/>
      <c r="B34" s="25">
        <v>369.9</v>
      </c>
      <c r="C34" s="20" t="s">
        <v>45</v>
      </c>
      <c r="D34" s="46">
        <v>426935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426935</v>
      </c>
      <c r="O34" s="47">
        <f t="shared" si="1"/>
        <v>69.954940193347539</v>
      </c>
      <c r="P34" s="9"/>
    </row>
    <row r="35" spans="1:119" ht="15.75">
      <c r="A35" s="29" t="s">
        <v>37</v>
      </c>
      <c r="B35" s="30"/>
      <c r="C35" s="31"/>
      <c r="D35" s="32">
        <f t="shared" ref="D35:M35" si="9">SUM(D36:D37)</f>
        <v>11952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37789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49741</v>
      </c>
      <c r="O35" s="45">
        <f t="shared" si="1"/>
        <v>8.150253973455678</v>
      </c>
      <c r="P35" s="9"/>
    </row>
    <row r="36" spans="1:119">
      <c r="A36" s="12"/>
      <c r="B36" s="25">
        <v>388.1</v>
      </c>
      <c r="C36" s="20" t="s">
        <v>64</v>
      </c>
      <c r="D36" s="46">
        <v>11952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11952</v>
      </c>
      <c r="O36" s="47">
        <f t="shared" si="1"/>
        <v>1.9583811240373588</v>
      </c>
      <c r="P36" s="9"/>
    </row>
    <row r="37" spans="1:119" ht="15.75" thickBot="1">
      <c r="A37" s="12"/>
      <c r="B37" s="25">
        <v>389.4</v>
      </c>
      <c r="C37" s="20" t="s">
        <v>61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37789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37789</v>
      </c>
      <c r="O37" s="47">
        <f t="shared" si="1"/>
        <v>6.1918728494183188</v>
      </c>
      <c r="P37" s="9"/>
    </row>
    <row r="38" spans="1:119" ht="16.5" thickBot="1">
      <c r="A38" s="14" t="s">
        <v>40</v>
      </c>
      <c r="B38" s="23"/>
      <c r="C38" s="22"/>
      <c r="D38" s="15">
        <f t="shared" ref="D38:M38" si="10">SUM(D5,D13,D19,D25,D28,D30,D35)</f>
        <v>8607629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2910002</v>
      </c>
      <c r="J38" s="15">
        <f t="shared" si="10"/>
        <v>0</v>
      </c>
      <c r="K38" s="15">
        <f t="shared" si="10"/>
        <v>236575</v>
      </c>
      <c r="L38" s="15">
        <f t="shared" si="10"/>
        <v>0</v>
      </c>
      <c r="M38" s="15">
        <f t="shared" si="10"/>
        <v>0</v>
      </c>
      <c r="N38" s="15">
        <f t="shared" si="4"/>
        <v>11754206</v>
      </c>
      <c r="O38" s="38">
        <f t="shared" si="1"/>
        <v>1925.9718171391119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65</v>
      </c>
      <c r="M40" s="48"/>
      <c r="N40" s="48"/>
      <c r="O40" s="43">
        <v>6103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57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5919924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5919924</v>
      </c>
      <c r="O5" s="33">
        <f t="shared" ref="O5:O38" si="1">(N5/O$40)</f>
        <v>970.63846532218395</v>
      </c>
      <c r="P5" s="6"/>
    </row>
    <row r="6" spans="1:133">
      <c r="A6" s="12"/>
      <c r="B6" s="25">
        <v>311</v>
      </c>
      <c r="C6" s="20" t="s">
        <v>2</v>
      </c>
      <c r="D6" s="46">
        <v>4551336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4551336</v>
      </c>
      <c r="O6" s="47">
        <f t="shared" si="1"/>
        <v>746.24299065420564</v>
      </c>
      <c r="P6" s="9"/>
    </row>
    <row r="7" spans="1:133">
      <c r="A7" s="12"/>
      <c r="B7" s="25">
        <v>312.10000000000002</v>
      </c>
      <c r="C7" s="20" t="s">
        <v>10</v>
      </c>
      <c r="D7" s="46">
        <v>107150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107150</v>
      </c>
      <c r="O7" s="47">
        <f t="shared" si="1"/>
        <v>17.568453844892606</v>
      </c>
      <c r="P7" s="9"/>
    </row>
    <row r="8" spans="1:133">
      <c r="A8" s="12"/>
      <c r="B8" s="25">
        <v>314.10000000000002</v>
      </c>
      <c r="C8" s="20" t="s">
        <v>11</v>
      </c>
      <c r="D8" s="46">
        <v>609209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609209</v>
      </c>
      <c r="O8" s="47">
        <f t="shared" si="1"/>
        <v>99.886702738153801</v>
      </c>
      <c r="P8" s="9"/>
    </row>
    <row r="9" spans="1:133">
      <c r="A9" s="12"/>
      <c r="B9" s="25">
        <v>314.3</v>
      </c>
      <c r="C9" s="20" t="s">
        <v>12</v>
      </c>
      <c r="D9" s="46">
        <v>202154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202154</v>
      </c>
      <c r="O9" s="47">
        <f t="shared" si="1"/>
        <v>33.145433677652072</v>
      </c>
      <c r="P9" s="9"/>
    </row>
    <row r="10" spans="1:133">
      <c r="A10" s="12"/>
      <c r="B10" s="25">
        <v>314.39999999999998</v>
      </c>
      <c r="C10" s="20" t="s">
        <v>13</v>
      </c>
      <c r="D10" s="46">
        <v>12556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12556</v>
      </c>
      <c r="O10" s="47">
        <f t="shared" si="1"/>
        <v>2.0586981472372519</v>
      </c>
      <c r="P10" s="9"/>
    </row>
    <row r="11" spans="1:133">
      <c r="A11" s="12"/>
      <c r="B11" s="25">
        <v>315</v>
      </c>
      <c r="C11" s="20" t="s">
        <v>14</v>
      </c>
      <c r="D11" s="46">
        <v>282285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282285</v>
      </c>
      <c r="O11" s="47">
        <f t="shared" si="1"/>
        <v>46.283817019183473</v>
      </c>
      <c r="P11" s="9"/>
    </row>
    <row r="12" spans="1:133">
      <c r="A12" s="12"/>
      <c r="B12" s="25">
        <v>316</v>
      </c>
      <c r="C12" s="20" t="s">
        <v>15</v>
      </c>
      <c r="D12" s="46">
        <v>155234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155234</v>
      </c>
      <c r="O12" s="47">
        <f t="shared" si="1"/>
        <v>25.452369240859156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1508276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967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1509243</v>
      </c>
      <c r="O13" s="45">
        <f t="shared" si="1"/>
        <v>247.45745204131825</v>
      </c>
      <c r="P13" s="10"/>
    </row>
    <row r="14" spans="1:133">
      <c r="A14" s="12"/>
      <c r="B14" s="25">
        <v>322</v>
      </c>
      <c r="C14" s="20" t="s">
        <v>0</v>
      </c>
      <c r="D14" s="46">
        <v>532421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532421</v>
      </c>
      <c r="O14" s="47">
        <f t="shared" si="1"/>
        <v>87.296442039678638</v>
      </c>
      <c r="P14" s="9"/>
    </row>
    <row r="15" spans="1:133">
      <c r="A15" s="12"/>
      <c r="B15" s="25">
        <v>323.10000000000002</v>
      </c>
      <c r="C15" s="20" t="s">
        <v>17</v>
      </c>
      <c r="D15" s="46">
        <v>578242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578242</v>
      </c>
      <c r="O15" s="47">
        <f t="shared" si="1"/>
        <v>94.809313002131503</v>
      </c>
      <c r="P15" s="9"/>
    </row>
    <row r="16" spans="1:133">
      <c r="A16" s="12"/>
      <c r="B16" s="25">
        <v>323.7</v>
      </c>
      <c r="C16" s="20" t="s">
        <v>18</v>
      </c>
      <c r="D16" s="46">
        <v>256604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256604</v>
      </c>
      <c r="O16" s="47">
        <f t="shared" si="1"/>
        <v>42.073126742088867</v>
      </c>
      <c r="P16" s="9"/>
    </row>
    <row r="17" spans="1:16">
      <c r="A17" s="12"/>
      <c r="B17" s="25">
        <v>323.89999999999998</v>
      </c>
      <c r="C17" s="20" t="s">
        <v>19</v>
      </c>
      <c r="D17" s="46">
        <v>18450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18450</v>
      </c>
      <c r="O17" s="47">
        <f t="shared" si="1"/>
        <v>3.0250860796851944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967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967</v>
      </c>
      <c r="O18" s="47">
        <f t="shared" si="1"/>
        <v>0.15855058206263323</v>
      </c>
      <c r="P18" s="9"/>
    </row>
    <row r="19" spans="1:16">
      <c r="A19" s="12"/>
      <c r="B19" s="25">
        <v>325.10000000000002</v>
      </c>
      <c r="C19" s="20" t="s">
        <v>21</v>
      </c>
      <c r="D19" s="46">
        <v>122559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122559</v>
      </c>
      <c r="O19" s="47">
        <f t="shared" si="1"/>
        <v>20.094933595671421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SUM(D21:D25)</f>
        <v>649170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649170</v>
      </c>
      <c r="O20" s="45">
        <f t="shared" si="1"/>
        <v>106.4387604525332</v>
      </c>
      <c r="P20" s="10"/>
    </row>
    <row r="21" spans="1:16">
      <c r="A21" s="12"/>
      <c r="B21" s="25">
        <v>331.39</v>
      </c>
      <c r="C21" s="20" t="s">
        <v>24</v>
      </c>
      <c r="D21" s="46">
        <v>152426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152426</v>
      </c>
      <c r="O21" s="47">
        <f t="shared" si="1"/>
        <v>24.991965896048534</v>
      </c>
      <c r="P21" s="9"/>
    </row>
    <row r="22" spans="1:16">
      <c r="A22" s="12"/>
      <c r="B22" s="25">
        <v>335.12</v>
      </c>
      <c r="C22" s="20" t="s">
        <v>26</v>
      </c>
      <c r="D22" s="46">
        <v>157240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157240</v>
      </c>
      <c r="O22" s="47">
        <f t="shared" si="1"/>
        <v>25.781275618953927</v>
      </c>
      <c r="P22" s="9"/>
    </row>
    <row r="23" spans="1:16">
      <c r="A23" s="12"/>
      <c r="B23" s="25">
        <v>335.14</v>
      </c>
      <c r="C23" s="20" t="s">
        <v>27</v>
      </c>
      <c r="D23" s="46">
        <v>7210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7210</v>
      </c>
      <c r="O23" s="47">
        <f t="shared" si="1"/>
        <v>1.1821610100016395</v>
      </c>
      <c r="P23" s="9"/>
    </row>
    <row r="24" spans="1:16">
      <c r="A24" s="12"/>
      <c r="B24" s="25">
        <v>335.15</v>
      </c>
      <c r="C24" s="20" t="s">
        <v>28</v>
      </c>
      <c r="D24" s="46">
        <v>8191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8191</v>
      </c>
      <c r="O24" s="47">
        <f t="shared" si="1"/>
        <v>1.3430070503361207</v>
      </c>
      <c r="P24" s="9"/>
    </row>
    <row r="25" spans="1:16">
      <c r="A25" s="12"/>
      <c r="B25" s="25">
        <v>335.18</v>
      </c>
      <c r="C25" s="20" t="s">
        <v>29</v>
      </c>
      <c r="D25" s="46">
        <v>324103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324103</v>
      </c>
      <c r="O25" s="47">
        <f t="shared" si="1"/>
        <v>53.140350877192979</v>
      </c>
      <c r="P25" s="9"/>
    </row>
    <row r="26" spans="1:16" ht="15.75">
      <c r="A26" s="29" t="s">
        <v>35</v>
      </c>
      <c r="B26" s="30"/>
      <c r="C26" s="31"/>
      <c r="D26" s="32">
        <f t="shared" ref="D26:M26" si="6">SUM(D27:D28)</f>
        <v>279387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2900504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3179891</v>
      </c>
      <c r="O26" s="45">
        <f t="shared" si="1"/>
        <v>521.37907853746515</v>
      </c>
      <c r="P26" s="10"/>
    </row>
    <row r="27" spans="1:16">
      <c r="A27" s="12"/>
      <c r="B27" s="25">
        <v>341.9</v>
      </c>
      <c r="C27" s="20" t="s">
        <v>38</v>
      </c>
      <c r="D27" s="46">
        <v>279387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279387</v>
      </c>
      <c r="O27" s="47">
        <f t="shared" si="1"/>
        <v>45.808657156910968</v>
      </c>
      <c r="P27" s="9"/>
    </row>
    <row r="28" spans="1:16">
      <c r="A28" s="12"/>
      <c r="B28" s="25">
        <v>343.5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2900504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2900504</v>
      </c>
      <c r="O28" s="47">
        <f t="shared" si="1"/>
        <v>475.57042138055419</v>
      </c>
      <c r="P28" s="9"/>
    </row>
    <row r="29" spans="1:16" ht="15.75">
      <c r="A29" s="29" t="s">
        <v>36</v>
      </c>
      <c r="B29" s="30"/>
      <c r="C29" s="31"/>
      <c r="D29" s="32">
        <f t="shared" ref="D29:M29" si="7">SUM(D30:D30)</f>
        <v>127931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127931</v>
      </c>
      <c r="O29" s="45">
        <f t="shared" si="1"/>
        <v>20.975733726840467</v>
      </c>
      <c r="P29" s="10"/>
    </row>
    <row r="30" spans="1:16">
      <c r="A30" s="13"/>
      <c r="B30" s="39">
        <v>359</v>
      </c>
      <c r="C30" s="21" t="s">
        <v>42</v>
      </c>
      <c r="D30" s="46">
        <v>127931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127931</v>
      </c>
      <c r="O30" s="47">
        <f t="shared" si="1"/>
        <v>20.975733726840467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SUM(D32:D35)</f>
        <v>472341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57254</v>
      </c>
      <c r="J31" s="32">
        <f t="shared" si="8"/>
        <v>0</v>
      </c>
      <c r="K31" s="32">
        <f t="shared" si="8"/>
        <v>100241</v>
      </c>
      <c r="L31" s="32">
        <f t="shared" si="8"/>
        <v>0</v>
      </c>
      <c r="M31" s="32">
        <f t="shared" si="8"/>
        <v>0</v>
      </c>
      <c r="N31" s="32">
        <f t="shared" si="4"/>
        <v>629836</v>
      </c>
      <c r="O31" s="45">
        <f t="shared" si="1"/>
        <v>103.26873257911133</v>
      </c>
      <c r="P31" s="10"/>
    </row>
    <row r="32" spans="1:16">
      <c r="A32" s="12"/>
      <c r="B32" s="25">
        <v>361.1</v>
      </c>
      <c r="C32" s="20" t="s">
        <v>43</v>
      </c>
      <c r="D32" s="46">
        <v>69265</v>
      </c>
      <c r="E32" s="46">
        <v>0</v>
      </c>
      <c r="F32" s="46">
        <v>0</v>
      </c>
      <c r="G32" s="46">
        <v>0</v>
      </c>
      <c r="H32" s="46">
        <v>0</v>
      </c>
      <c r="I32" s="46">
        <v>57254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126519</v>
      </c>
      <c r="O32" s="47">
        <f t="shared" si="1"/>
        <v>20.744220363994096</v>
      </c>
      <c r="P32" s="9"/>
    </row>
    <row r="33" spans="1:119">
      <c r="A33" s="12"/>
      <c r="B33" s="25">
        <v>361.3</v>
      </c>
      <c r="C33" s="20" t="s">
        <v>59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-41004</v>
      </c>
      <c r="L33" s="46">
        <v>0</v>
      </c>
      <c r="M33" s="46">
        <v>0</v>
      </c>
      <c r="N33" s="46">
        <f t="shared" si="4"/>
        <v>-41004</v>
      </c>
      <c r="O33" s="47">
        <f t="shared" si="1"/>
        <v>-6.7230693556320711</v>
      </c>
      <c r="P33" s="9"/>
    </row>
    <row r="34" spans="1:119">
      <c r="A34" s="12"/>
      <c r="B34" s="25">
        <v>368</v>
      </c>
      <c r="C34" s="20" t="s">
        <v>60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141245</v>
      </c>
      <c r="L34" s="46">
        <v>0</v>
      </c>
      <c r="M34" s="46">
        <v>0</v>
      </c>
      <c r="N34" s="46">
        <f t="shared" si="4"/>
        <v>141245</v>
      </c>
      <c r="O34" s="47">
        <f t="shared" si="1"/>
        <v>23.158714543367765</v>
      </c>
      <c r="P34" s="9"/>
    </row>
    <row r="35" spans="1:119">
      <c r="A35" s="12"/>
      <c r="B35" s="25">
        <v>369.9</v>
      </c>
      <c r="C35" s="20" t="s">
        <v>45</v>
      </c>
      <c r="D35" s="46">
        <v>403076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403076</v>
      </c>
      <c r="O35" s="47">
        <f t="shared" si="1"/>
        <v>66.088867027381539</v>
      </c>
      <c r="P35" s="9"/>
    </row>
    <row r="36" spans="1:119" ht="15.75">
      <c r="A36" s="29" t="s">
        <v>37</v>
      </c>
      <c r="B36" s="30"/>
      <c r="C36" s="31"/>
      <c r="D36" s="32">
        <f t="shared" ref="D36:M36" si="9">SUM(D37:D37)</f>
        <v>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21000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21000</v>
      </c>
      <c r="O36" s="45">
        <f t="shared" si="1"/>
        <v>3.4431874077717657</v>
      </c>
      <c r="P36" s="9"/>
    </row>
    <row r="37" spans="1:119" ht="15.75" thickBot="1">
      <c r="A37" s="12"/>
      <c r="B37" s="25">
        <v>389.4</v>
      </c>
      <c r="C37" s="20" t="s">
        <v>61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21000</v>
      </c>
      <c r="O37" s="47">
        <f t="shared" si="1"/>
        <v>3.4431874077717657</v>
      </c>
      <c r="P37" s="9"/>
    </row>
    <row r="38" spans="1:119" ht="16.5" thickBot="1">
      <c r="A38" s="14" t="s">
        <v>40</v>
      </c>
      <c r="B38" s="23"/>
      <c r="C38" s="22"/>
      <c r="D38" s="15">
        <f t="shared" ref="D38:M38" si="10">SUM(D5,D13,D20,D26,D29,D31,D36)</f>
        <v>8957029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2979725</v>
      </c>
      <c r="J38" s="15">
        <f t="shared" si="10"/>
        <v>0</v>
      </c>
      <c r="K38" s="15">
        <f t="shared" si="10"/>
        <v>100241</v>
      </c>
      <c r="L38" s="15">
        <f t="shared" si="10"/>
        <v>0</v>
      </c>
      <c r="M38" s="15">
        <f t="shared" si="10"/>
        <v>0</v>
      </c>
      <c r="N38" s="15">
        <f t="shared" si="4"/>
        <v>12036995</v>
      </c>
      <c r="O38" s="38">
        <f t="shared" si="1"/>
        <v>1973.6014100672242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62</v>
      </c>
      <c r="M40" s="48"/>
      <c r="N40" s="48"/>
      <c r="O40" s="43">
        <v>6099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57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6127278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6127278</v>
      </c>
      <c r="O5" s="33">
        <f t="shared" ref="O5:O37" si="1">(N5/O$39)</f>
        <v>1004.1425762045232</v>
      </c>
      <c r="P5" s="6"/>
    </row>
    <row r="6" spans="1:133">
      <c r="A6" s="12"/>
      <c r="B6" s="25">
        <v>311</v>
      </c>
      <c r="C6" s="20" t="s">
        <v>2</v>
      </c>
      <c r="D6" s="46">
        <v>4801275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4801275</v>
      </c>
      <c r="O6" s="47">
        <f t="shared" si="1"/>
        <v>786.83628318584067</v>
      </c>
      <c r="P6" s="9"/>
    </row>
    <row r="7" spans="1:133">
      <c r="A7" s="12"/>
      <c r="B7" s="25">
        <v>312.10000000000002</v>
      </c>
      <c r="C7" s="20" t="s">
        <v>10</v>
      </c>
      <c r="D7" s="46">
        <v>106944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106944</v>
      </c>
      <c r="O7" s="47">
        <f t="shared" si="1"/>
        <v>17.526057030481809</v>
      </c>
      <c r="P7" s="9"/>
    </row>
    <row r="8" spans="1:133">
      <c r="A8" s="12"/>
      <c r="B8" s="25">
        <v>314.10000000000002</v>
      </c>
      <c r="C8" s="20" t="s">
        <v>11</v>
      </c>
      <c r="D8" s="46">
        <v>595073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595073</v>
      </c>
      <c r="O8" s="47">
        <f t="shared" si="1"/>
        <v>97.520976728941335</v>
      </c>
      <c r="P8" s="9"/>
    </row>
    <row r="9" spans="1:133">
      <c r="A9" s="12"/>
      <c r="B9" s="25">
        <v>314.3</v>
      </c>
      <c r="C9" s="20" t="s">
        <v>12</v>
      </c>
      <c r="D9" s="46">
        <v>183493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183493</v>
      </c>
      <c r="O9" s="47">
        <f t="shared" si="1"/>
        <v>30.070960340871846</v>
      </c>
      <c r="P9" s="9"/>
    </row>
    <row r="10" spans="1:133">
      <c r="A10" s="12"/>
      <c r="B10" s="25">
        <v>314.39999999999998</v>
      </c>
      <c r="C10" s="20" t="s">
        <v>13</v>
      </c>
      <c r="D10" s="46">
        <v>9136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9136</v>
      </c>
      <c r="O10" s="47">
        <f t="shared" si="1"/>
        <v>1.4972140281874795</v>
      </c>
      <c r="P10" s="9"/>
    </row>
    <row r="11" spans="1:133">
      <c r="A11" s="12"/>
      <c r="B11" s="25">
        <v>315</v>
      </c>
      <c r="C11" s="20" t="s">
        <v>14</v>
      </c>
      <c r="D11" s="46">
        <v>303211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303211</v>
      </c>
      <c r="O11" s="47">
        <f t="shared" si="1"/>
        <v>49.690429367420521</v>
      </c>
      <c r="P11" s="9"/>
    </row>
    <row r="12" spans="1:133">
      <c r="A12" s="12"/>
      <c r="B12" s="25">
        <v>316</v>
      </c>
      <c r="C12" s="20" t="s">
        <v>15</v>
      </c>
      <c r="D12" s="46">
        <v>128146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128146</v>
      </c>
      <c r="O12" s="47">
        <f t="shared" si="1"/>
        <v>21.000655522779418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1440336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3268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1443604</v>
      </c>
      <c r="O13" s="45">
        <f t="shared" si="1"/>
        <v>236.57882661422485</v>
      </c>
      <c r="P13" s="10"/>
    </row>
    <row r="14" spans="1:133">
      <c r="A14" s="12"/>
      <c r="B14" s="25">
        <v>322</v>
      </c>
      <c r="C14" s="20" t="s">
        <v>0</v>
      </c>
      <c r="D14" s="46">
        <v>428707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428707</v>
      </c>
      <c r="O14" s="47">
        <f t="shared" si="1"/>
        <v>70.256801048836451</v>
      </c>
      <c r="P14" s="9"/>
    </row>
    <row r="15" spans="1:133">
      <c r="A15" s="12"/>
      <c r="B15" s="25">
        <v>323.10000000000002</v>
      </c>
      <c r="C15" s="20" t="s">
        <v>17</v>
      </c>
      <c r="D15" s="46">
        <v>565375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565375</v>
      </c>
      <c r="O15" s="47">
        <f t="shared" si="1"/>
        <v>92.654047853162893</v>
      </c>
      <c r="P15" s="9"/>
    </row>
    <row r="16" spans="1:133">
      <c r="A16" s="12"/>
      <c r="B16" s="25">
        <v>323.7</v>
      </c>
      <c r="C16" s="20" t="s">
        <v>18</v>
      </c>
      <c r="D16" s="46">
        <v>289884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289884</v>
      </c>
      <c r="O16" s="47">
        <f t="shared" si="1"/>
        <v>47.50639134709931</v>
      </c>
      <c r="P16" s="9"/>
    </row>
    <row r="17" spans="1:16">
      <c r="A17" s="12"/>
      <c r="B17" s="25">
        <v>323.89999999999998</v>
      </c>
      <c r="C17" s="20" t="s">
        <v>19</v>
      </c>
      <c r="D17" s="46">
        <v>18450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18450</v>
      </c>
      <c r="O17" s="47">
        <f t="shared" si="1"/>
        <v>3.0235988200589969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3268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3268</v>
      </c>
      <c r="O18" s="47">
        <f t="shared" si="1"/>
        <v>0.5355621107833497</v>
      </c>
      <c r="P18" s="9"/>
    </row>
    <row r="19" spans="1:16">
      <c r="A19" s="12"/>
      <c r="B19" s="25">
        <v>325.10000000000002</v>
      </c>
      <c r="C19" s="20" t="s">
        <v>21</v>
      </c>
      <c r="D19" s="46">
        <v>137920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137920</v>
      </c>
      <c r="O19" s="47">
        <f t="shared" si="1"/>
        <v>22.602425434283841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SUM(D21:D27)</f>
        <v>515614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368002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883616</v>
      </c>
      <c r="O20" s="45">
        <f t="shared" si="1"/>
        <v>144.80760406424125</v>
      </c>
      <c r="P20" s="10"/>
    </row>
    <row r="21" spans="1:16">
      <c r="A21" s="12"/>
      <c r="B21" s="25">
        <v>331.35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368002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368002</v>
      </c>
      <c r="O21" s="47">
        <f t="shared" si="1"/>
        <v>60.308423467715507</v>
      </c>
      <c r="P21" s="9"/>
    </row>
    <row r="22" spans="1:16">
      <c r="A22" s="12"/>
      <c r="B22" s="25">
        <v>331.39</v>
      </c>
      <c r="C22" s="20" t="s">
        <v>24</v>
      </c>
      <c r="D22" s="46">
        <v>14546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14546</v>
      </c>
      <c r="O22" s="47">
        <f t="shared" si="1"/>
        <v>2.3838085873484105</v>
      </c>
      <c r="P22" s="9"/>
    </row>
    <row r="23" spans="1:16">
      <c r="A23" s="12"/>
      <c r="B23" s="25">
        <v>335.12</v>
      </c>
      <c r="C23" s="20" t="s">
        <v>26</v>
      </c>
      <c r="D23" s="46">
        <v>150162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150162</v>
      </c>
      <c r="O23" s="47">
        <f t="shared" si="1"/>
        <v>24.608652900688298</v>
      </c>
      <c r="P23" s="9"/>
    </row>
    <row r="24" spans="1:16">
      <c r="A24" s="12"/>
      <c r="B24" s="25">
        <v>335.14</v>
      </c>
      <c r="C24" s="20" t="s">
        <v>27</v>
      </c>
      <c r="D24" s="46">
        <v>8617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8617</v>
      </c>
      <c r="O24" s="47">
        <f t="shared" si="1"/>
        <v>1.4121599475581776</v>
      </c>
      <c r="P24" s="9"/>
    </row>
    <row r="25" spans="1:16">
      <c r="A25" s="12"/>
      <c r="B25" s="25">
        <v>335.15</v>
      </c>
      <c r="C25" s="20" t="s">
        <v>28</v>
      </c>
      <c r="D25" s="46">
        <v>4066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4066</v>
      </c>
      <c r="O25" s="47">
        <f t="shared" si="1"/>
        <v>0.66633890527695838</v>
      </c>
      <c r="P25" s="9"/>
    </row>
    <row r="26" spans="1:16">
      <c r="A26" s="12"/>
      <c r="B26" s="25">
        <v>335.18</v>
      </c>
      <c r="C26" s="20" t="s">
        <v>29</v>
      </c>
      <c r="D26" s="46">
        <v>310533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310533</v>
      </c>
      <c r="O26" s="47">
        <f t="shared" si="1"/>
        <v>50.890363815142578</v>
      </c>
      <c r="P26" s="9"/>
    </row>
    <row r="27" spans="1:16">
      <c r="A27" s="12"/>
      <c r="B27" s="25">
        <v>335.29</v>
      </c>
      <c r="C27" s="20" t="s">
        <v>30</v>
      </c>
      <c r="D27" s="46">
        <v>27690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27690</v>
      </c>
      <c r="O27" s="47">
        <f t="shared" si="1"/>
        <v>4.537856440511308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SUM(D29:D30)</f>
        <v>224840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2824775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3049615</v>
      </c>
      <c r="O28" s="45">
        <f t="shared" si="1"/>
        <v>499.773025237627</v>
      </c>
      <c r="P28" s="10"/>
    </row>
    <row r="29" spans="1:16">
      <c r="A29" s="12"/>
      <c r="B29" s="25">
        <v>341.9</v>
      </c>
      <c r="C29" s="20" t="s">
        <v>38</v>
      </c>
      <c r="D29" s="46">
        <v>224840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224840</v>
      </c>
      <c r="O29" s="47">
        <f t="shared" si="1"/>
        <v>36.84693543100623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2824775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2824775</v>
      </c>
      <c r="O30" s="47">
        <f t="shared" si="1"/>
        <v>462.92608980662078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SUM(D32:D32)</f>
        <v>53462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53462</v>
      </c>
      <c r="O31" s="45">
        <f t="shared" si="1"/>
        <v>8.7613897082923629</v>
      </c>
      <c r="P31" s="10"/>
    </row>
    <row r="32" spans="1:16">
      <c r="A32" s="13"/>
      <c r="B32" s="39">
        <v>359</v>
      </c>
      <c r="C32" s="21" t="s">
        <v>42</v>
      </c>
      <c r="D32" s="46">
        <v>53462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53462</v>
      </c>
      <c r="O32" s="47">
        <f t="shared" si="1"/>
        <v>8.7613897082923629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588279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109187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697466</v>
      </c>
      <c r="O33" s="45">
        <f t="shared" si="1"/>
        <v>114.30121271714192</v>
      </c>
      <c r="P33" s="10"/>
    </row>
    <row r="34" spans="1:119">
      <c r="A34" s="12"/>
      <c r="B34" s="25">
        <v>361.1</v>
      </c>
      <c r="C34" s="20" t="s">
        <v>43</v>
      </c>
      <c r="D34" s="46">
        <v>142157</v>
      </c>
      <c r="E34" s="46">
        <v>0</v>
      </c>
      <c r="F34" s="46">
        <v>0</v>
      </c>
      <c r="G34" s="46">
        <v>0</v>
      </c>
      <c r="H34" s="46">
        <v>0</v>
      </c>
      <c r="I34" s="46">
        <v>109187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251344</v>
      </c>
      <c r="O34" s="47">
        <f t="shared" si="1"/>
        <v>41.190429367420521</v>
      </c>
      <c r="P34" s="9"/>
    </row>
    <row r="35" spans="1:119">
      <c r="A35" s="12"/>
      <c r="B35" s="25">
        <v>362</v>
      </c>
      <c r="C35" s="20" t="s">
        <v>44</v>
      </c>
      <c r="D35" s="46">
        <v>4025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4025</v>
      </c>
      <c r="O35" s="47">
        <f t="shared" si="1"/>
        <v>0.65961979678793836</v>
      </c>
      <c r="P35" s="9"/>
    </row>
    <row r="36" spans="1:119" ht="15.75" thickBot="1">
      <c r="A36" s="12"/>
      <c r="B36" s="25">
        <v>369.9</v>
      </c>
      <c r="C36" s="20" t="s">
        <v>45</v>
      </c>
      <c r="D36" s="46">
        <v>442097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442097</v>
      </c>
      <c r="O36" s="47">
        <f t="shared" si="1"/>
        <v>72.451163552933465</v>
      </c>
      <c r="P36" s="9"/>
    </row>
    <row r="37" spans="1:119" ht="16.5" thickBot="1">
      <c r="A37" s="14" t="s">
        <v>40</v>
      </c>
      <c r="B37" s="23"/>
      <c r="C37" s="22"/>
      <c r="D37" s="15">
        <f>SUM(D5,D13,D20,D28,D31,D33)</f>
        <v>8949809</v>
      </c>
      <c r="E37" s="15">
        <f t="shared" ref="E37:M37" si="9">SUM(E5,E13,E20,E28,E31,E33)</f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3305232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12255041</v>
      </c>
      <c r="O37" s="38">
        <f t="shared" si="1"/>
        <v>2008.3646345460504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56</v>
      </c>
      <c r="M39" s="48"/>
      <c r="N39" s="48"/>
      <c r="O39" s="43">
        <v>6102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thickBot="1">
      <c r="A41" s="52" t="s">
        <v>57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A41:O41"/>
    <mergeCell ref="L39:N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6100665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6100665</v>
      </c>
      <c r="O5" s="33">
        <f t="shared" ref="O5:O40" si="1">(N5/O$42)</f>
        <v>998.14545157068062</v>
      </c>
      <c r="P5" s="6"/>
    </row>
    <row r="6" spans="1:133">
      <c r="A6" s="12"/>
      <c r="B6" s="25">
        <v>311</v>
      </c>
      <c r="C6" s="20" t="s">
        <v>2</v>
      </c>
      <c r="D6" s="46">
        <v>4767861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4767861</v>
      </c>
      <c r="O6" s="47">
        <f t="shared" si="1"/>
        <v>780.08196989528801</v>
      </c>
      <c r="P6" s="9"/>
    </row>
    <row r="7" spans="1:133">
      <c r="A7" s="12"/>
      <c r="B7" s="25">
        <v>312.10000000000002</v>
      </c>
      <c r="C7" s="20" t="s">
        <v>10</v>
      </c>
      <c r="D7" s="46">
        <v>102574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102574</v>
      </c>
      <c r="O7" s="47">
        <f t="shared" si="1"/>
        <v>16.782395287958114</v>
      </c>
      <c r="P7" s="9"/>
    </row>
    <row r="8" spans="1:133">
      <c r="A8" s="12"/>
      <c r="B8" s="25">
        <v>314.10000000000002</v>
      </c>
      <c r="C8" s="20" t="s">
        <v>11</v>
      </c>
      <c r="D8" s="46">
        <v>573267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573267</v>
      </c>
      <c r="O8" s="47">
        <f t="shared" si="1"/>
        <v>93.793684554973822</v>
      </c>
      <c r="P8" s="9"/>
    </row>
    <row r="9" spans="1:133">
      <c r="A9" s="12"/>
      <c r="B9" s="25">
        <v>314.3</v>
      </c>
      <c r="C9" s="20" t="s">
        <v>12</v>
      </c>
      <c r="D9" s="46">
        <v>187387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187387</v>
      </c>
      <c r="O9" s="47">
        <f t="shared" si="1"/>
        <v>30.658867801047119</v>
      </c>
      <c r="P9" s="9"/>
    </row>
    <row r="10" spans="1:133">
      <c r="A10" s="12"/>
      <c r="B10" s="25">
        <v>314.39999999999998</v>
      </c>
      <c r="C10" s="20" t="s">
        <v>13</v>
      </c>
      <c r="D10" s="46">
        <v>9365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9365</v>
      </c>
      <c r="O10" s="47">
        <f t="shared" si="1"/>
        <v>1.5322316753926701</v>
      </c>
      <c r="P10" s="9"/>
    </row>
    <row r="11" spans="1:133">
      <c r="A11" s="12"/>
      <c r="B11" s="25">
        <v>315</v>
      </c>
      <c r="C11" s="20" t="s">
        <v>14</v>
      </c>
      <c r="D11" s="46">
        <v>336183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336183</v>
      </c>
      <c r="O11" s="47">
        <f t="shared" si="1"/>
        <v>55.003763089005233</v>
      </c>
      <c r="P11" s="9"/>
    </row>
    <row r="12" spans="1:133">
      <c r="A12" s="12"/>
      <c r="B12" s="25">
        <v>316</v>
      </c>
      <c r="C12" s="20" t="s">
        <v>15</v>
      </c>
      <c r="D12" s="46">
        <v>124028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124028</v>
      </c>
      <c r="O12" s="47">
        <f t="shared" si="1"/>
        <v>20.292539267015705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1499007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2976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1501983</v>
      </c>
      <c r="O13" s="45">
        <f t="shared" si="1"/>
        <v>245.74329188481676</v>
      </c>
      <c r="P13" s="10"/>
    </row>
    <row r="14" spans="1:133">
      <c r="A14" s="12"/>
      <c r="B14" s="25">
        <v>322</v>
      </c>
      <c r="C14" s="20" t="s">
        <v>0</v>
      </c>
      <c r="D14" s="46">
        <v>393861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393861</v>
      </c>
      <c r="O14" s="47">
        <f t="shared" si="1"/>
        <v>64.440608638743456</v>
      </c>
      <c r="P14" s="9"/>
    </row>
    <row r="15" spans="1:133">
      <c r="A15" s="12"/>
      <c r="B15" s="25">
        <v>323.10000000000002</v>
      </c>
      <c r="C15" s="20" t="s">
        <v>17</v>
      </c>
      <c r="D15" s="46">
        <v>650134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650134</v>
      </c>
      <c r="O15" s="47">
        <f t="shared" si="1"/>
        <v>106.37009162303664</v>
      </c>
      <c r="P15" s="9"/>
    </row>
    <row r="16" spans="1:133">
      <c r="A16" s="12"/>
      <c r="B16" s="25">
        <v>323.7</v>
      </c>
      <c r="C16" s="20" t="s">
        <v>18</v>
      </c>
      <c r="D16" s="46">
        <v>248908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248908</v>
      </c>
      <c r="O16" s="47">
        <f t="shared" si="1"/>
        <v>40.724476439790578</v>
      </c>
      <c r="P16" s="9"/>
    </row>
    <row r="17" spans="1:16">
      <c r="A17" s="12"/>
      <c r="B17" s="25">
        <v>323.89999999999998</v>
      </c>
      <c r="C17" s="20" t="s">
        <v>19</v>
      </c>
      <c r="D17" s="46">
        <v>18450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18450</v>
      </c>
      <c r="O17" s="47">
        <f t="shared" si="1"/>
        <v>3.018651832460733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2976</v>
      </c>
      <c r="O18" s="47">
        <f t="shared" si="1"/>
        <v>0.48691099476439792</v>
      </c>
      <c r="P18" s="9"/>
    </row>
    <row r="19" spans="1:16">
      <c r="A19" s="12"/>
      <c r="B19" s="25">
        <v>325.10000000000002</v>
      </c>
      <c r="C19" s="20" t="s">
        <v>21</v>
      </c>
      <c r="D19" s="46">
        <v>187654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187654</v>
      </c>
      <c r="O19" s="47">
        <f t="shared" si="1"/>
        <v>30.702552356020941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SUM(D21:D28)</f>
        <v>618357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1283518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1901875</v>
      </c>
      <c r="O20" s="45">
        <f t="shared" si="1"/>
        <v>311.17064790575915</v>
      </c>
      <c r="P20" s="10"/>
    </row>
    <row r="21" spans="1:16">
      <c r="A21" s="12"/>
      <c r="B21" s="25">
        <v>331.35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1247003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1247003</v>
      </c>
      <c r="O21" s="47">
        <f t="shared" si="1"/>
        <v>204.02535994764398</v>
      </c>
      <c r="P21" s="9"/>
    </row>
    <row r="22" spans="1:16">
      <c r="A22" s="12"/>
      <c r="B22" s="25">
        <v>331.39</v>
      </c>
      <c r="C22" s="20" t="s">
        <v>24</v>
      </c>
      <c r="D22" s="46">
        <v>135676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135676</v>
      </c>
      <c r="O22" s="47">
        <f t="shared" si="1"/>
        <v>22.198298429319372</v>
      </c>
      <c r="P22" s="9"/>
    </row>
    <row r="23" spans="1:16">
      <c r="A23" s="12"/>
      <c r="B23" s="25">
        <v>334.35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36515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36515</v>
      </c>
      <c r="O23" s="47">
        <f t="shared" si="1"/>
        <v>5.9743128272251305</v>
      </c>
      <c r="P23" s="9"/>
    </row>
    <row r="24" spans="1:16">
      <c r="A24" s="12"/>
      <c r="B24" s="25">
        <v>335.12</v>
      </c>
      <c r="C24" s="20" t="s">
        <v>26</v>
      </c>
      <c r="D24" s="46">
        <v>150662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150662</v>
      </c>
      <c r="O24" s="47">
        <f t="shared" si="1"/>
        <v>24.650196335078533</v>
      </c>
      <c r="P24" s="9"/>
    </row>
    <row r="25" spans="1:16">
      <c r="A25" s="12"/>
      <c r="B25" s="25">
        <v>335.14</v>
      </c>
      <c r="C25" s="20" t="s">
        <v>27</v>
      </c>
      <c r="D25" s="46">
        <v>8723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8723</v>
      </c>
      <c r="O25" s="47">
        <f t="shared" si="1"/>
        <v>1.4271924083769634</v>
      </c>
      <c r="P25" s="9"/>
    </row>
    <row r="26" spans="1:16">
      <c r="A26" s="12"/>
      <c r="B26" s="25">
        <v>335.15</v>
      </c>
      <c r="C26" s="20" t="s">
        <v>28</v>
      </c>
      <c r="D26" s="46">
        <v>5658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5658</v>
      </c>
      <c r="O26" s="47">
        <f t="shared" si="1"/>
        <v>0.92571989528795806</v>
      </c>
      <c r="P26" s="9"/>
    </row>
    <row r="27" spans="1:16">
      <c r="A27" s="12"/>
      <c r="B27" s="25">
        <v>335.18</v>
      </c>
      <c r="C27" s="20" t="s">
        <v>29</v>
      </c>
      <c r="D27" s="46">
        <v>296213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296213</v>
      </c>
      <c r="O27" s="47">
        <f t="shared" si="1"/>
        <v>48.464168848167539</v>
      </c>
      <c r="P27" s="9"/>
    </row>
    <row r="28" spans="1:16">
      <c r="A28" s="12"/>
      <c r="B28" s="25">
        <v>335.29</v>
      </c>
      <c r="C28" s="20" t="s">
        <v>30</v>
      </c>
      <c r="D28" s="46">
        <v>21425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21425</v>
      </c>
      <c r="O28" s="47">
        <f t="shared" si="1"/>
        <v>3.5053992146596857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SUM(D30:D31)</f>
        <v>220634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2556186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40" si="8">SUM(D29:M29)</f>
        <v>2776820</v>
      </c>
      <c r="O29" s="45">
        <f t="shared" si="1"/>
        <v>454.3226439790576</v>
      </c>
      <c r="P29" s="10"/>
    </row>
    <row r="30" spans="1:16">
      <c r="A30" s="12"/>
      <c r="B30" s="25">
        <v>341.9</v>
      </c>
      <c r="C30" s="20" t="s">
        <v>38</v>
      </c>
      <c r="D30" s="46">
        <v>220634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220634</v>
      </c>
      <c r="O30" s="47">
        <f t="shared" si="1"/>
        <v>36.098494764397905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2556186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2556186</v>
      </c>
      <c r="O31" s="47">
        <f t="shared" si="1"/>
        <v>418.22414921465969</v>
      </c>
      <c r="P31" s="9"/>
    </row>
    <row r="32" spans="1:16" ht="15.75">
      <c r="A32" s="29" t="s">
        <v>36</v>
      </c>
      <c r="B32" s="30"/>
      <c r="C32" s="31"/>
      <c r="D32" s="32">
        <f t="shared" ref="D32:M32" si="9">SUM(D33:D33)</f>
        <v>51700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51700</v>
      </c>
      <c r="O32" s="45">
        <f t="shared" si="1"/>
        <v>8.4587696335078526</v>
      </c>
      <c r="P32" s="10"/>
    </row>
    <row r="33" spans="1:119">
      <c r="A33" s="13"/>
      <c r="B33" s="39">
        <v>359</v>
      </c>
      <c r="C33" s="21" t="s">
        <v>42</v>
      </c>
      <c r="D33" s="46">
        <v>51700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51700</v>
      </c>
      <c r="O33" s="47">
        <f t="shared" si="1"/>
        <v>8.4587696335078526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SUM(D35:D37)</f>
        <v>576730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233172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809902</v>
      </c>
      <c r="O34" s="45">
        <f t="shared" si="1"/>
        <v>132.5101439790576</v>
      </c>
      <c r="P34" s="10"/>
    </row>
    <row r="35" spans="1:119">
      <c r="A35" s="12"/>
      <c r="B35" s="25">
        <v>361.1</v>
      </c>
      <c r="C35" s="20" t="s">
        <v>43</v>
      </c>
      <c r="D35" s="46">
        <v>173653</v>
      </c>
      <c r="E35" s="46">
        <v>0</v>
      </c>
      <c r="F35" s="46">
        <v>0</v>
      </c>
      <c r="G35" s="46">
        <v>0</v>
      </c>
      <c r="H35" s="46">
        <v>0</v>
      </c>
      <c r="I35" s="46">
        <v>227569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401222</v>
      </c>
      <c r="O35" s="47">
        <f t="shared" si="1"/>
        <v>65.644960732984288</v>
      </c>
      <c r="P35" s="9"/>
    </row>
    <row r="36" spans="1:119">
      <c r="A36" s="12"/>
      <c r="B36" s="25">
        <v>362</v>
      </c>
      <c r="C36" s="20" t="s">
        <v>44</v>
      </c>
      <c r="D36" s="46">
        <v>2575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2575</v>
      </c>
      <c r="O36" s="47">
        <f t="shared" si="1"/>
        <v>0.4213023560209424</v>
      </c>
      <c r="P36" s="9"/>
    </row>
    <row r="37" spans="1:119">
      <c r="A37" s="12"/>
      <c r="B37" s="25">
        <v>369.9</v>
      </c>
      <c r="C37" s="20" t="s">
        <v>45</v>
      </c>
      <c r="D37" s="46">
        <v>400502</v>
      </c>
      <c r="E37" s="46">
        <v>0</v>
      </c>
      <c r="F37" s="46">
        <v>0</v>
      </c>
      <c r="G37" s="46">
        <v>0</v>
      </c>
      <c r="H37" s="46">
        <v>0</v>
      </c>
      <c r="I37" s="46">
        <v>5603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406105</v>
      </c>
      <c r="O37" s="47">
        <f t="shared" si="1"/>
        <v>66.443880890052355</v>
      </c>
      <c r="P37" s="9"/>
    </row>
    <row r="38" spans="1:119" ht="15.75">
      <c r="A38" s="29" t="s">
        <v>37</v>
      </c>
      <c r="B38" s="30"/>
      <c r="C38" s="31"/>
      <c r="D38" s="32">
        <f t="shared" ref="D38:M38" si="11">SUM(D39:D39)</f>
        <v>102621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8"/>
        <v>102621</v>
      </c>
      <c r="O38" s="45">
        <f t="shared" si="1"/>
        <v>16.79008507853403</v>
      </c>
      <c r="P38" s="9"/>
    </row>
    <row r="39" spans="1:119" ht="15.75" thickBot="1">
      <c r="A39" s="12"/>
      <c r="B39" s="25">
        <v>383</v>
      </c>
      <c r="C39" s="20" t="s">
        <v>46</v>
      </c>
      <c r="D39" s="46">
        <v>102621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102621</v>
      </c>
      <c r="O39" s="47">
        <f t="shared" si="1"/>
        <v>16.79008507853403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2">SUM(D5,D13,D20,D29,D32,D34,D38)</f>
        <v>9169714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4075852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8"/>
        <v>13245566</v>
      </c>
      <c r="O40" s="38">
        <f t="shared" si="1"/>
        <v>2167.1410340314137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53</v>
      </c>
      <c r="M42" s="48"/>
      <c r="N42" s="48"/>
      <c r="O42" s="43">
        <v>6112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thickBot="1">
      <c r="A44" s="52" t="s">
        <v>57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5698515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5698515</v>
      </c>
      <c r="O5" s="33">
        <f t="shared" ref="O5:O40" si="1">(N5/O$42)</f>
        <v>924.93345236162963</v>
      </c>
      <c r="P5" s="6"/>
    </row>
    <row r="6" spans="1:133">
      <c r="A6" s="12"/>
      <c r="B6" s="25">
        <v>311</v>
      </c>
      <c r="C6" s="20" t="s">
        <v>2</v>
      </c>
      <c r="D6" s="46">
        <v>4426894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4426894</v>
      </c>
      <c r="O6" s="47">
        <f t="shared" si="1"/>
        <v>718.53497808797272</v>
      </c>
      <c r="P6" s="9"/>
    </row>
    <row r="7" spans="1:133">
      <c r="A7" s="12"/>
      <c r="B7" s="25">
        <v>312.41000000000003</v>
      </c>
      <c r="C7" s="20" t="s">
        <v>77</v>
      </c>
      <c r="D7" s="46">
        <v>103991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103991</v>
      </c>
      <c r="O7" s="47">
        <f t="shared" si="1"/>
        <v>16.878915760428502</v>
      </c>
      <c r="P7" s="9"/>
    </row>
    <row r="8" spans="1:133">
      <c r="A8" s="12"/>
      <c r="B8" s="25">
        <v>314.10000000000002</v>
      </c>
      <c r="C8" s="20" t="s">
        <v>11</v>
      </c>
      <c r="D8" s="46">
        <v>559027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559027</v>
      </c>
      <c r="O8" s="47">
        <f t="shared" si="1"/>
        <v>90.736406427527996</v>
      </c>
      <c r="P8" s="9"/>
    </row>
    <row r="9" spans="1:133">
      <c r="A9" s="12"/>
      <c r="B9" s="25">
        <v>314.3</v>
      </c>
      <c r="C9" s="20" t="s">
        <v>12</v>
      </c>
      <c r="D9" s="46">
        <v>156730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156730</v>
      </c>
      <c r="O9" s="47">
        <f t="shared" si="1"/>
        <v>25.439052101931505</v>
      </c>
      <c r="P9" s="9"/>
    </row>
    <row r="10" spans="1:133">
      <c r="A10" s="12"/>
      <c r="B10" s="25">
        <v>314.39999999999998</v>
      </c>
      <c r="C10" s="20" t="s">
        <v>13</v>
      </c>
      <c r="D10" s="46">
        <v>9444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9444</v>
      </c>
      <c r="O10" s="47">
        <f t="shared" si="1"/>
        <v>1.5328680409024509</v>
      </c>
      <c r="P10" s="9"/>
    </row>
    <row r="11" spans="1:133">
      <c r="A11" s="12"/>
      <c r="B11" s="25">
        <v>315</v>
      </c>
      <c r="C11" s="20" t="s">
        <v>14</v>
      </c>
      <c r="D11" s="46">
        <v>316681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316681</v>
      </c>
      <c r="O11" s="47">
        <f t="shared" si="1"/>
        <v>51.40090894335335</v>
      </c>
      <c r="P11" s="9"/>
    </row>
    <row r="12" spans="1:133">
      <c r="A12" s="12"/>
      <c r="B12" s="25">
        <v>316</v>
      </c>
      <c r="C12" s="20" t="s">
        <v>15</v>
      </c>
      <c r="D12" s="46">
        <v>125748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125748</v>
      </c>
      <c r="O12" s="47">
        <f t="shared" si="1"/>
        <v>20.410322999513067</v>
      </c>
      <c r="P12" s="9"/>
    </row>
    <row r="13" spans="1:133" ht="15.75">
      <c r="A13" s="29" t="s">
        <v>78</v>
      </c>
      <c r="B13" s="30"/>
      <c r="C13" s="31"/>
      <c r="D13" s="32">
        <f t="shared" ref="D13:M13" si="3">SUM(D14:D17)</f>
        <v>1939931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1939931</v>
      </c>
      <c r="O13" s="45">
        <f t="shared" si="1"/>
        <v>314.87274793053075</v>
      </c>
      <c r="P13" s="10"/>
    </row>
    <row r="14" spans="1:133">
      <c r="A14" s="12"/>
      <c r="B14" s="25">
        <v>322</v>
      </c>
      <c r="C14" s="20" t="s">
        <v>0</v>
      </c>
      <c r="D14" s="46">
        <v>979968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979968</v>
      </c>
      <c r="O14" s="47">
        <f t="shared" si="1"/>
        <v>159.05989287453335</v>
      </c>
      <c r="P14" s="9"/>
    </row>
    <row r="15" spans="1:133">
      <c r="A15" s="12"/>
      <c r="B15" s="25">
        <v>323.10000000000002</v>
      </c>
      <c r="C15" s="20" t="s">
        <v>17</v>
      </c>
      <c r="D15" s="46">
        <v>700037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700037</v>
      </c>
      <c r="O15" s="47">
        <f t="shared" si="1"/>
        <v>113.62392468755073</v>
      </c>
      <c r="P15" s="9"/>
    </row>
    <row r="16" spans="1:133">
      <c r="A16" s="12"/>
      <c r="B16" s="25">
        <v>323.7</v>
      </c>
      <c r="C16" s="20" t="s">
        <v>18</v>
      </c>
      <c r="D16" s="46">
        <v>241476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241476</v>
      </c>
      <c r="O16" s="47">
        <f t="shared" si="1"/>
        <v>39.19428664177893</v>
      </c>
      <c r="P16" s="9"/>
    </row>
    <row r="17" spans="1:16">
      <c r="A17" s="12"/>
      <c r="B17" s="25">
        <v>323.89999999999998</v>
      </c>
      <c r="C17" s="20" t="s">
        <v>19</v>
      </c>
      <c r="D17" s="46">
        <v>18450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18450</v>
      </c>
      <c r="O17" s="47">
        <f t="shared" si="1"/>
        <v>2.9946437266677486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SUM(D19:D24)</f>
        <v>598626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598626</v>
      </c>
      <c r="O18" s="45">
        <f t="shared" si="1"/>
        <v>97.163772114916412</v>
      </c>
      <c r="P18" s="10"/>
    </row>
    <row r="19" spans="1:16">
      <c r="A19" s="12"/>
      <c r="B19" s="25">
        <v>331.39</v>
      </c>
      <c r="C19" s="20" t="s">
        <v>24</v>
      </c>
      <c r="D19" s="46">
        <v>81476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81476</v>
      </c>
      <c r="O19" s="47">
        <f t="shared" si="1"/>
        <v>13.224476546015257</v>
      </c>
      <c r="P19" s="9"/>
    </row>
    <row r="20" spans="1:16">
      <c r="A20" s="12"/>
      <c r="B20" s="25">
        <v>334.7</v>
      </c>
      <c r="C20" s="20" t="s">
        <v>79</v>
      </c>
      <c r="D20" s="46">
        <v>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5000</v>
      </c>
      <c r="O20" s="47">
        <f t="shared" si="1"/>
        <v>0.81155656549261479</v>
      </c>
      <c r="P20" s="9"/>
    </row>
    <row r="21" spans="1:16">
      <c r="A21" s="12"/>
      <c r="B21" s="25">
        <v>335.12</v>
      </c>
      <c r="C21" s="20" t="s">
        <v>26</v>
      </c>
      <c r="D21" s="46">
        <v>167526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167526</v>
      </c>
      <c r="O21" s="47">
        <f t="shared" si="1"/>
        <v>27.191365038143157</v>
      </c>
      <c r="P21" s="9"/>
    </row>
    <row r="22" spans="1:16">
      <c r="A22" s="12"/>
      <c r="B22" s="25">
        <v>335.18</v>
      </c>
      <c r="C22" s="20" t="s">
        <v>29</v>
      </c>
      <c r="D22" s="46">
        <v>325374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325374</v>
      </c>
      <c r="O22" s="47">
        <f t="shared" si="1"/>
        <v>52.811881188118811</v>
      </c>
      <c r="P22" s="9"/>
    </row>
    <row r="23" spans="1:16">
      <c r="A23" s="12"/>
      <c r="B23" s="25">
        <v>335.9</v>
      </c>
      <c r="C23" s="20" t="s">
        <v>80</v>
      </c>
      <c r="D23" s="46">
        <v>12850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12850</v>
      </c>
      <c r="O23" s="47">
        <f t="shared" si="1"/>
        <v>2.08570037331602</v>
      </c>
      <c r="P23" s="9"/>
    </row>
    <row r="24" spans="1:16">
      <c r="A24" s="12"/>
      <c r="B24" s="25">
        <v>337.7</v>
      </c>
      <c r="C24" s="20" t="s">
        <v>81</v>
      </c>
      <c r="D24" s="46">
        <v>6400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6400</v>
      </c>
      <c r="O24" s="47">
        <f t="shared" si="1"/>
        <v>1.0387924038305469</v>
      </c>
      <c r="P24" s="9"/>
    </row>
    <row r="25" spans="1:16" ht="15.75">
      <c r="A25" s="29" t="s">
        <v>35</v>
      </c>
      <c r="B25" s="30"/>
      <c r="C25" s="31"/>
      <c r="D25" s="32">
        <f t="shared" ref="D25:M25" si="6">SUM(D26:D27)</f>
        <v>121617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2464552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2586169</v>
      </c>
      <c r="O25" s="45">
        <f t="shared" si="1"/>
        <v>419.76448628469404</v>
      </c>
      <c r="P25" s="10"/>
    </row>
    <row r="26" spans="1:16">
      <c r="A26" s="12"/>
      <c r="B26" s="25">
        <v>342.9</v>
      </c>
      <c r="C26" s="20" t="s">
        <v>82</v>
      </c>
      <c r="D26" s="46">
        <v>121617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121617</v>
      </c>
      <c r="O26" s="47">
        <f t="shared" si="1"/>
        <v>19.739814965103069</v>
      </c>
      <c r="P26" s="9"/>
    </row>
    <row r="27" spans="1:16">
      <c r="A27" s="12"/>
      <c r="B27" s="25">
        <v>343.5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2464552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2464552</v>
      </c>
      <c r="O27" s="47">
        <f t="shared" si="1"/>
        <v>400.02467131959099</v>
      </c>
      <c r="P27" s="9"/>
    </row>
    <row r="28" spans="1:16" ht="15.75">
      <c r="A28" s="29" t="s">
        <v>36</v>
      </c>
      <c r="B28" s="30"/>
      <c r="C28" s="31"/>
      <c r="D28" s="32">
        <f t="shared" ref="D28:M28" si="7">SUM(D29:D29)</f>
        <v>158114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158114</v>
      </c>
      <c r="O28" s="45">
        <f t="shared" si="1"/>
        <v>25.66369095925986</v>
      </c>
      <c r="P28" s="10"/>
    </row>
    <row r="29" spans="1:16">
      <c r="A29" s="13"/>
      <c r="B29" s="39">
        <v>359</v>
      </c>
      <c r="C29" s="21" t="s">
        <v>42</v>
      </c>
      <c r="D29" s="46">
        <v>158114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158114</v>
      </c>
      <c r="O29" s="47">
        <f t="shared" si="1"/>
        <v>25.66369095925986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SUM(D31:D36)</f>
        <v>829701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156554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986255</v>
      </c>
      <c r="O30" s="45">
        <f t="shared" si="1"/>
        <v>160.08034409998376</v>
      </c>
      <c r="P30" s="10"/>
    </row>
    <row r="31" spans="1:16">
      <c r="A31" s="12"/>
      <c r="B31" s="25">
        <v>361.1</v>
      </c>
      <c r="C31" s="20" t="s">
        <v>43</v>
      </c>
      <c r="D31" s="46">
        <v>55467</v>
      </c>
      <c r="E31" s="46">
        <v>0</v>
      </c>
      <c r="F31" s="46">
        <v>0</v>
      </c>
      <c r="G31" s="46">
        <v>0</v>
      </c>
      <c r="H31" s="46">
        <v>0</v>
      </c>
      <c r="I31" s="46">
        <v>53909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109376</v>
      </c>
      <c r="O31" s="47">
        <f t="shared" si="1"/>
        <v>17.752962181464049</v>
      </c>
      <c r="P31" s="9"/>
    </row>
    <row r="32" spans="1:16">
      <c r="A32" s="12"/>
      <c r="B32" s="25">
        <v>362</v>
      </c>
      <c r="C32" s="20" t="s">
        <v>44</v>
      </c>
      <c r="D32" s="46">
        <v>51482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51482</v>
      </c>
      <c r="O32" s="47">
        <f t="shared" si="1"/>
        <v>8.3561110209381599</v>
      </c>
      <c r="P32" s="9"/>
    </row>
    <row r="33" spans="1:119">
      <c r="A33" s="12"/>
      <c r="B33" s="25">
        <v>363.11</v>
      </c>
      <c r="C33" s="20" t="s">
        <v>21</v>
      </c>
      <c r="D33" s="46">
        <v>262419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262419</v>
      </c>
      <c r="O33" s="47">
        <f t="shared" si="1"/>
        <v>42.593572472001298</v>
      </c>
      <c r="P33" s="9"/>
    </row>
    <row r="34" spans="1:119">
      <c r="A34" s="12"/>
      <c r="B34" s="25">
        <v>363.23</v>
      </c>
      <c r="C34" s="20" t="s">
        <v>83</v>
      </c>
      <c r="D34" s="46">
        <v>13115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13115</v>
      </c>
      <c r="O34" s="47">
        <f t="shared" si="1"/>
        <v>2.1287128712871288</v>
      </c>
      <c r="P34" s="9"/>
    </row>
    <row r="35" spans="1:119">
      <c r="A35" s="12"/>
      <c r="B35" s="25">
        <v>363.29</v>
      </c>
      <c r="C35" s="20" t="s">
        <v>84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100145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100145</v>
      </c>
      <c r="O35" s="47">
        <f t="shared" si="1"/>
        <v>16.254666450251584</v>
      </c>
      <c r="P35" s="9"/>
    </row>
    <row r="36" spans="1:119">
      <c r="A36" s="12"/>
      <c r="B36" s="25">
        <v>369.9</v>
      </c>
      <c r="C36" s="20" t="s">
        <v>45</v>
      </c>
      <c r="D36" s="46">
        <v>447218</v>
      </c>
      <c r="E36" s="46">
        <v>0</v>
      </c>
      <c r="F36" s="46">
        <v>0</v>
      </c>
      <c r="G36" s="46">
        <v>0</v>
      </c>
      <c r="H36" s="46">
        <v>0</v>
      </c>
      <c r="I36" s="46">
        <v>2500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449718</v>
      </c>
      <c r="O36" s="47">
        <f t="shared" si="1"/>
        <v>72.994319104041551</v>
      </c>
      <c r="P36" s="9"/>
    </row>
    <row r="37" spans="1:119" ht="15.75">
      <c r="A37" s="29" t="s">
        <v>37</v>
      </c>
      <c r="B37" s="30"/>
      <c r="C37" s="31"/>
      <c r="D37" s="32">
        <f t="shared" ref="D37:M37" si="9">SUM(D38:D39)</f>
        <v>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969039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969039</v>
      </c>
      <c r="O37" s="45">
        <f t="shared" si="1"/>
        <v>157.2859925336796</v>
      </c>
      <c r="P37" s="9"/>
    </row>
    <row r="38" spans="1:119">
      <c r="A38" s="12"/>
      <c r="B38" s="25">
        <v>389.2</v>
      </c>
      <c r="C38" s="20" t="s">
        <v>85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4821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4821</v>
      </c>
      <c r="O38" s="47">
        <f t="shared" si="1"/>
        <v>0.78250284044797924</v>
      </c>
      <c r="P38" s="9"/>
    </row>
    <row r="39" spans="1:119" ht="15.75" thickBot="1">
      <c r="A39" s="12"/>
      <c r="B39" s="25">
        <v>389.3</v>
      </c>
      <c r="C39" s="20" t="s">
        <v>86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964218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964218</v>
      </c>
      <c r="O39" s="47">
        <f t="shared" si="1"/>
        <v>156.50348969323161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0">SUM(D5,D13,D18,D25,D28,D30,D37)</f>
        <v>9346504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3590145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12936649</v>
      </c>
      <c r="O40" s="38">
        <f t="shared" si="1"/>
        <v>2099.7644862846942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87</v>
      </c>
      <c r="M42" s="48"/>
      <c r="N42" s="48"/>
      <c r="O42" s="43">
        <v>6161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116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117</v>
      </c>
      <c r="N4" s="35" t="s">
        <v>9</v>
      </c>
      <c r="O4" s="35" t="s">
        <v>118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 t="shared" ref="D5:N5" si="0">SUM(D6:D12)</f>
        <v>8099521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8099521</v>
      </c>
      <c r="P5" s="33">
        <f t="shared" ref="P5:P46" si="1">(O5/P$48)</f>
        <v>1301.7552234008358</v>
      </c>
      <c r="Q5" s="6"/>
    </row>
    <row r="6" spans="1:134">
      <c r="A6" s="12"/>
      <c r="B6" s="25">
        <v>311</v>
      </c>
      <c r="C6" s="20" t="s">
        <v>2</v>
      </c>
      <c r="D6" s="46">
        <v>6635594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6635594</v>
      </c>
      <c r="P6" s="47">
        <f t="shared" si="1"/>
        <v>1066.4728383156541</v>
      </c>
      <c r="Q6" s="9"/>
    </row>
    <row r="7" spans="1:134">
      <c r="A7" s="12"/>
      <c r="B7" s="25">
        <v>312.41000000000003</v>
      </c>
      <c r="C7" s="20" t="s">
        <v>120</v>
      </c>
      <c r="D7" s="46">
        <v>102500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102500</v>
      </c>
      <c r="P7" s="47">
        <f t="shared" si="1"/>
        <v>16.473802635808422</v>
      </c>
      <c r="Q7" s="9"/>
    </row>
    <row r="8" spans="1:134">
      <c r="A8" s="12"/>
      <c r="B8" s="25">
        <v>314.10000000000002</v>
      </c>
      <c r="C8" s="20" t="s">
        <v>11</v>
      </c>
      <c r="D8" s="46">
        <v>800962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800962</v>
      </c>
      <c r="P8" s="47">
        <f t="shared" si="1"/>
        <v>128.73063323690133</v>
      </c>
      <c r="Q8" s="9"/>
    </row>
    <row r="9" spans="1:134">
      <c r="A9" s="12"/>
      <c r="B9" s="25">
        <v>314.3</v>
      </c>
      <c r="C9" s="20" t="s">
        <v>12</v>
      </c>
      <c r="D9" s="46">
        <v>271212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271212</v>
      </c>
      <c r="P9" s="47">
        <f t="shared" si="1"/>
        <v>43.589199614271941</v>
      </c>
      <c r="Q9" s="9"/>
    </row>
    <row r="10" spans="1:134">
      <c r="A10" s="12"/>
      <c r="B10" s="25">
        <v>314.39999999999998</v>
      </c>
      <c r="C10" s="20" t="s">
        <v>13</v>
      </c>
      <c r="D10" s="46">
        <v>16442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16442</v>
      </c>
      <c r="P10" s="47">
        <f t="shared" si="1"/>
        <v>2.6425586628093862</v>
      </c>
      <c r="Q10" s="9"/>
    </row>
    <row r="11" spans="1:134">
      <c r="A11" s="12"/>
      <c r="B11" s="25">
        <v>315.10000000000002</v>
      </c>
      <c r="C11" s="20" t="s">
        <v>121</v>
      </c>
      <c r="D11" s="46">
        <v>137598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137598</v>
      </c>
      <c r="P11" s="47">
        <f t="shared" si="1"/>
        <v>22.114754098360656</v>
      </c>
      <c r="Q11" s="9"/>
    </row>
    <row r="12" spans="1:134">
      <c r="A12" s="12"/>
      <c r="B12" s="25">
        <v>316</v>
      </c>
      <c r="C12" s="20" t="s">
        <v>68</v>
      </c>
      <c r="D12" s="46">
        <v>135213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135213</v>
      </c>
      <c r="P12" s="47">
        <f t="shared" si="1"/>
        <v>21.731436837029893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SUM(D14:D21)</f>
        <v>1175102</v>
      </c>
      <c r="E13" s="32">
        <f t="shared" si="3"/>
        <v>885779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3278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2064159</v>
      </c>
      <c r="P13" s="45">
        <f t="shared" si="1"/>
        <v>331.75168756027</v>
      </c>
      <c r="Q13" s="10"/>
    </row>
    <row r="14" spans="1:134">
      <c r="A14" s="12"/>
      <c r="B14" s="25">
        <v>322</v>
      </c>
      <c r="C14" s="20" t="s">
        <v>122</v>
      </c>
      <c r="D14" s="46">
        <v>3400</v>
      </c>
      <c r="E14" s="46">
        <v>612586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615986</v>
      </c>
      <c r="P14" s="47">
        <f t="shared" si="1"/>
        <v>99.001285760205718</v>
      </c>
      <c r="Q14" s="9"/>
    </row>
    <row r="15" spans="1:134">
      <c r="A15" s="12"/>
      <c r="B15" s="25">
        <v>323.10000000000002</v>
      </c>
      <c r="C15" s="20" t="s">
        <v>17</v>
      </c>
      <c r="D15" s="46">
        <v>575111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575111</v>
      </c>
      <c r="P15" s="47">
        <f t="shared" si="1"/>
        <v>92.431854709096754</v>
      </c>
      <c r="Q15" s="9"/>
    </row>
    <row r="16" spans="1:134">
      <c r="A16" s="12"/>
      <c r="B16" s="25">
        <v>323.39999999999998</v>
      </c>
      <c r="C16" s="20" t="s">
        <v>93</v>
      </c>
      <c r="D16" s="46">
        <v>7229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7229</v>
      </c>
      <c r="P16" s="47">
        <f t="shared" si="1"/>
        <v>1.1618450658952106</v>
      </c>
      <c r="Q16" s="9"/>
    </row>
    <row r="17" spans="1:17">
      <c r="A17" s="12"/>
      <c r="B17" s="25">
        <v>323.7</v>
      </c>
      <c r="C17" s="20" t="s">
        <v>18</v>
      </c>
      <c r="D17" s="46">
        <v>332645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332645</v>
      </c>
      <c r="P17" s="47">
        <f t="shared" si="1"/>
        <v>53.462712954034075</v>
      </c>
      <c r="Q17" s="9"/>
    </row>
    <row r="18" spans="1:17">
      <c r="A18" s="12"/>
      <c r="B18" s="25">
        <v>323.89999999999998</v>
      </c>
      <c r="C18" s="20" t="s">
        <v>19</v>
      </c>
      <c r="D18" s="46">
        <v>16763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16763</v>
      </c>
      <c r="P18" s="47">
        <f t="shared" si="1"/>
        <v>2.6941497910639667</v>
      </c>
      <c r="Q18" s="9"/>
    </row>
    <row r="19" spans="1:17">
      <c r="A19" s="12"/>
      <c r="B19" s="25">
        <v>324.20999999999998</v>
      </c>
      <c r="C19" s="20" t="s">
        <v>94</v>
      </c>
      <c r="D19" s="46">
        <v>0</v>
      </c>
      <c r="E19" s="46">
        <v>100</v>
      </c>
      <c r="F19" s="46">
        <v>0</v>
      </c>
      <c r="G19" s="46">
        <v>0</v>
      </c>
      <c r="H19" s="46">
        <v>0</v>
      </c>
      <c r="I19" s="46">
        <v>3278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3378</v>
      </c>
      <c r="P19" s="47">
        <f t="shared" si="1"/>
        <v>0.54291224686595951</v>
      </c>
      <c r="Q19" s="9"/>
    </row>
    <row r="20" spans="1:17">
      <c r="A20" s="12"/>
      <c r="B20" s="25">
        <v>324.61</v>
      </c>
      <c r="C20" s="20" t="s">
        <v>123</v>
      </c>
      <c r="D20" s="46">
        <v>502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502</v>
      </c>
      <c r="P20" s="47">
        <f t="shared" si="1"/>
        <v>8.0681452909032461E-2</v>
      </c>
      <c r="Q20" s="9"/>
    </row>
    <row r="21" spans="1:17">
      <c r="A21" s="12"/>
      <c r="B21" s="25">
        <v>329.1</v>
      </c>
      <c r="C21" s="20" t="s">
        <v>124</v>
      </c>
      <c r="D21" s="46">
        <v>239452</v>
      </c>
      <c r="E21" s="46">
        <v>273093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512545</v>
      </c>
      <c r="P21" s="47">
        <f t="shared" si="1"/>
        <v>82.376245580199296</v>
      </c>
      <c r="Q21" s="9"/>
    </row>
    <row r="22" spans="1:17" ht="15.75">
      <c r="A22" s="29" t="s">
        <v>125</v>
      </c>
      <c r="B22" s="30"/>
      <c r="C22" s="31"/>
      <c r="D22" s="32">
        <f t="shared" ref="D22:N22" si="5">SUM(D23:D29)</f>
        <v>4131553</v>
      </c>
      <c r="E22" s="32">
        <f t="shared" si="5"/>
        <v>7500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4139053</v>
      </c>
      <c r="P22" s="45">
        <f t="shared" si="1"/>
        <v>665.22870459659271</v>
      </c>
      <c r="Q22" s="10"/>
    </row>
    <row r="23" spans="1:17">
      <c r="A23" s="12"/>
      <c r="B23" s="25">
        <v>331.35</v>
      </c>
      <c r="C23" s="20" t="s">
        <v>23</v>
      </c>
      <c r="D23" s="46">
        <v>3380261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3380261</v>
      </c>
      <c r="P23" s="47">
        <f t="shared" si="1"/>
        <v>543.27563484410155</v>
      </c>
      <c r="Q23" s="9"/>
    </row>
    <row r="24" spans="1:17">
      <c r="A24" s="12"/>
      <c r="B24" s="25">
        <v>334.9</v>
      </c>
      <c r="C24" s="20" t="s">
        <v>126</v>
      </c>
      <c r="D24" s="46">
        <v>59015</v>
      </c>
      <c r="E24" s="46">
        <v>7500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66515</v>
      </c>
      <c r="P24" s="47">
        <f t="shared" si="1"/>
        <v>10.690292510446803</v>
      </c>
      <c r="Q24" s="9"/>
    </row>
    <row r="25" spans="1:17">
      <c r="A25" s="12"/>
      <c r="B25" s="25">
        <v>335.125</v>
      </c>
      <c r="C25" s="20" t="s">
        <v>127</v>
      </c>
      <c r="D25" s="46">
        <v>219586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219586</v>
      </c>
      <c r="P25" s="47">
        <f t="shared" si="1"/>
        <v>35.291867566698812</v>
      </c>
      <c r="Q25" s="9"/>
    </row>
    <row r="26" spans="1:17">
      <c r="A26" s="12"/>
      <c r="B26" s="25">
        <v>335.14</v>
      </c>
      <c r="C26" s="20" t="s">
        <v>70</v>
      </c>
      <c r="D26" s="46">
        <v>4355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4355</v>
      </c>
      <c r="P26" s="47">
        <f t="shared" si="1"/>
        <v>0.69993571198971394</v>
      </c>
      <c r="Q26" s="9"/>
    </row>
    <row r="27" spans="1:17">
      <c r="A27" s="12"/>
      <c r="B27" s="25">
        <v>335.15</v>
      </c>
      <c r="C27" s="20" t="s">
        <v>71</v>
      </c>
      <c r="D27" s="46">
        <v>9418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9418</v>
      </c>
      <c r="P27" s="47">
        <f t="shared" si="1"/>
        <v>1.5136612021857923</v>
      </c>
      <c r="Q27" s="9"/>
    </row>
    <row r="28" spans="1:17">
      <c r="A28" s="12"/>
      <c r="B28" s="25">
        <v>335.18</v>
      </c>
      <c r="C28" s="20" t="s">
        <v>128</v>
      </c>
      <c r="D28" s="46">
        <v>456537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456537</v>
      </c>
      <c r="P28" s="47">
        <f t="shared" si="1"/>
        <v>73.374638379942141</v>
      </c>
      <c r="Q28" s="9"/>
    </row>
    <row r="29" spans="1:17">
      <c r="A29" s="12"/>
      <c r="B29" s="25">
        <v>338</v>
      </c>
      <c r="C29" s="20" t="s">
        <v>129</v>
      </c>
      <c r="D29" s="46">
        <v>2381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6" si="7">SUM(D29:N29)</f>
        <v>2381</v>
      </c>
      <c r="P29" s="47">
        <f t="shared" si="1"/>
        <v>0.38267438122790098</v>
      </c>
      <c r="Q29" s="9"/>
    </row>
    <row r="30" spans="1:17" ht="15.75">
      <c r="A30" s="29" t="s">
        <v>35</v>
      </c>
      <c r="B30" s="30"/>
      <c r="C30" s="31"/>
      <c r="D30" s="32">
        <f t="shared" ref="D30:N30" si="8">SUM(D31:D35)</f>
        <v>523356</v>
      </c>
      <c r="E30" s="32">
        <f t="shared" si="8"/>
        <v>28777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4259671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 t="shared" si="7"/>
        <v>4811804</v>
      </c>
      <c r="P30" s="45">
        <f t="shared" si="1"/>
        <v>773.35326261652199</v>
      </c>
      <c r="Q30" s="10"/>
    </row>
    <row r="31" spans="1:17">
      <c r="A31" s="12"/>
      <c r="B31" s="25">
        <v>341.9</v>
      </c>
      <c r="C31" s="20" t="s">
        <v>73</v>
      </c>
      <c r="D31" s="46">
        <v>4075</v>
      </c>
      <c r="E31" s="46">
        <v>28777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32852</v>
      </c>
      <c r="P31" s="47">
        <f t="shared" si="1"/>
        <v>5.2799742847958857</v>
      </c>
      <c r="Q31" s="9"/>
    </row>
    <row r="32" spans="1:17">
      <c r="A32" s="12"/>
      <c r="B32" s="25">
        <v>342.6</v>
      </c>
      <c r="C32" s="20" t="s">
        <v>102</v>
      </c>
      <c r="D32" s="46">
        <v>440572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440572</v>
      </c>
      <c r="P32" s="47">
        <f t="shared" si="1"/>
        <v>70.808743169398909</v>
      </c>
      <c r="Q32" s="9"/>
    </row>
    <row r="33" spans="1:120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4259671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4259671</v>
      </c>
      <c r="P33" s="47">
        <f t="shared" si="1"/>
        <v>684.61443265830917</v>
      </c>
      <c r="Q33" s="9"/>
    </row>
    <row r="34" spans="1:120">
      <c r="A34" s="12"/>
      <c r="B34" s="25">
        <v>347.2</v>
      </c>
      <c r="C34" s="20" t="s">
        <v>110</v>
      </c>
      <c r="D34" s="46">
        <v>1250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1250</v>
      </c>
      <c r="P34" s="47">
        <f t="shared" si="1"/>
        <v>0.20090003214400515</v>
      </c>
      <c r="Q34" s="9"/>
    </row>
    <row r="35" spans="1:120">
      <c r="A35" s="12"/>
      <c r="B35" s="25">
        <v>349</v>
      </c>
      <c r="C35" s="20" t="s">
        <v>130</v>
      </c>
      <c r="D35" s="46">
        <v>77459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77459</v>
      </c>
      <c r="P35" s="47">
        <f t="shared" si="1"/>
        <v>12.449212471873995</v>
      </c>
      <c r="Q35" s="9"/>
    </row>
    <row r="36" spans="1:120" ht="15.75">
      <c r="A36" s="29" t="s">
        <v>36</v>
      </c>
      <c r="B36" s="30"/>
      <c r="C36" s="31"/>
      <c r="D36" s="32">
        <f t="shared" ref="D36:N36" si="9">SUM(D37:D39)</f>
        <v>9192</v>
      </c>
      <c r="E36" s="32">
        <f t="shared" si="9"/>
        <v>3700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si="7"/>
        <v>12892</v>
      </c>
      <c r="P36" s="45">
        <f t="shared" si="1"/>
        <v>2.0720025715204113</v>
      </c>
      <c r="Q36" s="10"/>
    </row>
    <row r="37" spans="1:120">
      <c r="A37" s="13"/>
      <c r="B37" s="39">
        <v>351.1</v>
      </c>
      <c r="C37" s="21" t="s">
        <v>131</v>
      </c>
      <c r="D37" s="46">
        <v>7529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7529</v>
      </c>
      <c r="P37" s="47">
        <f t="shared" si="1"/>
        <v>1.2100610736097719</v>
      </c>
      <c r="Q37" s="9"/>
    </row>
    <row r="38" spans="1:120">
      <c r="A38" s="13"/>
      <c r="B38" s="39">
        <v>354</v>
      </c>
      <c r="C38" s="21" t="s">
        <v>99</v>
      </c>
      <c r="D38" s="46">
        <v>-25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-25</v>
      </c>
      <c r="P38" s="47">
        <f t="shared" si="1"/>
        <v>-4.0180006428801032E-3</v>
      </c>
      <c r="Q38" s="9"/>
    </row>
    <row r="39" spans="1:120">
      <c r="A39" s="13"/>
      <c r="B39" s="39">
        <v>359</v>
      </c>
      <c r="C39" s="21" t="s">
        <v>42</v>
      </c>
      <c r="D39" s="46">
        <v>1688</v>
      </c>
      <c r="E39" s="46">
        <v>3700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5388</v>
      </c>
      <c r="P39" s="47">
        <f t="shared" si="1"/>
        <v>0.86595949855351972</v>
      </c>
      <c r="Q39" s="9"/>
    </row>
    <row r="40" spans="1:120" ht="15.75">
      <c r="A40" s="29" t="s">
        <v>3</v>
      </c>
      <c r="B40" s="30"/>
      <c r="C40" s="31"/>
      <c r="D40" s="32">
        <f t="shared" ref="D40:N40" si="10">SUM(D41:D43)</f>
        <v>227545</v>
      </c>
      <c r="E40" s="32">
        <f t="shared" si="10"/>
        <v>8915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35145</v>
      </c>
      <c r="J40" s="32">
        <f t="shared" si="10"/>
        <v>0</v>
      </c>
      <c r="K40" s="32">
        <f t="shared" si="10"/>
        <v>729642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 t="shared" si="7"/>
        <v>1001247</v>
      </c>
      <c r="P40" s="45">
        <f t="shared" si="1"/>
        <v>160.92044358727097</v>
      </c>
      <c r="Q40" s="10"/>
    </row>
    <row r="41" spans="1:120">
      <c r="A41" s="12"/>
      <c r="B41" s="25">
        <v>361.1</v>
      </c>
      <c r="C41" s="20" t="s">
        <v>43</v>
      </c>
      <c r="D41" s="46">
        <v>21749</v>
      </c>
      <c r="E41" s="46">
        <v>0</v>
      </c>
      <c r="F41" s="46">
        <v>0</v>
      </c>
      <c r="G41" s="46">
        <v>0</v>
      </c>
      <c r="H41" s="46">
        <v>0</v>
      </c>
      <c r="I41" s="46">
        <v>793</v>
      </c>
      <c r="J41" s="46">
        <v>0</v>
      </c>
      <c r="K41" s="46">
        <v>729642</v>
      </c>
      <c r="L41" s="46">
        <v>0</v>
      </c>
      <c r="M41" s="46">
        <v>0</v>
      </c>
      <c r="N41" s="46">
        <v>0</v>
      </c>
      <c r="O41" s="46">
        <f t="shared" si="7"/>
        <v>752184</v>
      </c>
      <c r="P41" s="47">
        <f t="shared" si="1"/>
        <v>120.8910318225651</v>
      </c>
      <c r="Q41" s="9"/>
    </row>
    <row r="42" spans="1:120">
      <c r="A42" s="12"/>
      <c r="B42" s="25">
        <v>361.4</v>
      </c>
      <c r="C42" s="20" t="s">
        <v>132</v>
      </c>
      <c r="D42" s="46">
        <v>22380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22380</v>
      </c>
      <c r="P42" s="47">
        <f t="shared" si="1"/>
        <v>3.5969141755062681</v>
      </c>
      <c r="Q42" s="9"/>
    </row>
    <row r="43" spans="1:120">
      <c r="A43" s="12"/>
      <c r="B43" s="25">
        <v>369.9</v>
      </c>
      <c r="C43" s="20" t="s">
        <v>45</v>
      </c>
      <c r="D43" s="46">
        <v>183416</v>
      </c>
      <c r="E43" s="46">
        <v>8915</v>
      </c>
      <c r="F43" s="46">
        <v>0</v>
      </c>
      <c r="G43" s="46">
        <v>0</v>
      </c>
      <c r="H43" s="46">
        <v>0</v>
      </c>
      <c r="I43" s="46">
        <v>34352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226683</v>
      </c>
      <c r="P43" s="47">
        <f t="shared" si="1"/>
        <v>36.432497589199613</v>
      </c>
      <c r="Q43" s="9"/>
    </row>
    <row r="44" spans="1:120" ht="15.75">
      <c r="A44" s="29" t="s">
        <v>37</v>
      </c>
      <c r="B44" s="30"/>
      <c r="C44" s="31"/>
      <c r="D44" s="32">
        <f t="shared" ref="D44:N44" si="11">SUM(D45:D45)</f>
        <v>593768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 t="shared" si="7"/>
        <v>593768</v>
      </c>
      <c r="P44" s="45">
        <f t="shared" si="1"/>
        <v>95.430408228865318</v>
      </c>
      <c r="Q44" s="9"/>
    </row>
    <row r="45" spans="1:120" ht="15.75" thickBot="1">
      <c r="A45" s="12"/>
      <c r="B45" s="25">
        <v>381</v>
      </c>
      <c r="C45" s="20" t="s">
        <v>113</v>
      </c>
      <c r="D45" s="46">
        <v>593768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593768</v>
      </c>
      <c r="P45" s="47">
        <f t="shared" si="1"/>
        <v>95.430408228865318</v>
      </c>
      <c r="Q45" s="9"/>
    </row>
    <row r="46" spans="1:120" ht="16.5" thickBot="1">
      <c r="A46" s="14" t="s">
        <v>40</v>
      </c>
      <c r="B46" s="23"/>
      <c r="C46" s="22"/>
      <c r="D46" s="15">
        <f t="shared" ref="D46:N46" si="12">SUM(D5,D13,D22,D30,D36,D40,D44)</f>
        <v>14760037</v>
      </c>
      <c r="E46" s="15">
        <f t="shared" si="12"/>
        <v>934671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4298094</v>
      </c>
      <c r="J46" s="15">
        <f t="shared" si="12"/>
        <v>0</v>
      </c>
      <c r="K46" s="15">
        <f t="shared" si="12"/>
        <v>729642</v>
      </c>
      <c r="L46" s="15">
        <f t="shared" si="12"/>
        <v>0</v>
      </c>
      <c r="M46" s="15">
        <f t="shared" si="12"/>
        <v>0</v>
      </c>
      <c r="N46" s="15">
        <f t="shared" si="12"/>
        <v>0</v>
      </c>
      <c r="O46" s="15">
        <f t="shared" si="7"/>
        <v>20722444</v>
      </c>
      <c r="P46" s="38">
        <f t="shared" si="1"/>
        <v>3330.5117325618771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8" t="s">
        <v>133</v>
      </c>
      <c r="N48" s="48"/>
      <c r="O48" s="48"/>
      <c r="P48" s="43">
        <v>6222</v>
      </c>
    </row>
    <row r="49" spans="1:16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</row>
    <row r="50" spans="1:16" ht="15.75" customHeight="1" thickBot="1">
      <c r="A50" s="52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7396108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7396108</v>
      </c>
      <c r="O5" s="33">
        <f t="shared" ref="O5:O39" si="2">(N5/O$41)</f>
        <v>1160.5378942413306</v>
      </c>
      <c r="P5" s="6"/>
    </row>
    <row r="6" spans="1:133">
      <c r="A6" s="12"/>
      <c r="B6" s="25">
        <v>311</v>
      </c>
      <c r="C6" s="20" t="s">
        <v>2</v>
      </c>
      <c r="D6" s="46">
        <v>6050252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6050252</v>
      </c>
      <c r="O6" s="47">
        <f t="shared" si="2"/>
        <v>949.35697473717244</v>
      </c>
      <c r="P6" s="9"/>
    </row>
    <row r="7" spans="1:133">
      <c r="A7" s="12"/>
      <c r="B7" s="25">
        <v>312.41000000000003</v>
      </c>
      <c r="C7" s="20" t="s">
        <v>77</v>
      </c>
      <c r="D7" s="46">
        <v>104668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104668</v>
      </c>
      <c r="O7" s="47">
        <f t="shared" si="2"/>
        <v>16.42366232543543</v>
      </c>
      <c r="P7" s="9"/>
    </row>
    <row r="8" spans="1:133">
      <c r="A8" s="12"/>
      <c r="B8" s="25">
        <v>314.10000000000002</v>
      </c>
      <c r="C8" s="20" t="s">
        <v>11</v>
      </c>
      <c r="D8" s="46">
        <v>804484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804484</v>
      </c>
      <c r="O8" s="47">
        <f t="shared" si="2"/>
        <v>126.23317119096187</v>
      </c>
      <c r="P8" s="9"/>
    </row>
    <row r="9" spans="1:133">
      <c r="A9" s="12"/>
      <c r="B9" s="25">
        <v>314.3</v>
      </c>
      <c r="C9" s="20" t="s">
        <v>12</v>
      </c>
      <c r="D9" s="46">
        <v>266281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266281</v>
      </c>
      <c r="O9" s="47">
        <f t="shared" si="2"/>
        <v>41.78267691824886</v>
      </c>
      <c r="P9" s="9"/>
    </row>
    <row r="10" spans="1:133">
      <c r="A10" s="12"/>
      <c r="B10" s="25">
        <v>314.39999999999998</v>
      </c>
      <c r="C10" s="20" t="s">
        <v>13</v>
      </c>
      <c r="D10" s="46">
        <v>13090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13090</v>
      </c>
      <c r="O10" s="47">
        <f t="shared" si="2"/>
        <v>2.0539777184999215</v>
      </c>
      <c r="P10" s="9"/>
    </row>
    <row r="11" spans="1:133">
      <c r="A11" s="12"/>
      <c r="B11" s="25">
        <v>315</v>
      </c>
      <c r="C11" s="20" t="s">
        <v>67</v>
      </c>
      <c r="D11" s="46">
        <v>157333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157333</v>
      </c>
      <c r="O11" s="47">
        <f t="shared" si="2"/>
        <v>24.687431351012084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SUM(D13:D18)</f>
        <v>1876153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1876153</v>
      </c>
      <c r="O12" s="45">
        <f t="shared" si="2"/>
        <v>294.39086772320729</v>
      </c>
      <c r="P12" s="10"/>
    </row>
    <row r="13" spans="1:133">
      <c r="A13" s="12"/>
      <c r="B13" s="25">
        <v>322</v>
      </c>
      <c r="C13" s="20" t="s">
        <v>0</v>
      </c>
      <c r="D13" s="46">
        <v>588888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588888</v>
      </c>
      <c r="O13" s="47">
        <f t="shared" si="2"/>
        <v>92.40357759297035</v>
      </c>
      <c r="P13" s="9"/>
    </row>
    <row r="14" spans="1:133">
      <c r="A14" s="12"/>
      <c r="B14" s="25">
        <v>323.10000000000002</v>
      </c>
      <c r="C14" s="20" t="s">
        <v>17</v>
      </c>
      <c r="D14" s="46">
        <v>565497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565497</v>
      </c>
      <c r="O14" s="47">
        <f t="shared" si="2"/>
        <v>88.733249646948067</v>
      </c>
      <c r="P14" s="9"/>
    </row>
    <row r="15" spans="1:133">
      <c r="A15" s="12"/>
      <c r="B15" s="25">
        <v>323.39999999999998</v>
      </c>
      <c r="C15" s="20" t="s">
        <v>93</v>
      </c>
      <c r="D15" s="46">
        <v>7137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7137</v>
      </c>
      <c r="O15" s="47">
        <f t="shared" si="2"/>
        <v>1.1198807469009886</v>
      </c>
      <c r="P15" s="9"/>
    </row>
    <row r="16" spans="1:133">
      <c r="A16" s="12"/>
      <c r="B16" s="25">
        <v>323.7</v>
      </c>
      <c r="C16" s="20" t="s">
        <v>18</v>
      </c>
      <c r="D16" s="46">
        <v>299072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299072</v>
      </c>
      <c r="O16" s="47">
        <f t="shared" si="2"/>
        <v>46.927977404675978</v>
      </c>
      <c r="P16" s="9"/>
    </row>
    <row r="17" spans="1:16">
      <c r="A17" s="12"/>
      <c r="B17" s="25">
        <v>323.89999999999998</v>
      </c>
      <c r="C17" s="20" t="s">
        <v>19</v>
      </c>
      <c r="D17" s="46">
        <v>16350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16350</v>
      </c>
      <c r="O17" s="47">
        <f t="shared" si="2"/>
        <v>2.5655107484701083</v>
      </c>
      <c r="P17" s="9"/>
    </row>
    <row r="18" spans="1:16">
      <c r="A18" s="12"/>
      <c r="B18" s="25">
        <v>329</v>
      </c>
      <c r="C18" s="20" t="s">
        <v>95</v>
      </c>
      <c r="D18" s="46">
        <v>399209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399209</v>
      </c>
      <c r="O18" s="47">
        <f t="shared" si="2"/>
        <v>62.640671583241804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SUM(D20:D24)</f>
        <v>656818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656818</v>
      </c>
      <c r="O19" s="45">
        <f t="shared" si="2"/>
        <v>103.06260787698102</v>
      </c>
      <c r="P19" s="10"/>
    </row>
    <row r="20" spans="1:16">
      <c r="A20" s="12"/>
      <c r="B20" s="25">
        <v>334.1</v>
      </c>
      <c r="C20" s="20" t="s">
        <v>107</v>
      </c>
      <c r="D20" s="46">
        <v>61672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61672</v>
      </c>
      <c r="O20" s="47">
        <f t="shared" si="2"/>
        <v>9.6770751608347716</v>
      </c>
      <c r="P20" s="9"/>
    </row>
    <row r="21" spans="1:16">
      <c r="A21" s="12"/>
      <c r="B21" s="25">
        <v>335.12</v>
      </c>
      <c r="C21" s="20" t="s">
        <v>69</v>
      </c>
      <c r="D21" s="46">
        <v>194055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194055</v>
      </c>
      <c r="O21" s="47">
        <f t="shared" si="2"/>
        <v>30.449552800878706</v>
      </c>
      <c r="P21" s="9"/>
    </row>
    <row r="22" spans="1:16">
      <c r="A22" s="12"/>
      <c r="B22" s="25">
        <v>335.14</v>
      </c>
      <c r="C22" s="20" t="s">
        <v>70</v>
      </c>
      <c r="D22" s="46">
        <v>5106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5106</v>
      </c>
      <c r="O22" s="47">
        <f t="shared" si="2"/>
        <v>0.80119253099011456</v>
      </c>
      <c r="P22" s="9"/>
    </row>
    <row r="23" spans="1:16">
      <c r="A23" s="12"/>
      <c r="B23" s="25">
        <v>335.15</v>
      </c>
      <c r="C23" s="20" t="s">
        <v>71</v>
      </c>
      <c r="D23" s="46">
        <v>5971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5971</v>
      </c>
      <c r="O23" s="47">
        <f t="shared" si="2"/>
        <v>0.93692138710183592</v>
      </c>
      <c r="P23" s="9"/>
    </row>
    <row r="24" spans="1:16">
      <c r="A24" s="12"/>
      <c r="B24" s="25">
        <v>335.18</v>
      </c>
      <c r="C24" s="20" t="s">
        <v>72</v>
      </c>
      <c r="D24" s="46">
        <v>390014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390014</v>
      </c>
      <c r="O24" s="47">
        <f t="shared" si="2"/>
        <v>61.197865997175583</v>
      </c>
      <c r="P24" s="9"/>
    </row>
    <row r="25" spans="1:16" ht="15.75">
      <c r="A25" s="29" t="s">
        <v>35</v>
      </c>
      <c r="B25" s="30"/>
      <c r="C25" s="31"/>
      <c r="D25" s="32">
        <f t="shared" ref="D25:M25" si="5">SUM(D26:D30)</f>
        <v>437939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4339863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4777802</v>
      </c>
      <c r="O25" s="45">
        <f t="shared" si="2"/>
        <v>749.69433547779693</v>
      </c>
      <c r="P25" s="10"/>
    </row>
    <row r="26" spans="1:16">
      <c r="A26" s="12"/>
      <c r="B26" s="25">
        <v>341.9</v>
      </c>
      <c r="C26" s="20" t="s">
        <v>73</v>
      </c>
      <c r="D26" s="46">
        <v>55709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55709</v>
      </c>
      <c r="O26" s="47">
        <f t="shared" si="2"/>
        <v>8.7414090695120041</v>
      </c>
      <c r="P26" s="9"/>
    </row>
    <row r="27" spans="1:16">
      <c r="A27" s="12"/>
      <c r="B27" s="25">
        <v>342.6</v>
      </c>
      <c r="C27" s="20" t="s">
        <v>102</v>
      </c>
      <c r="D27" s="46">
        <v>318493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318493</v>
      </c>
      <c r="O27" s="47">
        <f t="shared" si="2"/>
        <v>49.975364820335791</v>
      </c>
      <c r="P27" s="9"/>
    </row>
    <row r="28" spans="1:16">
      <c r="A28" s="12"/>
      <c r="B28" s="25">
        <v>343.5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4339863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4339863</v>
      </c>
      <c r="O28" s="47">
        <f t="shared" si="2"/>
        <v>680.97646320414242</v>
      </c>
      <c r="P28" s="9"/>
    </row>
    <row r="29" spans="1:16">
      <c r="A29" s="12"/>
      <c r="B29" s="25">
        <v>347.2</v>
      </c>
      <c r="C29" s="20" t="s">
        <v>110</v>
      </c>
      <c r="D29" s="46">
        <v>1275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1275</v>
      </c>
      <c r="O29" s="47">
        <f t="shared" si="2"/>
        <v>0.20006276478895341</v>
      </c>
      <c r="P29" s="9"/>
    </row>
    <row r="30" spans="1:16">
      <c r="A30" s="12"/>
      <c r="B30" s="25">
        <v>349</v>
      </c>
      <c r="C30" s="20" t="s">
        <v>98</v>
      </c>
      <c r="D30" s="46">
        <v>62462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62462</v>
      </c>
      <c r="O30" s="47">
        <f t="shared" si="2"/>
        <v>9.8010356190177319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SUM(D32:D32)</f>
        <v>12623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12623</v>
      </c>
      <c r="O31" s="45">
        <f t="shared" si="2"/>
        <v>1.9806998273968304</v>
      </c>
      <c r="P31" s="10"/>
    </row>
    <row r="32" spans="1:16">
      <c r="A32" s="13"/>
      <c r="B32" s="39">
        <v>354</v>
      </c>
      <c r="C32" s="21" t="s">
        <v>99</v>
      </c>
      <c r="D32" s="46">
        <v>12623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12623</v>
      </c>
      <c r="O32" s="47">
        <f t="shared" si="2"/>
        <v>1.9806998273968304</v>
      </c>
      <c r="P32" s="9"/>
    </row>
    <row r="33" spans="1:119" ht="15.75">
      <c r="A33" s="29" t="s">
        <v>3</v>
      </c>
      <c r="B33" s="30"/>
      <c r="C33" s="31"/>
      <c r="D33" s="32">
        <f t="shared" ref="D33:M33" si="7">SUM(D34:D36)</f>
        <v>172341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213571</v>
      </c>
      <c r="J33" s="32">
        <f t="shared" si="7"/>
        <v>0</v>
      </c>
      <c r="K33" s="32">
        <f t="shared" si="7"/>
        <v>326863</v>
      </c>
      <c r="L33" s="32">
        <f t="shared" si="7"/>
        <v>0</v>
      </c>
      <c r="M33" s="32">
        <f t="shared" si="7"/>
        <v>0</v>
      </c>
      <c r="N33" s="32">
        <f t="shared" si="1"/>
        <v>712775</v>
      </c>
      <c r="O33" s="45">
        <f t="shared" si="2"/>
        <v>111.84293111564412</v>
      </c>
      <c r="P33" s="10"/>
    </row>
    <row r="34" spans="1:119">
      <c r="A34" s="12"/>
      <c r="B34" s="25">
        <v>361.1</v>
      </c>
      <c r="C34" s="20" t="s">
        <v>43</v>
      </c>
      <c r="D34" s="46">
        <v>96519</v>
      </c>
      <c r="E34" s="46">
        <v>0</v>
      </c>
      <c r="F34" s="46">
        <v>0</v>
      </c>
      <c r="G34" s="46">
        <v>0</v>
      </c>
      <c r="H34" s="46">
        <v>0</v>
      </c>
      <c r="I34" s="46">
        <v>213571</v>
      </c>
      <c r="J34" s="46">
        <v>0</v>
      </c>
      <c r="K34" s="46">
        <v>241560</v>
      </c>
      <c r="L34" s="46">
        <v>0</v>
      </c>
      <c r="M34" s="46">
        <v>0</v>
      </c>
      <c r="N34" s="46">
        <f t="shared" si="1"/>
        <v>551650</v>
      </c>
      <c r="O34" s="47">
        <f t="shared" si="2"/>
        <v>86.560489565353834</v>
      </c>
      <c r="P34" s="9"/>
    </row>
    <row r="35" spans="1:119">
      <c r="A35" s="12"/>
      <c r="B35" s="25">
        <v>368</v>
      </c>
      <c r="C35" s="20" t="s">
        <v>60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85303</v>
      </c>
      <c r="L35" s="46">
        <v>0</v>
      </c>
      <c r="M35" s="46">
        <v>0</v>
      </c>
      <c r="N35" s="46">
        <f t="shared" si="1"/>
        <v>85303</v>
      </c>
      <c r="O35" s="47">
        <f t="shared" si="2"/>
        <v>13.385061980229091</v>
      </c>
      <c r="P35" s="9"/>
    </row>
    <row r="36" spans="1:119">
      <c r="A36" s="12"/>
      <c r="B36" s="25">
        <v>369.9</v>
      </c>
      <c r="C36" s="20" t="s">
        <v>45</v>
      </c>
      <c r="D36" s="46">
        <v>75822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75822</v>
      </c>
      <c r="O36" s="47">
        <f t="shared" si="2"/>
        <v>11.897379570061196</v>
      </c>
      <c r="P36" s="9"/>
    </row>
    <row r="37" spans="1:119" ht="15.75">
      <c r="A37" s="29" t="s">
        <v>37</v>
      </c>
      <c r="B37" s="30"/>
      <c r="C37" s="31"/>
      <c r="D37" s="32">
        <f t="shared" ref="D37:M37" si="8">SUM(D38:D38)</f>
        <v>635053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635053</v>
      </c>
      <c r="O37" s="45">
        <f t="shared" si="2"/>
        <v>99.647418798054289</v>
      </c>
      <c r="P37" s="9"/>
    </row>
    <row r="38" spans="1:119" ht="15.75" thickBot="1">
      <c r="A38" s="12"/>
      <c r="B38" s="25">
        <v>381</v>
      </c>
      <c r="C38" s="20" t="s">
        <v>113</v>
      </c>
      <c r="D38" s="46">
        <v>635053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635053</v>
      </c>
      <c r="O38" s="47">
        <f t="shared" si="2"/>
        <v>99.647418798054289</v>
      </c>
      <c r="P38" s="9"/>
    </row>
    <row r="39" spans="1:119" ht="16.5" thickBot="1">
      <c r="A39" s="14" t="s">
        <v>40</v>
      </c>
      <c r="B39" s="23"/>
      <c r="C39" s="22"/>
      <c r="D39" s="15">
        <f t="shared" ref="D39:M39" si="9">SUM(D5,D12,D19,D25,D31,D33,D37)</f>
        <v>11187035</v>
      </c>
      <c r="E39" s="15">
        <f t="shared" si="9"/>
        <v>0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4553434</v>
      </c>
      <c r="J39" s="15">
        <f t="shared" si="9"/>
        <v>0</v>
      </c>
      <c r="K39" s="15">
        <f t="shared" si="9"/>
        <v>326863</v>
      </c>
      <c r="L39" s="15">
        <f t="shared" si="9"/>
        <v>0</v>
      </c>
      <c r="M39" s="15">
        <f t="shared" si="9"/>
        <v>0</v>
      </c>
      <c r="N39" s="15">
        <f t="shared" si="1"/>
        <v>16067332</v>
      </c>
      <c r="O39" s="38">
        <f t="shared" si="2"/>
        <v>2521.1567550604109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114</v>
      </c>
      <c r="M41" s="48"/>
      <c r="N41" s="48"/>
      <c r="O41" s="43">
        <v>6373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7051564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7051564</v>
      </c>
      <c r="O5" s="33">
        <f t="shared" ref="O5:O38" si="2">(N5/O$40)</f>
        <v>1100.4313358302122</v>
      </c>
      <c r="P5" s="6"/>
    </row>
    <row r="6" spans="1:133">
      <c r="A6" s="12"/>
      <c r="B6" s="25">
        <v>311</v>
      </c>
      <c r="C6" s="20" t="s">
        <v>2</v>
      </c>
      <c r="D6" s="46">
        <v>5709767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5709767</v>
      </c>
      <c r="O6" s="47">
        <f t="shared" si="2"/>
        <v>891.03729712858922</v>
      </c>
      <c r="P6" s="9"/>
    </row>
    <row r="7" spans="1:133">
      <c r="A7" s="12"/>
      <c r="B7" s="25">
        <v>312.10000000000002</v>
      </c>
      <c r="C7" s="20" t="s">
        <v>10</v>
      </c>
      <c r="D7" s="46">
        <v>106441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106441</v>
      </c>
      <c r="O7" s="47">
        <f t="shared" si="2"/>
        <v>16.610642946317103</v>
      </c>
      <c r="P7" s="9"/>
    </row>
    <row r="8" spans="1:133">
      <c r="A8" s="12"/>
      <c r="B8" s="25">
        <v>314.10000000000002</v>
      </c>
      <c r="C8" s="20" t="s">
        <v>11</v>
      </c>
      <c r="D8" s="46">
        <v>810988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810988</v>
      </c>
      <c r="O8" s="47">
        <f t="shared" si="2"/>
        <v>126.55867665418228</v>
      </c>
      <c r="P8" s="9"/>
    </row>
    <row r="9" spans="1:133">
      <c r="A9" s="12"/>
      <c r="B9" s="25">
        <v>314.3</v>
      </c>
      <c r="C9" s="20" t="s">
        <v>12</v>
      </c>
      <c r="D9" s="46">
        <v>262187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262187</v>
      </c>
      <c r="O9" s="47">
        <f t="shared" si="2"/>
        <v>40.915574282147318</v>
      </c>
      <c r="P9" s="9"/>
    </row>
    <row r="10" spans="1:133">
      <c r="A10" s="12"/>
      <c r="B10" s="25">
        <v>314.39999999999998</v>
      </c>
      <c r="C10" s="20" t="s">
        <v>13</v>
      </c>
      <c r="D10" s="46">
        <v>14200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14200</v>
      </c>
      <c r="O10" s="47">
        <f t="shared" si="2"/>
        <v>2.2159800249687889</v>
      </c>
      <c r="P10" s="9"/>
    </row>
    <row r="11" spans="1:133">
      <c r="A11" s="12"/>
      <c r="B11" s="25">
        <v>315</v>
      </c>
      <c r="C11" s="20" t="s">
        <v>67</v>
      </c>
      <c r="D11" s="46">
        <v>147981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147981</v>
      </c>
      <c r="O11" s="47">
        <f t="shared" si="2"/>
        <v>23.093164794007489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1938477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1938477</v>
      </c>
      <c r="O12" s="45">
        <f t="shared" si="2"/>
        <v>302.50889513108615</v>
      </c>
      <c r="P12" s="10"/>
    </row>
    <row r="13" spans="1:133">
      <c r="A13" s="12"/>
      <c r="B13" s="25">
        <v>322</v>
      </c>
      <c r="C13" s="20" t="s">
        <v>0</v>
      </c>
      <c r="D13" s="46">
        <v>589235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589235</v>
      </c>
      <c r="O13" s="47">
        <f t="shared" si="2"/>
        <v>91.953027465667915</v>
      </c>
      <c r="P13" s="9"/>
    </row>
    <row r="14" spans="1:133">
      <c r="A14" s="12"/>
      <c r="B14" s="25">
        <v>323.10000000000002</v>
      </c>
      <c r="C14" s="20" t="s">
        <v>17</v>
      </c>
      <c r="D14" s="46">
        <v>592757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592757</v>
      </c>
      <c r="O14" s="47">
        <f t="shared" si="2"/>
        <v>92.502652933832707</v>
      </c>
      <c r="P14" s="9"/>
    </row>
    <row r="15" spans="1:133">
      <c r="A15" s="12"/>
      <c r="B15" s="25">
        <v>323.39999999999998</v>
      </c>
      <c r="C15" s="20" t="s">
        <v>93</v>
      </c>
      <c r="D15" s="46">
        <v>7046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7046</v>
      </c>
      <c r="O15" s="47">
        <f t="shared" si="2"/>
        <v>1.0995630461922596</v>
      </c>
      <c r="P15" s="9"/>
    </row>
    <row r="16" spans="1:133">
      <c r="A16" s="12"/>
      <c r="B16" s="25">
        <v>323.7</v>
      </c>
      <c r="C16" s="20" t="s">
        <v>18</v>
      </c>
      <c r="D16" s="46">
        <v>239352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239352</v>
      </c>
      <c r="O16" s="47">
        <f t="shared" si="2"/>
        <v>37.352059925093634</v>
      </c>
      <c r="P16" s="9"/>
    </row>
    <row r="17" spans="1:16">
      <c r="A17" s="12"/>
      <c r="B17" s="25">
        <v>323.89999999999998</v>
      </c>
      <c r="C17" s="20" t="s">
        <v>19</v>
      </c>
      <c r="D17" s="46">
        <v>27750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27750</v>
      </c>
      <c r="O17" s="47">
        <f t="shared" si="2"/>
        <v>4.3305243445692883</v>
      </c>
      <c r="P17" s="9"/>
    </row>
    <row r="18" spans="1:16">
      <c r="A18" s="12"/>
      <c r="B18" s="25">
        <v>324.12</v>
      </c>
      <c r="C18" s="20" t="s">
        <v>105</v>
      </c>
      <c r="D18" s="46">
        <v>40011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40011</v>
      </c>
      <c r="O18" s="47">
        <f t="shared" si="2"/>
        <v>6.243913857677903</v>
      </c>
      <c r="P18" s="9"/>
    </row>
    <row r="19" spans="1:16">
      <c r="A19" s="12"/>
      <c r="B19" s="25">
        <v>329</v>
      </c>
      <c r="C19" s="20" t="s">
        <v>95</v>
      </c>
      <c r="D19" s="46">
        <v>442326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442326</v>
      </c>
      <c r="O19" s="47">
        <f t="shared" si="2"/>
        <v>69.027153558052433</v>
      </c>
      <c r="P19" s="9"/>
    </row>
    <row r="20" spans="1:16" ht="15.75">
      <c r="A20" s="29" t="s">
        <v>22</v>
      </c>
      <c r="B20" s="30"/>
      <c r="C20" s="31"/>
      <c r="D20" s="32">
        <f t="shared" ref="D20:M20" si="4">SUM(D21:D25)</f>
        <v>935025</v>
      </c>
      <c r="E20" s="32">
        <f t="shared" si="4"/>
        <v>0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 t="shared" si="1"/>
        <v>935025</v>
      </c>
      <c r="O20" s="45">
        <f t="shared" si="2"/>
        <v>145.91526217228466</v>
      </c>
      <c r="P20" s="10"/>
    </row>
    <row r="21" spans="1:16">
      <c r="A21" s="12"/>
      <c r="B21" s="25">
        <v>334.1</v>
      </c>
      <c r="C21" s="20" t="s">
        <v>107</v>
      </c>
      <c r="D21" s="46">
        <v>276334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276334</v>
      </c>
      <c r="O21" s="47">
        <f t="shared" si="2"/>
        <v>43.123283395755308</v>
      </c>
      <c r="P21" s="9"/>
    </row>
    <row r="22" spans="1:16">
      <c r="A22" s="12"/>
      <c r="B22" s="25">
        <v>335.12</v>
      </c>
      <c r="C22" s="20" t="s">
        <v>69</v>
      </c>
      <c r="D22" s="46">
        <v>210328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210328</v>
      </c>
      <c r="O22" s="47">
        <f t="shared" si="2"/>
        <v>32.822721598002495</v>
      </c>
      <c r="P22" s="9"/>
    </row>
    <row r="23" spans="1:16">
      <c r="A23" s="12"/>
      <c r="B23" s="25">
        <v>335.14</v>
      </c>
      <c r="C23" s="20" t="s">
        <v>70</v>
      </c>
      <c r="D23" s="46">
        <v>5609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5609</v>
      </c>
      <c r="O23" s="47">
        <f t="shared" si="2"/>
        <v>0.87531210986267161</v>
      </c>
      <c r="P23" s="9"/>
    </row>
    <row r="24" spans="1:16">
      <c r="A24" s="12"/>
      <c r="B24" s="25">
        <v>335.15</v>
      </c>
      <c r="C24" s="20" t="s">
        <v>71</v>
      </c>
      <c r="D24" s="46">
        <v>6821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6821</v>
      </c>
      <c r="O24" s="47">
        <f t="shared" si="2"/>
        <v>1.0644506866416978</v>
      </c>
      <c r="P24" s="9"/>
    </row>
    <row r="25" spans="1:16">
      <c r="A25" s="12"/>
      <c r="B25" s="25">
        <v>335.18</v>
      </c>
      <c r="C25" s="20" t="s">
        <v>72</v>
      </c>
      <c r="D25" s="46">
        <v>435933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435933</v>
      </c>
      <c r="O25" s="47">
        <f t="shared" si="2"/>
        <v>68.029494382022477</v>
      </c>
      <c r="P25" s="9"/>
    </row>
    <row r="26" spans="1:16" ht="15.75">
      <c r="A26" s="29" t="s">
        <v>35</v>
      </c>
      <c r="B26" s="30"/>
      <c r="C26" s="31"/>
      <c r="D26" s="32">
        <f t="shared" ref="D26:M26" si="5">SUM(D27:D31)</f>
        <v>421604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4166096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4587700</v>
      </c>
      <c r="O26" s="45">
        <f t="shared" si="2"/>
        <v>715.93320848938822</v>
      </c>
      <c r="P26" s="10"/>
    </row>
    <row r="27" spans="1:16">
      <c r="A27" s="12"/>
      <c r="B27" s="25">
        <v>341.9</v>
      </c>
      <c r="C27" s="20" t="s">
        <v>73</v>
      </c>
      <c r="D27" s="46">
        <v>50524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50524</v>
      </c>
      <c r="O27" s="47">
        <f t="shared" si="2"/>
        <v>7.8845193508114857</v>
      </c>
      <c r="P27" s="9"/>
    </row>
    <row r="28" spans="1:16">
      <c r="A28" s="12"/>
      <c r="B28" s="25">
        <v>342.6</v>
      </c>
      <c r="C28" s="20" t="s">
        <v>102</v>
      </c>
      <c r="D28" s="46">
        <v>329762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329762</v>
      </c>
      <c r="O28" s="47">
        <f t="shared" si="2"/>
        <v>51.460986267166042</v>
      </c>
      <c r="P28" s="9"/>
    </row>
    <row r="29" spans="1:16">
      <c r="A29" s="12"/>
      <c r="B29" s="25">
        <v>343.5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4166096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4166096</v>
      </c>
      <c r="O29" s="47">
        <f t="shared" si="2"/>
        <v>650.13982521847686</v>
      </c>
      <c r="P29" s="9"/>
    </row>
    <row r="30" spans="1:16">
      <c r="A30" s="12"/>
      <c r="B30" s="25">
        <v>347.2</v>
      </c>
      <c r="C30" s="20" t="s">
        <v>110</v>
      </c>
      <c r="D30" s="46">
        <v>3250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3250</v>
      </c>
      <c r="O30" s="47">
        <f t="shared" si="2"/>
        <v>0.50717852684144815</v>
      </c>
      <c r="P30" s="9"/>
    </row>
    <row r="31" spans="1:16">
      <c r="A31" s="12"/>
      <c r="B31" s="25">
        <v>349</v>
      </c>
      <c r="C31" s="20" t="s">
        <v>98</v>
      </c>
      <c r="D31" s="46">
        <v>38068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38068</v>
      </c>
      <c r="O31" s="47">
        <f t="shared" si="2"/>
        <v>5.9406991260923849</v>
      </c>
      <c r="P31" s="9"/>
    </row>
    <row r="32" spans="1:16" ht="15.75">
      <c r="A32" s="29" t="s">
        <v>36</v>
      </c>
      <c r="B32" s="30"/>
      <c r="C32" s="31"/>
      <c r="D32" s="32">
        <f t="shared" ref="D32:M32" si="6">SUM(D33:D33)</f>
        <v>64772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64772</v>
      </c>
      <c r="O32" s="45">
        <f t="shared" si="2"/>
        <v>10.107990012484395</v>
      </c>
      <c r="P32" s="10"/>
    </row>
    <row r="33" spans="1:119">
      <c r="A33" s="13"/>
      <c r="B33" s="39">
        <v>354</v>
      </c>
      <c r="C33" s="21" t="s">
        <v>99</v>
      </c>
      <c r="D33" s="46">
        <v>64772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64772</v>
      </c>
      <c r="O33" s="47">
        <f t="shared" si="2"/>
        <v>10.107990012484395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SUM(D35:D37)</f>
        <v>1324129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243407</v>
      </c>
      <c r="J34" s="32">
        <f t="shared" si="7"/>
        <v>0</v>
      </c>
      <c r="K34" s="32">
        <f t="shared" si="7"/>
        <v>105310</v>
      </c>
      <c r="L34" s="32">
        <f t="shared" si="7"/>
        <v>0</v>
      </c>
      <c r="M34" s="32">
        <f t="shared" si="7"/>
        <v>0</v>
      </c>
      <c r="N34" s="32">
        <f t="shared" si="1"/>
        <v>1672846</v>
      </c>
      <c r="O34" s="45">
        <f t="shared" si="2"/>
        <v>261.05586766541825</v>
      </c>
      <c r="P34" s="10"/>
    </row>
    <row r="35" spans="1:119">
      <c r="A35" s="12"/>
      <c r="B35" s="25">
        <v>361.1</v>
      </c>
      <c r="C35" s="20" t="s">
        <v>43</v>
      </c>
      <c r="D35" s="46">
        <v>125487</v>
      </c>
      <c r="E35" s="46">
        <v>0</v>
      </c>
      <c r="F35" s="46">
        <v>0</v>
      </c>
      <c r="G35" s="46">
        <v>0</v>
      </c>
      <c r="H35" s="46">
        <v>0</v>
      </c>
      <c r="I35" s="46">
        <v>243407</v>
      </c>
      <c r="J35" s="46">
        <v>0</v>
      </c>
      <c r="K35" s="46">
        <v>67948</v>
      </c>
      <c r="L35" s="46">
        <v>0</v>
      </c>
      <c r="M35" s="46">
        <v>0</v>
      </c>
      <c r="N35" s="46">
        <f t="shared" si="1"/>
        <v>436842</v>
      </c>
      <c r="O35" s="47">
        <f t="shared" si="2"/>
        <v>68.171348314606746</v>
      </c>
      <c r="P35" s="9"/>
    </row>
    <row r="36" spans="1:119">
      <c r="A36" s="12"/>
      <c r="B36" s="25">
        <v>368</v>
      </c>
      <c r="C36" s="20" t="s">
        <v>60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37362</v>
      </c>
      <c r="L36" s="46">
        <v>0</v>
      </c>
      <c r="M36" s="46">
        <v>0</v>
      </c>
      <c r="N36" s="46">
        <f t="shared" si="1"/>
        <v>37362</v>
      </c>
      <c r="O36" s="47">
        <f t="shared" si="2"/>
        <v>5.8305243445692883</v>
      </c>
      <c r="P36" s="9"/>
    </row>
    <row r="37" spans="1:119" ht="15.75" thickBot="1">
      <c r="A37" s="12"/>
      <c r="B37" s="25">
        <v>369.9</v>
      </c>
      <c r="C37" s="20" t="s">
        <v>45</v>
      </c>
      <c r="D37" s="46">
        <v>1198642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1198642</v>
      </c>
      <c r="O37" s="47">
        <f t="shared" si="2"/>
        <v>187.05399500624219</v>
      </c>
      <c r="P37" s="9"/>
    </row>
    <row r="38" spans="1:119" ht="16.5" thickBot="1">
      <c r="A38" s="14" t="s">
        <v>40</v>
      </c>
      <c r="B38" s="23"/>
      <c r="C38" s="22"/>
      <c r="D38" s="15">
        <f>SUM(D5,D12,D20,D26,D32,D34)</f>
        <v>11735571</v>
      </c>
      <c r="E38" s="15">
        <f t="shared" ref="E38:M38" si="8">SUM(E5,E12,E20,E26,E32,E34)</f>
        <v>0</v>
      </c>
      <c r="F38" s="15">
        <f t="shared" si="8"/>
        <v>0</v>
      </c>
      <c r="G38" s="15">
        <f t="shared" si="8"/>
        <v>0</v>
      </c>
      <c r="H38" s="15">
        <f t="shared" si="8"/>
        <v>0</v>
      </c>
      <c r="I38" s="15">
        <f t="shared" si="8"/>
        <v>4409503</v>
      </c>
      <c r="J38" s="15">
        <f t="shared" si="8"/>
        <v>0</v>
      </c>
      <c r="K38" s="15">
        <f t="shared" si="8"/>
        <v>105310</v>
      </c>
      <c r="L38" s="15">
        <f t="shared" si="8"/>
        <v>0</v>
      </c>
      <c r="M38" s="15">
        <f t="shared" si="8"/>
        <v>0</v>
      </c>
      <c r="N38" s="15">
        <f t="shared" si="1"/>
        <v>16250384</v>
      </c>
      <c r="O38" s="38">
        <f t="shared" si="2"/>
        <v>2535.9525593008739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111</v>
      </c>
      <c r="M40" s="48"/>
      <c r="N40" s="48"/>
      <c r="O40" s="43">
        <v>6408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57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7022251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7022251</v>
      </c>
      <c r="O5" s="33">
        <f t="shared" ref="O5:O36" si="2">(N5/O$38)</f>
        <v>1099.9766604010026</v>
      </c>
      <c r="P5" s="6"/>
    </row>
    <row r="6" spans="1:133">
      <c r="A6" s="12"/>
      <c r="B6" s="25">
        <v>311</v>
      </c>
      <c r="C6" s="20" t="s">
        <v>2</v>
      </c>
      <c r="D6" s="46">
        <v>5549717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5549717</v>
      </c>
      <c r="O6" s="47">
        <f t="shared" si="2"/>
        <v>869.31657268170432</v>
      </c>
      <c r="P6" s="9"/>
    </row>
    <row r="7" spans="1:133">
      <c r="A7" s="12"/>
      <c r="B7" s="25">
        <v>312.10000000000002</v>
      </c>
      <c r="C7" s="20" t="s">
        <v>10</v>
      </c>
      <c r="D7" s="46">
        <v>115463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115463</v>
      </c>
      <c r="O7" s="47">
        <f t="shared" si="2"/>
        <v>18.086309523809526</v>
      </c>
      <c r="P7" s="9"/>
    </row>
    <row r="8" spans="1:133">
      <c r="A8" s="12"/>
      <c r="B8" s="25">
        <v>314.10000000000002</v>
      </c>
      <c r="C8" s="20" t="s">
        <v>11</v>
      </c>
      <c r="D8" s="46">
        <v>835424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835424</v>
      </c>
      <c r="O8" s="47">
        <f t="shared" si="2"/>
        <v>130.86215538847117</v>
      </c>
      <c r="P8" s="9"/>
    </row>
    <row r="9" spans="1:133">
      <c r="A9" s="12"/>
      <c r="B9" s="25">
        <v>314.3</v>
      </c>
      <c r="C9" s="20" t="s">
        <v>12</v>
      </c>
      <c r="D9" s="46">
        <v>296634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296634</v>
      </c>
      <c r="O9" s="47">
        <f t="shared" si="2"/>
        <v>46.465225563909776</v>
      </c>
      <c r="P9" s="9"/>
    </row>
    <row r="10" spans="1:133">
      <c r="A10" s="12"/>
      <c r="B10" s="25">
        <v>314.39999999999998</v>
      </c>
      <c r="C10" s="20" t="s">
        <v>13</v>
      </c>
      <c r="D10" s="46">
        <v>19893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19893</v>
      </c>
      <c r="O10" s="47">
        <f t="shared" si="2"/>
        <v>3.1160714285714284</v>
      </c>
      <c r="P10" s="9"/>
    </row>
    <row r="11" spans="1:133">
      <c r="A11" s="12"/>
      <c r="B11" s="25">
        <v>315</v>
      </c>
      <c r="C11" s="20" t="s">
        <v>67</v>
      </c>
      <c r="D11" s="46">
        <v>205120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205120</v>
      </c>
      <c r="O11" s="47">
        <f t="shared" si="2"/>
        <v>32.130325814536342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2826005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261464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3087469</v>
      </c>
      <c r="O12" s="45">
        <f t="shared" si="2"/>
        <v>483.62609649122805</v>
      </c>
      <c r="P12" s="10"/>
    </row>
    <row r="13" spans="1:133">
      <c r="A13" s="12"/>
      <c r="B13" s="25">
        <v>323.10000000000002</v>
      </c>
      <c r="C13" s="20" t="s">
        <v>17</v>
      </c>
      <c r="D13" s="46">
        <v>593391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593391</v>
      </c>
      <c r="O13" s="47">
        <f t="shared" si="2"/>
        <v>92.949718045112789</v>
      </c>
      <c r="P13" s="9"/>
    </row>
    <row r="14" spans="1:133">
      <c r="A14" s="12"/>
      <c r="B14" s="25">
        <v>323.39999999999998</v>
      </c>
      <c r="C14" s="20" t="s">
        <v>93</v>
      </c>
      <c r="D14" s="46">
        <v>6412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6412</v>
      </c>
      <c r="O14" s="47">
        <f t="shared" si="2"/>
        <v>1.0043859649122806</v>
      </c>
      <c r="P14" s="9"/>
    </row>
    <row r="15" spans="1:133">
      <c r="A15" s="12"/>
      <c r="B15" s="25">
        <v>323.7</v>
      </c>
      <c r="C15" s="20" t="s">
        <v>18</v>
      </c>
      <c r="D15" s="46">
        <v>288423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288423</v>
      </c>
      <c r="O15" s="47">
        <f t="shared" si="2"/>
        <v>45.179041353383461</v>
      </c>
      <c r="P15" s="9"/>
    </row>
    <row r="16" spans="1:133">
      <c r="A16" s="12"/>
      <c r="B16" s="25">
        <v>323.89999999999998</v>
      </c>
      <c r="C16" s="20" t="s">
        <v>19</v>
      </c>
      <c r="D16" s="46">
        <v>10750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10750</v>
      </c>
      <c r="O16" s="47">
        <f t="shared" si="2"/>
        <v>1.6838972431077694</v>
      </c>
      <c r="P16" s="9"/>
    </row>
    <row r="17" spans="1:16">
      <c r="A17" s="12"/>
      <c r="B17" s="25">
        <v>324.12</v>
      </c>
      <c r="C17" s="20" t="s">
        <v>105</v>
      </c>
      <c r="D17" s="46">
        <v>97070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97070</v>
      </c>
      <c r="O17" s="47">
        <f t="shared" si="2"/>
        <v>15.205200501253133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261464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261464</v>
      </c>
      <c r="O18" s="47">
        <f t="shared" si="2"/>
        <v>40.956140350877192</v>
      </c>
      <c r="P18" s="9"/>
    </row>
    <row r="19" spans="1:16">
      <c r="A19" s="12"/>
      <c r="B19" s="25">
        <v>325.2</v>
      </c>
      <c r="C19" s="20" t="s">
        <v>106</v>
      </c>
      <c r="D19" s="46">
        <v>325206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325206</v>
      </c>
      <c r="O19" s="47">
        <f t="shared" si="2"/>
        <v>50.940789473684212</v>
      </c>
      <c r="P19" s="9"/>
    </row>
    <row r="20" spans="1:16">
      <c r="A20" s="12"/>
      <c r="B20" s="25">
        <v>329</v>
      </c>
      <c r="C20" s="20" t="s">
        <v>95</v>
      </c>
      <c r="D20" s="46">
        <v>1504753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6" si="5">SUM(D20:M20)</f>
        <v>1504753</v>
      </c>
      <c r="O20" s="47">
        <f t="shared" si="2"/>
        <v>235.70692355889724</v>
      </c>
      <c r="P20" s="9"/>
    </row>
    <row r="21" spans="1:16" ht="15.75">
      <c r="A21" s="29" t="s">
        <v>22</v>
      </c>
      <c r="B21" s="30"/>
      <c r="C21" s="31"/>
      <c r="D21" s="32">
        <f t="shared" ref="D21:M21" si="6">SUM(D22:D26)</f>
        <v>674991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674991</v>
      </c>
      <c r="O21" s="45">
        <f t="shared" si="2"/>
        <v>105.73167293233082</v>
      </c>
      <c r="P21" s="10"/>
    </row>
    <row r="22" spans="1:16">
      <c r="A22" s="12"/>
      <c r="B22" s="25">
        <v>334.1</v>
      </c>
      <c r="C22" s="20" t="s">
        <v>107</v>
      </c>
      <c r="D22" s="46">
        <v>22995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22995</v>
      </c>
      <c r="O22" s="47">
        <f t="shared" si="2"/>
        <v>3.6019736842105261</v>
      </c>
      <c r="P22" s="9"/>
    </row>
    <row r="23" spans="1:16">
      <c r="A23" s="12"/>
      <c r="B23" s="25">
        <v>335.12</v>
      </c>
      <c r="C23" s="20" t="s">
        <v>69</v>
      </c>
      <c r="D23" s="46">
        <v>202251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202251</v>
      </c>
      <c r="O23" s="47">
        <f t="shared" si="2"/>
        <v>31.680921052631579</v>
      </c>
      <c r="P23" s="9"/>
    </row>
    <row r="24" spans="1:16">
      <c r="A24" s="12"/>
      <c r="B24" s="25">
        <v>335.14</v>
      </c>
      <c r="C24" s="20" t="s">
        <v>70</v>
      </c>
      <c r="D24" s="46">
        <v>6298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6298</v>
      </c>
      <c r="O24" s="47">
        <f t="shared" si="2"/>
        <v>0.98652882205513781</v>
      </c>
      <c r="P24" s="9"/>
    </row>
    <row r="25" spans="1:16">
      <c r="A25" s="12"/>
      <c r="B25" s="25">
        <v>335.15</v>
      </c>
      <c r="C25" s="20" t="s">
        <v>71</v>
      </c>
      <c r="D25" s="46">
        <v>10345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10345</v>
      </c>
      <c r="O25" s="47">
        <f t="shared" si="2"/>
        <v>1.6204573934837092</v>
      </c>
      <c r="P25" s="9"/>
    </row>
    <row r="26" spans="1:16">
      <c r="A26" s="12"/>
      <c r="B26" s="25">
        <v>335.18</v>
      </c>
      <c r="C26" s="20" t="s">
        <v>72</v>
      </c>
      <c r="D26" s="46">
        <v>433102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433102</v>
      </c>
      <c r="O26" s="47">
        <f t="shared" si="2"/>
        <v>67.841791979949875</v>
      </c>
      <c r="P26" s="9"/>
    </row>
    <row r="27" spans="1:16" ht="15.75">
      <c r="A27" s="29" t="s">
        <v>35</v>
      </c>
      <c r="B27" s="30"/>
      <c r="C27" s="31"/>
      <c r="D27" s="32">
        <f t="shared" ref="D27:M27" si="7">SUM(D28:D28)</f>
        <v>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4372895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5"/>
        <v>4372895</v>
      </c>
      <c r="O27" s="45">
        <f t="shared" si="2"/>
        <v>684.97728696741854</v>
      </c>
      <c r="P27" s="10"/>
    </row>
    <row r="28" spans="1:16">
      <c r="A28" s="12"/>
      <c r="B28" s="25">
        <v>343.5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4372895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4372895</v>
      </c>
      <c r="O28" s="47">
        <f t="shared" si="2"/>
        <v>684.97728696741854</v>
      </c>
      <c r="P28" s="9"/>
    </row>
    <row r="29" spans="1:16" ht="15.75">
      <c r="A29" s="29" t="s">
        <v>36</v>
      </c>
      <c r="B29" s="30"/>
      <c r="C29" s="31"/>
      <c r="D29" s="32">
        <f t="shared" ref="D29:M29" si="8">SUM(D30:D30)</f>
        <v>40559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5"/>
        <v>40559</v>
      </c>
      <c r="O29" s="45">
        <f t="shared" si="2"/>
        <v>6.3532268170426063</v>
      </c>
      <c r="P29" s="10"/>
    </row>
    <row r="30" spans="1:16">
      <c r="A30" s="13"/>
      <c r="B30" s="39">
        <v>354</v>
      </c>
      <c r="C30" s="21" t="s">
        <v>99</v>
      </c>
      <c r="D30" s="46">
        <v>40559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40559</v>
      </c>
      <c r="O30" s="47">
        <f t="shared" si="2"/>
        <v>6.3532268170426063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SUM(D32:D35)</f>
        <v>802442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42800</v>
      </c>
      <c r="J31" s="32">
        <f t="shared" si="9"/>
        <v>0</v>
      </c>
      <c r="K31" s="32">
        <f t="shared" si="9"/>
        <v>616261</v>
      </c>
      <c r="L31" s="32">
        <f t="shared" si="9"/>
        <v>0</v>
      </c>
      <c r="M31" s="32">
        <f t="shared" si="9"/>
        <v>0</v>
      </c>
      <c r="N31" s="32">
        <f t="shared" si="5"/>
        <v>1461503</v>
      </c>
      <c r="O31" s="45">
        <f t="shared" si="2"/>
        <v>228.93217418546365</v>
      </c>
      <c r="P31" s="10"/>
    </row>
    <row r="32" spans="1:16">
      <c r="A32" s="12"/>
      <c r="B32" s="25">
        <v>361.1</v>
      </c>
      <c r="C32" s="20" t="s">
        <v>43</v>
      </c>
      <c r="D32" s="46">
        <v>20049</v>
      </c>
      <c r="E32" s="46">
        <v>0</v>
      </c>
      <c r="F32" s="46">
        <v>0</v>
      </c>
      <c r="G32" s="46">
        <v>0</v>
      </c>
      <c r="H32" s="46">
        <v>0</v>
      </c>
      <c r="I32" s="46">
        <v>42680</v>
      </c>
      <c r="J32" s="46">
        <v>0</v>
      </c>
      <c r="K32" s="46">
        <v>39540</v>
      </c>
      <c r="L32" s="46">
        <v>0</v>
      </c>
      <c r="M32" s="46">
        <v>0</v>
      </c>
      <c r="N32" s="46">
        <f t="shared" si="5"/>
        <v>102269</v>
      </c>
      <c r="O32" s="47">
        <f t="shared" si="2"/>
        <v>16.019580200501252</v>
      </c>
      <c r="P32" s="9"/>
    </row>
    <row r="33" spans="1:119">
      <c r="A33" s="12"/>
      <c r="B33" s="25">
        <v>361.3</v>
      </c>
      <c r="C33" s="20" t="s">
        <v>59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206585</v>
      </c>
      <c r="L33" s="46">
        <v>0</v>
      </c>
      <c r="M33" s="46">
        <v>0</v>
      </c>
      <c r="N33" s="46">
        <f t="shared" si="5"/>
        <v>206585</v>
      </c>
      <c r="O33" s="47">
        <f t="shared" si="2"/>
        <v>32.359805764411028</v>
      </c>
      <c r="P33" s="9"/>
    </row>
    <row r="34" spans="1:119">
      <c r="A34" s="12"/>
      <c r="B34" s="25">
        <v>368</v>
      </c>
      <c r="C34" s="20" t="s">
        <v>60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370136</v>
      </c>
      <c r="L34" s="46">
        <v>0</v>
      </c>
      <c r="M34" s="46">
        <v>0</v>
      </c>
      <c r="N34" s="46">
        <f t="shared" si="5"/>
        <v>370136</v>
      </c>
      <c r="O34" s="47">
        <f t="shared" si="2"/>
        <v>57.978696741854634</v>
      </c>
      <c r="P34" s="9"/>
    </row>
    <row r="35" spans="1:119" ht="15.75" thickBot="1">
      <c r="A35" s="12"/>
      <c r="B35" s="25">
        <v>369.9</v>
      </c>
      <c r="C35" s="20" t="s">
        <v>45</v>
      </c>
      <c r="D35" s="46">
        <v>782393</v>
      </c>
      <c r="E35" s="46">
        <v>0</v>
      </c>
      <c r="F35" s="46">
        <v>0</v>
      </c>
      <c r="G35" s="46">
        <v>0</v>
      </c>
      <c r="H35" s="46">
        <v>0</v>
      </c>
      <c r="I35" s="46">
        <v>120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782513</v>
      </c>
      <c r="O35" s="47">
        <f t="shared" si="2"/>
        <v>122.57409147869674</v>
      </c>
      <c r="P35" s="9"/>
    </row>
    <row r="36" spans="1:119" ht="16.5" thickBot="1">
      <c r="A36" s="14" t="s">
        <v>40</v>
      </c>
      <c r="B36" s="23"/>
      <c r="C36" s="22"/>
      <c r="D36" s="15">
        <f>SUM(D5,D12,D21,D27,D29,D31)</f>
        <v>11366248</v>
      </c>
      <c r="E36" s="15">
        <f t="shared" ref="E36:M36" si="10">SUM(E5,E12,E21,E27,E29,E31)</f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4677159</v>
      </c>
      <c r="J36" s="15">
        <f t="shared" si="10"/>
        <v>0</v>
      </c>
      <c r="K36" s="15">
        <f t="shared" si="10"/>
        <v>616261</v>
      </c>
      <c r="L36" s="15">
        <f t="shared" si="10"/>
        <v>0</v>
      </c>
      <c r="M36" s="15">
        <f t="shared" si="10"/>
        <v>0</v>
      </c>
      <c r="N36" s="15">
        <f t="shared" si="5"/>
        <v>16659668</v>
      </c>
      <c r="O36" s="38">
        <f t="shared" si="2"/>
        <v>2609.5971177944862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108</v>
      </c>
      <c r="M38" s="48"/>
      <c r="N38" s="48"/>
      <c r="O38" s="43">
        <v>6384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6788835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6788835</v>
      </c>
      <c r="O5" s="33">
        <f t="shared" ref="O5:O33" si="2">(N5/O$35)</f>
        <v>1066.085898241206</v>
      </c>
      <c r="P5" s="6"/>
    </row>
    <row r="6" spans="1:133">
      <c r="A6" s="12"/>
      <c r="B6" s="25">
        <v>311</v>
      </c>
      <c r="C6" s="20" t="s">
        <v>2</v>
      </c>
      <c r="D6" s="46">
        <v>5280330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5280330</v>
      </c>
      <c r="O6" s="47">
        <f t="shared" si="2"/>
        <v>829.1975502512563</v>
      </c>
      <c r="P6" s="9"/>
    </row>
    <row r="7" spans="1:133">
      <c r="A7" s="12"/>
      <c r="B7" s="25">
        <v>312.10000000000002</v>
      </c>
      <c r="C7" s="20" t="s">
        <v>10</v>
      </c>
      <c r="D7" s="46">
        <v>115500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115500</v>
      </c>
      <c r="O7" s="47">
        <f t="shared" si="2"/>
        <v>18.137562814070353</v>
      </c>
      <c r="P7" s="9"/>
    </row>
    <row r="8" spans="1:133">
      <c r="A8" s="12"/>
      <c r="B8" s="25">
        <v>314.10000000000002</v>
      </c>
      <c r="C8" s="20" t="s">
        <v>11</v>
      </c>
      <c r="D8" s="46">
        <v>768756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768756</v>
      </c>
      <c r="O8" s="47">
        <f t="shared" si="2"/>
        <v>120.72173366834171</v>
      </c>
      <c r="P8" s="9"/>
    </row>
    <row r="9" spans="1:133">
      <c r="A9" s="12"/>
      <c r="B9" s="25">
        <v>314.3</v>
      </c>
      <c r="C9" s="20" t="s">
        <v>12</v>
      </c>
      <c r="D9" s="46">
        <v>249504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249504</v>
      </c>
      <c r="O9" s="47">
        <f t="shared" si="2"/>
        <v>39.180904522613062</v>
      </c>
      <c r="P9" s="9"/>
    </row>
    <row r="10" spans="1:133">
      <c r="A10" s="12"/>
      <c r="B10" s="25">
        <v>314.39999999999998</v>
      </c>
      <c r="C10" s="20" t="s">
        <v>13</v>
      </c>
      <c r="D10" s="46">
        <v>17259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17259</v>
      </c>
      <c r="O10" s="47">
        <f t="shared" si="2"/>
        <v>2.7102701005025125</v>
      </c>
      <c r="P10" s="9"/>
    </row>
    <row r="11" spans="1:133">
      <c r="A11" s="12"/>
      <c r="B11" s="25">
        <v>315</v>
      </c>
      <c r="C11" s="20" t="s">
        <v>67</v>
      </c>
      <c r="D11" s="46">
        <v>357486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357486</v>
      </c>
      <c r="O11" s="47">
        <f t="shared" si="2"/>
        <v>56.137876884422113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2005058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49563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2054621</v>
      </c>
      <c r="O12" s="45">
        <f t="shared" si="2"/>
        <v>322.6477701005025</v>
      </c>
      <c r="P12" s="10"/>
    </row>
    <row r="13" spans="1:133">
      <c r="A13" s="12"/>
      <c r="B13" s="25">
        <v>323.10000000000002</v>
      </c>
      <c r="C13" s="20" t="s">
        <v>17</v>
      </c>
      <c r="D13" s="46">
        <v>596657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596657</v>
      </c>
      <c r="O13" s="47">
        <f t="shared" si="2"/>
        <v>93.696136934673362</v>
      </c>
      <c r="P13" s="9"/>
    </row>
    <row r="14" spans="1:133">
      <c r="A14" s="12"/>
      <c r="B14" s="25">
        <v>323.39999999999998</v>
      </c>
      <c r="C14" s="20" t="s">
        <v>93</v>
      </c>
      <c r="D14" s="46">
        <v>9377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9377</v>
      </c>
      <c r="O14" s="47">
        <f t="shared" si="2"/>
        <v>1.4725188442211055</v>
      </c>
      <c r="P14" s="9"/>
    </row>
    <row r="15" spans="1:133">
      <c r="A15" s="12"/>
      <c r="B15" s="25">
        <v>323.7</v>
      </c>
      <c r="C15" s="20" t="s">
        <v>18</v>
      </c>
      <c r="D15" s="46">
        <v>195139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195139</v>
      </c>
      <c r="O15" s="47">
        <f t="shared" si="2"/>
        <v>30.643687185929647</v>
      </c>
      <c r="P15" s="9"/>
    </row>
    <row r="16" spans="1:133">
      <c r="A16" s="12"/>
      <c r="B16" s="25">
        <v>323.89999999999998</v>
      </c>
      <c r="C16" s="20" t="s">
        <v>19</v>
      </c>
      <c r="D16" s="46">
        <v>7750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7750</v>
      </c>
      <c r="O16" s="47">
        <f t="shared" si="2"/>
        <v>1.2170226130653266</v>
      </c>
      <c r="P16" s="9"/>
    </row>
    <row r="17" spans="1:16">
      <c r="A17" s="12"/>
      <c r="B17" s="25">
        <v>324.20999999999998</v>
      </c>
      <c r="C17" s="20" t="s">
        <v>94</v>
      </c>
      <c r="D17" s="46">
        <v>13940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13940</v>
      </c>
      <c r="O17" s="47">
        <f t="shared" si="2"/>
        <v>2.1890703517587942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49563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49563</v>
      </c>
      <c r="O18" s="47">
        <f t="shared" si="2"/>
        <v>7.7831344221105532</v>
      </c>
      <c r="P18" s="9"/>
    </row>
    <row r="19" spans="1:16">
      <c r="A19" s="12"/>
      <c r="B19" s="25">
        <v>329</v>
      </c>
      <c r="C19" s="20" t="s">
        <v>95</v>
      </c>
      <c r="D19" s="46">
        <v>1182195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3" si="5">SUM(D19:M19)</f>
        <v>1182195</v>
      </c>
      <c r="O19" s="47">
        <f t="shared" si="2"/>
        <v>185.64619974874373</v>
      </c>
      <c r="P19" s="9"/>
    </row>
    <row r="20" spans="1:16" ht="15.75">
      <c r="A20" s="29" t="s">
        <v>22</v>
      </c>
      <c r="B20" s="30"/>
      <c r="C20" s="31"/>
      <c r="D20" s="32">
        <f t="shared" ref="D20:M20" si="6">SUM(D21:D22)</f>
        <v>610722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44">
        <f t="shared" si="5"/>
        <v>610722</v>
      </c>
      <c r="O20" s="45">
        <f t="shared" si="2"/>
        <v>95.904836683417088</v>
      </c>
      <c r="P20" s="10"/>
    </row>
    <row r="21" spans="1:16">
      <c r="A21" s="12"/>
      <c r="B21" s="25">
        <v>335.12</v>
      </c>
      <c r="C21" s="20" t="s">
        <v>69</v>
      </c>
      <c r="D21" s="46">
        <v>196450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196450</v>
      </c>
      <c r="O21" s="47">
        <f t="shared" si="2"/>
        <v>30.849560301507537</v>
      </c>
      <c r="P21" s="9"/>
    </row>
    <row r="22" spans="1:16">
      <c r="A22" s="12"/>
      <c r="B22" s="25">
        <v>335.18</v>
      </c>
      <c r="C22" s="20" t="s">
        <v>72</v>
      </c>
      <c r="D22" s="46">
        <v>414272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414272</v>
      </c>
      <c r="O22" s="47">
        <f t="shared" si="2"/>
        <v>65.05527638190955</v>
      </c>
      <c r="P22" s="9"/>
    </row>
    <row r="23" spans="1:16" ht="15.75">
      <c r="A23" s="29" t="s">
        <v>35</v>
      </c>
      <c r="B23" s="30"/>
      <c r="C23" s="31"/>
      <c r="D23" s="32">
        <f t="shared" ref="D23:M23" si="7">SUM(D24:D25)</f>
        <v>320234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4127340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5"/>
        <v>4447574</v>
      </c>
      <c r="O23" s="45">
        <f t="shared" si="2"/>
        <v>698.4255653266332</v>
      </c>
      <c r="P23" s="10"/>
    </row>
    <row r="24" spans="1:16">
      <c r="A24" s="12"/>
      <c r="B24" s="25">
        <v>342.6</v>
      </c>
      <c r="C24" s="20" t="s">
        <v>102</v>
      </c>
      <c r="D24" s="46">
        <v>320234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320234</v>
      </c>
      <c r="O24" s="47">
        <f t="shared" si="2"/>
        <v>50.288002512562812</v>
      </c>
      <c r="P24" s="9"/>
    </row>
    <row r="25" spans="1:16">
      <c r="A25" s="12"/>
      <c r="B25" s="25">
        <v>343.5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4127340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4127340</v>
      </c>
      <c r="O25" s="47">
        <f t="shared" si="2"/>
        <v>648.13756281407041</v>
      </c>
      <c r="P25" s="9"/>
    </row>
    <row r="26" spans="1:16" ht="15.75">
      <c r="A26" s="29" t="s">
        <v>36</v>
      </c>
      <c r="B26" s="30"/>
      <c r="C26" s="31"/>
      <c r="D26" s="32">
        <f t="shared" ref="D26:M26" si="8">SUM(D27:D27)</f>
        <v>64030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5"/>
        <v>64030</v>
      </c>
      <c r="O26" s="45">
        <f t="shared" si="2"/>
        <v>10.054962311557789</v>
      </c>
      <c r="P26" s="10"/>
    </row>
    <row r="27" spans="1:16">
      <c r="A27" s="13"/>
      <c r="B27" s="39">
        <v>354</v>
      </c>
      <c r="C27" s="21" t="s">
        <v>99</v>
      </c>
      <c r="D27" s="46">
        <v>64030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64030</v>
      </c>
      <c r="O27" s="47">
        <f t="shared" si="2"/>
        <v>10.054962311557789</v>
      </c>
      <c r="P27" s="9"/>
    </row>
    <row r="28" spans="1:16" ht="15.75">
      <c r="A28" s="29" t="s">
        <v>3</v>
      </c>
      <c r="B28" s="30"/>
      <c r="C28" s="31"/>
      <c r="D28" s="32">
        <f t="shared" ref="D28:M28" si="9">SUM(D29:D32)</f>
        <v>875753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34521</v>
      </c>
      <c r="J28" s="32">
        <f t="shared" si="9"/>
        <v>0</v>
      </c>
      <c r="K28" s="32">
        <f t="shared" si="9"/>
        <v>427912</v>
      </c>
      <c r="L28" s="32">
        <f t="shared" si="9"/>
        <v>0</v>
      </c>
      <c r="M28" s="32">
        <f t="shared" si="9"/>
        <v>0</v>
      </c>
      <c r="N28" s="32">
        <f t="shared" si="5"/>
        <v>1338186</v>
      </c>
      <c r="O28" s="45">
        <f t="shared" si="2"/>
        <v>210.14227386934672</v>
      </c>
      <c r="P28" s="10"/>
    </row>
    <row r="29" spans="1:16">
      <c r="A29" s="12"/>
      <c r="B29" s="25">
        <v>361.1</v>
      </c>
      <c r="C29" s="20" t="s">
        <v>43</v>
      </c>
      <c r="D29" s="46">
        <v>22145</v>
      </c>
      <c r="E29" s="46">
        <v>0</v>
      </c>
      <c r="F29" s="46">
        <v>0</v>
      </c>
      <c r="G29" s="46">
        <v>0</v>
      </c>
      <c r="H29" s="46">
        <v>0</v>
      </c>
      <c r="I29" s="46">
        <v>32911</v>
      </c>
      <c r="J29" s="46">
        <v>0</v>
      </c>
      <c r="K29" s="46">
        <v>100849</v>
      </c>
      <c r="L29" s="46">
        <v>0</v>
      </c>
      <c r="M29" s="46">
        <v>0</v>
      </c>
      <c r="N29" s="46">
        <f t="shared" si="5"/>
        <v>155905</v>
      </c>
      <c r="O29" s="47">
        <f t="shared" si="2"/>
        <v>24.482569095477388</v>
      </c>
      <c r="P29" s="9"/>
    </row>
    <row r="30" spans="1:16">
      <c r="A30" s="12"/>
      <c r="B30" s="25">
        <v>361.3</v>
      </c>
      <c r="C30" s="20" t="s">
        <v>59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205480</v>
      </c>
      <c r="L30" s="46">
        <v>0</v>
      </c>
      <c r="M30" s="46">
        <v>0</v>
      </c>
      <c r="N30" s="46">
        <f t="shared" si="5"/>
        <v>205480</v>
      </c>
      <c r="O30" s="47">
        <f t="shared" si="2"/>
        <v>32.267587939698494</v>
      </c>
      <c r="P30" s="9"/>
    </row>
    <row r="31" spans="1:16">
      <c r="A31" s="12"/>
      <c r="B31" s="25">
        <v>368</v>
      </c>
      <c r="C31" s="20" t="s">
        <v>60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121583</v>
      </c>
      <c r="L31" s="46">
        <v>0</v>
      </c>
      <c r="M31" s="46">
        <v>0</v>
      </c>
      <c r="N31" s="46">
        <f t="shared" si="5"/>
        <v>121583</v>
      </c>
      <c r="O31" s="47">
        <f t="shared" si="2"/>
        <v>19.092807788944725</v>
      </c>
      <c r="P31" s="9"/>
    </row>
    <row r="32" spans="1:16" ht="15.75" thickBot="1">
      <c r="A32" s="12"/>
      <c r="B32" s="25">
        <v>369.9</v>
      </c>
      <c r="C32" s="20" t="s">
        <v>45</v>
      </c>
      <c r="D32" s="46">
        <v>853608</v>
      </c>
      <c r="E32" s="46">
        <v>0</v>
      </c>
      <c r="F32" s="46">
        <v>0</v>
      </c>
      <c r="G32" s="46">
        <v>0</v>
      </c>
      <c r="H32" s="46">
        <v>0</v>
      </c>
      <c r="I32" s="46">
        <v>1610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855218</v>
      </c>
      <c r="O32" s="47">
        <f t="shared" si="2"/>
        <v>134.29930904522612</v>
      </c>
      <c r="P32" s="9"/>
    </row>
    <row r="33" spans="1:119" ht="16.5" thickBot="1">
      <c r="A33" s="14" t="s">
        <v>40</v>
      </c>
      <c r="B33" s="23"/>
      <c r="C33" s="22"/>
      <c r="D33" s="15">
        <f>SUM(D5,D12,D20,D23,D26,D28)</f>
        <v>10664632</v>
      </c>
      <c r="E33" s="15">
        <f t="shared" ref="E33:M33" si="10">SUM(E5,E12,E20,E23,E26,E28)</f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4211424</v>
      </c>
      <c r="J33" s="15">
        <f t="shared" si="10"/>
        <v>0</v>
      </c>
      <c r="K33" s="15">
        <f t="shared" si="10"/>
        <v>427912</v>
      </c>
      <c r="L33" s="15">
        <f t="shared" si="10"/>
        <v>0</v>
      </c>
      <c r="M33" s="15">
        <f t="shared" si="10"/>
        <v>0</v>
      </c>
      <c r="N33" s="15">
        <f t="shared" si="5"/>
        <v>15303968</v>
      </c>
      <c r="O33" s="38">
        <f t="shared" si="2"/>
        <v>2403.2613065326632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103</v>
      </c>
      <c r="M35" s="48"/>
      <c r="N35" s="48"/>
      <c r="O35" s="43">
        <v>6368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6182318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6182318</v>
      </c>
      <c r="O5" s="33">
        <f t="shared" ref="O5:O36" si="2">(N5/O$38)</f>
        <v>978.52453308008864</v>
      </c>
      <c r="P5" s="6"/>
    </row>
    <row r="6" spans="1:133">
      <c r="A6" s="12"/>
      <c r="B6" s="25">
        <v>311</v>
      </c>
      <c r="C6" s="20" t="s">
        <v>2</v>
      </c>
      <c r="D6" s="46">
        <v>4744362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4744362</v>
      </c>
      <c r="O6" s="47">
        <f t="shared" si="2"/>
        <v>750.92782526115855</v>
      </c>
      <c r="P6" s="9"/>
    </row>
    <row r="7" spans="1:133">
      <c r="A7" s="12"/>
      <c r="B7" s="25">
        <v>312.10000000000002</v>
      </c>
      <c r="C7" s="20" t="s">
        <v>10</v>
      </c>
      <c r="D7" s="46">
        <v>111716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111716</v>
      </c>
      <c r="O7" s="47">
        <f t="shared" si="2"/>
        <v>17.682177904400127</v>
      </c>
      <c r="P7" s="9"/>
    </row>
    <row r="8" spans="1:133">
      <c r="A8" s="12"/>
      <c r="B8" s="25">
        <v>314.10000000000002</v>
      </c>
      <c r="C8" s="20" t="s">
        <v>11</v>
      </c>
      <c r="D8" s="46">
        <v>771355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771355</v>
      </c>
      <c r="O8" s="47">
        <f t="shared" si="2"/>
        <v>122.08847736625515</v>
      </c>
      <c r="P8" s="9"/>
    </row>
    <row r="9" spans="1:133">
      <c r="A9" s="12"/>
      <c r="B9" s="25">
        <v>314.3</v>
      </c>
      <c r="C9" s="20" t="s">
        <v>12</v>
      </c>
      <c r="D9" s="46">
        <v>244438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244438</v>
      </c>
      <c r="O9" s="47">
        <f t="shared" si="2"/>
        <v>38.689142133586579</v>
      </c>
      <c r="P9" s="9"/>
    </row>
    <row r="10" spans="1:133">
      <c r="A10" s="12"/>
      <c r="B10" s="25">
        <v>314.39999999999998</v>
      </c>
      <c r="C10" s="20" t="s">
        <v>13</v>
      </c>
      <c r="D10" s="46">
        <v>11367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11367</v>
      </c>
      <c r="O10" s="47">
        <f t="shared" si="2"/>
        <v>1.7991452991452992</v>
      </c>
      <c r="P10" s="9"/>
    </row>
    <row r="11" spans="1:133">
      <c r="A11" s="12"/>
      <c r="B11" s="25">
        <v>315</v>
      </c>
      <c r="C11" s="20" t="s">
        <v>67</v>
      </c>
      <c r="D11" s="46">
        <v>299080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299080</v>
      </c>
      <c r="O11" s="47">
        <f t="shared" si="2"/>
        <v>47.337765115542894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2018369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37379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2055748</v>
      </c>
      <c r="O12" s="45">
        <f t="shared" si="2"/>
        <v>325.37955049066159</v>
      </c>
      <c r="P12" s="10"/>
    </row>
    <row r="13" spans="1:133">
      <c r="A13" s="12"/>
      <c r="B13" s="25">
        <v>323.10000000000002</v>
      </c>
      <c r="C13" s="20" t="s">
        <v>17</v>
      </c>
      <c r="D13" s="46">
        <v>585561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585561</v>
      </c>
      <c r="O13" s="47">
        <f t="shared" si="2"/>
        <v>92.681386514719847</v>
      </c>
      <c r="P13" s="9"/>
    </row>
    <row r="14" spans="1:133">
      <c r="A14" s="12"/>
      <c r="B14" s="25">
        <v>323.39999999999998</v>
      </c>
      <c r="C14" s="20" t="s">
        <v>93</v>
      </c>
      <c r="D14" s="46">
        <v>10771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10771</v>
      </c>
      <c r="O14" s="47">
        <f t="shared" si="2"/>
        <v>1.7048116492560936</v>
      </c>
      <c r="P14" s="9"/>
    </row>
    <row r="15" spans="1:133">
      <c r="A15" s="12"/>
      <c r="B15" s="25">
        <v>323.7</v>
      </c>
      <c r="C15" s="20" t="s">
        <v>18</v>
      </c>
      <c r="D15" s="46">
        <v>251962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251962</v>
      </c>
      <c r="O15" s="47">
        <f t="shared" si="2"/>
        <v>39.88002532446977</v>
      </c>
      <c r="P15" s="9"/>
    </row>
    <row r="16" spans="1:133">
      <c r="A16" s="12"/>
      <c r="B16" s="25">
        <v>323.89999999999998</v>
      </c>
      <c r="C16" s="20" t="s">
        <v>19</v>
      </c>
      <c r="D16" s="46">
        <v>17750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17750</v>
      </c>
      <c r="O16" s="47">
        <f t="shared" si="2"/>
        <v>2.8094333649889207</v>
      </c>
      <c r="P16" s="9"/>
    </row>
    <row r="17" spans="1:16">
      <c r="A17" s="12"/>
      <c r="B17" s="25">
        <v>324.20999999999998</v>
      </c>
      <c r="C17" s="20" t="s">
        <v>94</v>
      </c>
      <c r="D17" s="46">
        <v>21056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21056</v>
      </c>
      <c r="O17" s="47">
        <f t="shared" si="2"/>
        <v>3.3327002215891106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37379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37379</v>
      </c>
      <c r="O18" s="47">
        <f t="shared" si="2"/>
        <v>5.9162709718265276</v>
      </c>
      <c r="P18" s="9"/>
    </row>
    <row r="19" spans="1:16">
      <c r="A19" s="12"/>
      <c r="B19" s="25">
        <v>329</v>
      </c>
      <c r="C19" s="20" t="s">
        <v>95</v>
      </c>
      <c r="D19" s="46">
        <v>1131269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6" si="5">SUM(D19:M19)</f>
        <v>1131269</v>
      </c>
      <c r="O19" s="47">
        <f t="shared" si="2"/>
        <v>179.05492244381134</v>
      </c>
      <c r="P19" s="9"/>
    </row>
    <row r="20" spans="1:16" ht="15.75">
      <c r="A20" s="29" t="s">
        <v>22</v>
      </c>
      <c r="B20" s="30"/>
      <c r="C20" s="31"/>
      <c r="D20" s="32">
        <f t="shared" ref="D20:M20" si="6">SUM(D21:D24)</f>
        <v>593311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477329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44">
        <f t="shared" si="5"/>
        <v>1070640</v>
      </c>
      <c r="O20" s="45">
        <f t="shared" si="2"/>
        <v>169.45868945868946</v>
      </c>
      <c r="P20" s="10"/>
    </row>
    <row r="21" spans="1:16">
      <c r="A21" s="12"/>
      <c r="B21" s="25">
        <v>331.39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27329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27329</v>
      </c>
      <c r="O21" s="47">
        <f t="shared" si="2"/>
        <v>4.3255777144666032</v>
      </c>
      <c r="P21" s="9"/>
    </row>
    <row r="22" spans="1:16">
      <c r="A22" s="12"/>
      <c r="B22" s="25">
        <v>335.12</v>
      </c>
      <c r="C22" s="20" t="s">
        <v>69</v>
      </c>
      <c r="D22" s="46">
        <v>186560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186560</v>
      </c>
      <c r="O22" s="47">
        <f t="shared" si="2"/>
        <v>29.528331750553974</v>
      </c>
      <c r="P22" s="9"/>
    </row>
    <row r="23" spans="1:16">
      <c r="A23" s="12"/>
      <c r="B23" s="25">
        <v>335.18</v>
      </c>
      <c r="C23" s="20" t="s">
        <v>72</v>
      </c>
      <c r="D23" s="46">
        <v>406751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406751</v>
      </c>
      <c r="O23" s="47">
        <f t="shared" si="2"/>
        <v>64.379708768597652</v>
      </c>
      <c r="P23" s="9"/>
    </row>
    <row r="24" spans="1:16">
      <c r="A24" s="12"/>
      <c r="B24" s="25">
        <v>335.39</v>
      </c>
      <c r="C24" s="20" t="s">
        <v>96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450000</v>
      </c>
      <c r="O24" s="47">
        <f t="shared" si="2"/>
        <v>71.225071225071218</v>
      </c>
      <c r="P24" s="9"/>
    </row>
    <row r="25" spans="1:16" ht="15.75">
      <c r="A25" s="29" t="s">
        <v>35</v>
      </c>
      <c r="B25" s="30"/>
      <c r="C25" s="31"/>
      <c r="D25" s="32">
        <f t="shared" ref="D25:M25" si="7">SUM(D26:D28)</f>
        <v>321711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4039727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5"/>
        <v>4361438</v>
      </c>
      <c r="O25" s="45">
        <f t="shared" si="2"/>
        <v>690.31940487496047</v>
      </c>
      <c r="P25" s="10"/>
    </row>
    <row r="26" spans="1:16">
      <c r="A26" s="12"/>
      <c r="B26" s="25">
        <v>343.5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2720838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2720838</v>
      </c>
      <c r="O26" s="47">
        <f t="shared" si="2"/>
        <v>430.64862298195629</v>
      </c>
      <c r="P26" s="9"/>
    </row>
    <row r="27" spans="1:16">
      <c r="A27" s="12"/>
      <c r="B27" s="25">
        <v>343.9</v>
      </c>
      <c r="C27" s="20" t="s">
        <v>97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1318889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1318889</v>
      </c>
      <c r="O27" s="47">
        <f t="shared" si="2"/>
        <v>208.75102880658437</v>
      </c>
      <c r="P27" s="9"/>
    </row>
    <row r="28" spans="1:16">
      <c r="A28" s="12"/>
      <c r="B28" s="25">
        <v>349</v>
      </c>
      <c r="C28" s="20" t="s">
        <v>98</v>
      </c>
      <c r="D28" s="46">
        <v>321711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321711</v>
      </c>
      <c r="O28" s="47">
        <f t="shared" si="2"/>
        <v>50.919753086419753</v>
      </c>
      <c r="P28" s="9"/>
    </row>
    <row r="29" spans="1:16" ht="15.75">
      <c r="A29" s="29" t="s">
        <v>36</v>
      </c>
      <c r="B29" s="30"/>
      <c r="C29" s="31"/>
      <c r="D29" s="32">
        <f t="shared" ref="D29:M29" si="8">SUM(D30:D30)</f>
        <v>135365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5"/>
        <v>135365</v>
      </c>
      <c r="O29" s="45">
        <f t="shared" si="2"/>
        <v>21.425292814181702</v>
      </c>
      <c r="P29" s="10"/>
    </row>
    <row r="30" spans="1:16">
      <c r="A30" s="13"/>
      <c r="B30" s="39">
        <v>354</v>
      </c>
      <c r="C30" s="21" t="s">
        <v>99</v>
      </c>
      <c r="D30" s="46">
        <v>135365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135365</v>
      </c>
      <c r="O30" s="47">
        <f t="shared" si="2"/>
        <v>21.425292814181702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SUM(D32:D35)</f>
        <v>793557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35085</v>
      </c>
      <c r="J31" s="32">
        <f t="shared" si="9"/>
        <v>0</v>
      </c>
      <c r="K31" s="32">
        <f t="shared" si="9"/>
        <v>325643</v>
      </c>
      <c r="L31" s="32">
        <f t="shared" si="9"/>
        <v>0</v>
      </c>
      <c r="M31" s="32">
        <f t="shared" si="9"/>
        <v>0</v>
      </c>
      <c r="N31" s="32">
        <f t="shared" si="5"/>
        <v>1154285</v>
      </c>
      <c r="O31" s="45">
        <f t="shared" si="2"/>
        <v>182.69784742006965</v>
      </c>
      <c r="P31" s="10"/>
    </row>
    <row r="32" spans="1:16">
      <c r="A32" s="12"/>
      <c r="B32" s="25">
        <v>361.1</v>
      </c>
      <c r="C32" s="20" t="s">
        <v>43</v>
      </c>
      <c r="D32" s="46">
        <v>24094</v>
      </c>
      <c r="E32" s="46">
        <v>0</v>
      </c>
      <c r="F32" s="46">
        <v>0</v>
      </c>
      <c r="G32" s="46">
        <v>0</v>
      </c>
      <c r="H32" s="46">
        <v>0</v>
      </c>
      <c r="I32" s="46">
        <v>35085</v>
      </c>
      <c r="J32" s="46">
        <v>0</v>
      </c>
      <c r="K32" s="46">
        <v>37850</v>
      </c>
      <c r="L32" s="46">
        <v>0</v>
      </c>
      <c r="M32" s="46">
        <v>0</v>
      </c>
      <c r="N32" s="46">
        <f t="shared" si="5"/>
        <v>97029</v>
      </c>
      <c r="O32" s="47">
        <f t="shared" si="2"/>
        <v>15.357549857549857</v>
      </c>
      <c r="P32" s="9"/>
    </row>
    <row r="33" spans="1:119">
      <c r="A33" s="12"/>
      <c r="B33" s="25">
        <v>361.3</v>
      </c>
      <c r="C33" s="20" t="s">
        <v>59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150303</v>
      </c>
      <c r="L33" s="46">
        <v>0</v>
      </c>
      <c r="M33" s="46">
        <v>0</v>
      </c>
      <c r="N33" s="46">
        <f t="shared" si="5"/>
        <v>150303</v>
      </c>
      <c r="O33" s="47">
        <f t="shared" si="2"/>
        <v>23.789648622981957</v>
      </c>
      <c r="P33" s="9"/>
    </row>
    <row r="34" spans="1:119">
      <c r="A34" s="12"/>
      <c r="B34" s="25">
        <v>368</v>
      </c>
      <c r="C34" s="20" t="s">
        <v>60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137490</v>
      </c>
      <c r="L34" s="46">
        <v>0</v>
      </c>
      <c r="M34" s="46">
        <v>0</v>
      </c>
      <c r="N34" s="46">
        <f t="shared" si="5"/>
        <v>137490</v>
      </c>
      <c r="O34" s="47">
        <f t="shared" si="2"/>
        <v>21.761633428300094</v>
      </c>
      <c r="P34" s="9"/>
    </row>
    <row r="35" spans="1:119" ht="15.75" thickBot="1">
      <c r="A35" s="12"/>
      <c r="B35" s="25">
        <v>369.9</v>
      </c>
      <c r="C35" s="20" t="s">
        <v>45</v>
      </c>
      <c r="D35" s="46">
        <v>769463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769463</v>
      </c>
      <c r="O35" s="47">
        <f t="shared" si="2"/>
        <v>121.78901551123774</v>
      </c>
      <c r="P35" s="9"/>
    </row>
    <row r="36" spans="1:119" ht="16.5" thickBot="1">
      <c r="A36" s="14" t="s">
        <v>40</v>
      </c>
      <c r="B36" s="23"/>
      <c r="C36" s="22"/>
      <c r="D36" s="15">
        <f>SUM(D5,D12,D20,D25,D29,D31)</f>
        <v>10044631</v>
      </c>
      <c r="E36" s="15">
        <f t="shared" ref="E36:M36" si="10">SUM(E5,E12,E20,E25,E29,E31)</f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4589520</v>
      </c>
      <c r="J36" s="15">
        <f t="shared" si="10"/>
        <v>0</v>
      </c>
      <c r="K36" s="15">
        <f t="shared" si="10"/>
        <v>325643</v>
      </c>
      <c r="L36" s="15">
        <f t="shared" si="10"/>
        <v>0</v>
      </c>
      <c r="M36" s="15">
        <f t="shared" si="10"/>
        <v>0</v>
      </c>
      <c r="N36" s="15">
        <f t="shared" si="5"/>
        <v>14959794</v>
      </c>
      <c r="O36" s="38">
        <f t="shared" si="2"/>
        <v>2367.8053181386513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100</v>
      </c>
      <c r="M38" s="48"/>
      <c r="N38" s="48"/>
      <c r="O38" s="43">
        <v>6318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6070924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6070924</v>
      </c>
      <c r="O5" s="33">
        <f t="shared" ref="O5:O36" si="1">(N5/O$38)</f>
        <v>973.5285439384221</v>
      </c>
      <c r="P5" s="6"/>
    </row>
    <row r="6" spans="1:133">
      <c r="A6" s="12"/>
      <c r="B6" s="25">
        <v>311</v>
      </c>
      <c r="C6" s="20" t="s">
        <v>2</v>
      </c>
      <c r="D6" s="46">
        <v>4532518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4532518</v>
      </c>
      <c r="O6" s="47">
        <f t="shared" si="1"/>
        <v>726.83098139833226</v>
      </c>
      <c r="P6" s="9"/>
    </row>
    <row r="7" spans="1:133">
      <c r="A7" s="12"/>
      <c r="B7" s="25">
        <v>312.10000000000002</v>
      </c>
      <c r="C7" s="20" t="s">
        <v>10</v>
      </c>
      <c r="D7" s="46">
        <v>110691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110691</v>
      </c>
      <c r="O7" s="47">
        <f t="shared" si="1"/>
        <v>17.750320718409238</v>
      </c>
      <c r="P7" s="9"/>
    </row>
    <row r="8" spans="1:133">
      <c r="A8" s="12"/>
      <c r="B8" s="25">
        <v>314.10000000000002</v>
      </c>
      <c r="C8" s="20" t="s">
        <v>11</v>
      </c>
      <c r="D8" s="46">
        <v>756928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756928</v>
      </c>
      <c r="O8" s="47">
        <f t="shared" si="1"/>
        <v>121.38037203335472</v>
      </c>
      <c r="P8" s="9"/>
    </row>
    <row r="9" spans="1:133">
      <c r="A9" s="12"/>
      <c r="B9" s="25">
        <v>314.3</v>
      </c>
      <c r="C9" s="20" t="s">
        <v>12</v>
      </c>
      <c r="D9" s="46">
        <v>234571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234571</v>
      </c>
      <c r="O9" s="47">
        <f t="shared" si="1"/>
        <v>37.615618986529824</v>
      </c>
      <c r="P9" s="9"/>
    </row>
    <row r="10" spans="1:133">
      <c r="A10" s="12"/>
      <c r="B10" s="25">
        <v>314.39999999999998</v>
      </c>
      <c r="C10" s="20" t="s">
        <v>13</v>
      </c>
      <c r="D10" s="46">
        <v>8322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8322</v>
      </c>
      <c r="O10" s="47">
        <f t="shared" si="1"/>
        <v>1.3345093008338678</v>
      </c>
      <c r="P10" s="9"/>
    </row>
    <row r="11" spans="1:133">
      <c r="A11" s="12"/>
      <c r="B11" s="25">
        <v>315</v>
      </c>
      <c r="C11" s="20" t="s">
        <v>67</v>
      </c>
      <c r="D11" s="46">
        <v>282403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282403</v>
      </c>
      <c r="O11" s="47">
        <f t="shared" si="1"/>
        <v>45.285920461834507</v>
      </c>
      <c r="P11" s="9"/>
    </row>
    <row r="12" spans="1:133">
      <c r="A12" s="12"/>
      <c r="B12" s="25">
        <v>316</v>
      </c>
      <c r="C12" s="20" t="s">
        <v>68</v>
      </c>
      <c r="D12" s="46">
        <v>145491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145491</v>
      </c>
      <c r="O12" s="47">
        <f t="shared" si="1"/>
        <v>23.330821039127645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1784296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32614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1816910</v>
      </c>
      <c r="O13" s="45">
        <f t="shared" si="1"/>
        <v>291.35824246311739</v>
      </c>
      <c r="P13" s="10"/>
    </row>
    <row r="14" spans="1:133">
      <c r="A14" s="12"/>
      <c r="B14" s="25">
        <v>322</v>
      </c>
      <c r="C14" s="20" t="s">
        <v>0</v>
      </c>
      <c r="D14" s="46">
        <v>868921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868921</v>
      </c>
      <c r="O14" s="47">
        <f t="shared" si="1"/>
        <v>139.33948043617704</v>
      </c>
      <c r="P14" s="9"/>
    </row>
    <row r="15" spans="1:133">
      <c r="A15" s="12"/>
      <c r="B15" s="25">
        <v>323.10000000000002</v>
      </c>
      <c r="C15" s="20" t="s">
        <v>17</v>
      </c>
      <c r="D15" s="46">
        <v>616862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616862</v>
      </c>
      <c r="O15" s="47">
        <f t="shared" si="1"/>
        <v>98.919499679281586</v>
      </c>
      <c r="P15" s="9"/>
    </row>
    <row r="16" spans="1:133">
      <c r="A16" s="12"/>
      <c r="B16" s="25">
        <v>323.7</v>
      </c>
      <c r="C16" s="20" t="s">
        <v>18</v>
      </c>
      <c r="D16" s="46">
        <v>280063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280063</v>
      </c>
      <c r="O16" s="47">
        <f t="shared" si="1"/>
        <v>44.91067992302758</v>
      </c>
      <c r="P16" s="9"/>
    </row>
    <row r="17" spans="1:16">
      <c r="A17" s="12"/>
      <c r="B17" s="25">
        <v>323.89999999999998</v>
      </c>
      <c r="C17" s="20" t="s">
        <v>19</v>
      </c>
      <c r="D17" s="46">
        <v>18450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18450</v>
      </c>
      <c r="O17" s="47">
        <f t="shared" si="1"/>
        <v>2.9586273252084672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32614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32614</v>
      </c>
      <c r="O18" s="47">
        <f t="shared" si="1"/>
        <v>5.2299550994227069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SUM(D20:D23)</f>
        <v>597186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597186</v>
      </c>
      <c r="O19" s="45">
        <f t="shared" si="1"/>
        <v>95.764271969211038</v>
      </c>
      <c r="P19" s="10"/>
    </row>
    <row r="20" spans="1:16">
      <c r="A20" s="12"/>
      <c r="B20" s="25">
        <v>335.12</v>
      </c>
      <c r="C20" s="20" t="s">
        <v>69</v>
      </c>
      <c r="D20" s="46">
        <v>182126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182126</v>
      </c>
      <c r="O20" s="47">
        <f t="shared" si="1"/>
        <v>29.205580500320718</v>
      </c>
      <c r="P20" s="9"/>
    </row>
    <row r="21" spans="1:16">
      <c r="A21" s="12"/>
      <c r="B21" s="25">
        <v>335.14</v>
      </c>
      <c r="C21" s="20" t="s">
        <v>70</v>
      </c>
      <c r="D21" s="46">
        <v>6247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6247</v>
      </c>
      <c r="O21" s="47">
        <f t="shared" si="1"/>
        <v>1.0017639512508019</v>
      </c>
      <c r="P21" s="9"/>
    </row>
    <row r="22" spans="1:16">
      <c r="A22" s="12"/>
      <c r="B22" s="25">
        <v>335.15</v>
      </c>
      <c r="C22" s="20" t="s">
        <v>71</v>
      </c>
      <c r="D22" s="46">
        <v>10422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10422</v>
      </c>
      <c r="O22" s="47">
        <f t="shared" si="1"/>
        <v>1.6712636305323925</v>
      </c>
      <c r="P22" s="9"/>
    </row>
    <row r="23" spans="1:16">
      <c r="A23" s="12"/>
      <c r="B23" s="25">
        <v>335.18</v>
      </c>
      <c r="C23" s="20" t="s">
        <v>72</v>
      </c>
      <c r="D23" s="46">
        <v>398391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398391</v>
      </c>
      <c r="O23" s="47">
        <f t="shared" si="1"/>
        <v>63.885663887107121</v>
      </c>
      <c r="P23" s="9"/>
    </row>
    <row r="24" spans="1:16" ht="15.75">
      <c r="A24" s="29" t="s">
        <v>35</v>
      </c>
      <c r="B24" s="30"/>
      <c r="C24" s="31"/>
      <c r="D24" s="32">
        <f t="shared" ref="D24:M24" si="6">SUM(D25:D26)</f>
        <v>355289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3881540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4236829</v>
      </c>
      <c r="O24" s="45">
        <f t="shared" si="1"/>
        <v>679.41452854393845</v>
      </c>
      <c r="P24" s="10"/>
    </row>
    <row r="25" spans="1:16">
      <c r="A25" s="12"/>
      <c r="B25" s="25">
        <v>341.9</v>
      </c>
      <c r="C25" s="20" t="s">
        <v>73</v>
      </c>
      <c r="D25" s="46">
        <v>355289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355289</v>
      </c>
      <c r="O25" s="47">
        <f t="shared" si="1"/>
        <v>56.97386144964721</v>
      </c>
      <c r="P25" s="9"/>
    </row>
    <row r="26" spans="1:16">
      <c r="A26" s="12"/>
      <c r="B26" s="25">
        <v>343.5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3881540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3881540</v>
      </c>
      <c r="O26" s="47">
        <f t="shared" si="1"/>
        <v>622.44066709429126</v>
      </c>
      <c r="P26" s="9"/>
    </row>
    <row r="27" spans="1:16" ht="15.75">
      <c r="A27" s="29" t="s">
        <v>36</v>
      </c>
      <c r="B27" s="30"/>
      <c r="C27" s="31"/>
      <c r="D27" s="32">
        <f t="shared" ref="D27:M27" si="7">SUM(D28:D28)</f>
        <v>76067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76067</v>
      </c>
      <c r="O27" s="45">
        <f t="shared" si="1"/>
        <v>12.198043617703656</v>
      </c>
      <c r="P27" s="10"/>
    </row>
    <row r="28" spans="1:16">
      <c r="A28" s="13"/>
      <c r="B28" s="39">
        <v>359</v>
      </c>
      <c r="C28" s="21" t="s">
        <v>42</v>
      </c>
      <c r="D28" s="46">
        <v>76067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76067</v>
      </c>
      <c r="O28" s="47">
        <f t="shared" si="1"/>
        <v>12.198043617703656</v>
      </c>
      <c r="P28" s="9"/>
    </row>
    <row r="29" spans="1:16" ht="15.75">
      <c r="A29" s="29" t="s">
        <v>3</v>
      </c>
      <c r="B29" s="30"/>
      <c r="C29" s="31"/>
      <c r="D29" s="32">
        <f t="shared" ref="D29:M29" si="8">SUM(D30:D33)</f>
        <v>863726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20863</v>
      </c>
      <c r="J29" s="32">
        <f t="shared" si="8"/>
        <v>0</v>
      </c>
      <c r="K29" s="32">
        <f t="shared" si="8"/>
        <v>-12744</v>
      </c>
      <c r="L29" s="32">
        <f t="shared" si="8"/>
        <v>0</v>
      </c>
      <c r="M29" s="32">
        <f t="shared" si="8"/>
        <v>0</v>
      </c>
      <c r="N29" s="32">
        <f t="shared" si="4"/>
        <v>871845</v>
      </c>
      <c r="O29" s="45">
        <f t="shared" si="1"/>
        <v>139.80837075048109</v>
      </c>
      <c r="P29" s="10"/>
    </row>
    <row r="30" spans="1:16">
      <c r="A30" s="12"/>
      <c r="B30" s="25">
        <v>361.1</v>
      </c>
      <c r="C30" s="20" t="s">
        <v>43</v>
      </c>
      <c r="D30" s="46">
        <v>12217</v>
      </c>
      <c r="E30" s="46">
        <v>0</v>
      </c>
      <c r="F30" s="46">
        <v>0</v>
      </c>
      <c r="G30" s="46">
        <v>0</v>
      </c>
      <c r="H30" s="46">
        <v>0</v>
      </c>
      <c r="I30" s="46">
        <v>20863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33080</v>
      </c>
      <c r="O30" s="47">
        <f t="shared" si="1"/>
        <v>5.3046824887748558</v>
      </c>
      <c r="P30" s="9"/>
    </row>
    <row r="31" spans="1:16">
      <c r="A31" s="12"/>
      <c r="B31" s="25">
        <v>361.3</v>
      </c>
      <c r="C31" s="20" t="s">
        <v>59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-75254</v>
      </c>
      <c r="L31" s="46">
        <v>0</v>
      </c>
      <c r="M31" s="46">
        <v>0</v>
      </c>
      <c r="N31" s="46">
        <f t="shared" si="4"/>
        <v>-75254</v>
      </c>
      <c r="O31" s="47">
        <f t="shared" si="1"/>
        <v>-12.067671584348941</v>
      </c>
      <c r="P31" s="9"/>
    </row>
    <row r="32" spans="1:16">
      <c r="A32" s="12"/>
      <c r="B32" s="25">
        <v>368</v>
      </c>
      <c r="C32" s="20" t="s">
        <v>60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62510</v>
      </c>
      <c r="L32" s="46">
        <v>0</v>
      </c>
      <c r="M32" s="46">
        <v>0</v>
      </c>
      <c r="N32" s="46">
        <f t="shared" si="4"/>
        <v>62510</v>
      </c>
      <c r="O32" s="47">
        <f t="shared" si="1"/>
        <v>10.024053880692751</v>
      </c>
      <c r="P32" s="9"/>
    </row>
    <row r="33" spans="1:119">
      <c r="A33" s="12"/>
      <c r="B33" s="25">
        <v>369.9</v>
      </c>
      <c r="C33" s="20" t="s">
        <v>45</v>
      </c>
      <c r="D33" s="46">
        <v>851509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851509</v>
      </c>
      <c r="O33" s="47">
        <f t="shared" si="1"/>
        <v>136.5473059653624</v>
      </c>
      <c r="P33" s="9"/>
    </row>
    <row r="34" spans="1:119" ht="15.75">
      <c r="A34" s="29" t="s">
        <v>37</v>
      </c>
      <c r="B34" s="30"/>
      <c r="C34" s="31"/>
      <c r="D34" s="32">
        <f t="shared" ref="D34:M34" si="9">SUM(D35:D35)</f>
        <v>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56752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56752</v>
      </c>
      <c r="O34" s="45">
        <f t="shared" si="1"/>
        <v>9.1007055805003212</v>
      </c>
      <c r="P34" s="9"/>
    </row>
    <row r="35" spans="1:119" ht="15.75" thickBot="1">
      <c r="A35" s="12"/>
      <c r="B35" s="25">
        <v>389.4</v>
      </c>
      <c r="C35" s="20" t="s">
        <v>74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56752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56752</v>
      </c>
      <c r="O35" s="47">
        <f t="shared" si="1"/>
        <v>9.1007055805003212</v>
      </c>
      <c r="P35" s="9"/>
    </row>
    <row r="36" spans="1:119" ht="16.5" thickBot="1">
      <c r="A36" s="14" t="s">
        <v>40</v>
      </c>
      <c r="B36" s="23"/>
      <c r="C36" s="22"/>
      <c r="D36" s="15">
        <f t="shared" ref="D36:M36" si="10">SUM(D5,D13,D19,D24,D27,D29,D34)</f>
        <v>9747488</v>
      </c>
      <c r="E36" s="15">
        <f t="shared" si="10"/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3991769</v>
      </c>
      <c r="J36" s="15">
        <f t="shared" si="10"/>
        <v>0</v>
      </c>
      <c r="K36" s="15">
        <f t="shared" si="10"/>
        <v>-12744</v>
      </c>
      <c r="L36" s="15">
        <f t="shared" si="10"/>
        <v>0</v>
      </c>
      <c r="M36" s="15">
        <f t="shared" si="10"/>
        <v>0</v>
      </c>
      <c r="N36" s="15">
        <f t="shared" si="4"/>
        <v>13726513</v>
      </c>
      <c r="O36" s="38">
        <f t="shared" si="1"/>
        <v>2201.1727068633741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91</v>
      </c>
      <c r="M38" s="48"/>
      <c r="N38" s="48"/>
      <c r="O38" s="43">
        <v>6236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5903276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5903276</v>
      </c>
      <c r="O5" s="33">
        <f t="shared" ref="O5:O37" si="1">(N5/O$39)</f>
        <v>956.15095562034332</v>
      </c>
      <c r="P5" s="6"/>
    </row>
    <row r="6" spans="1:133">
      <c r="A6" s="12"/>
      <c r="B6" s="25">
        <v>311</v>
      </c>
      <c r="C6" s="20" t="s">
        <v>2</v>
      </c>
      <c r="D6" s="46">
        <v>4452130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4452130</v>
      </c>
      <c r="O6" s="47">
        <f t="shared" si="1"/>
        <v>721.10949141561389</v>
      </c>
      <c r="P6" s="9"/>
    </row>
    <row r="7" spans="1:133">
      <c r="A7" s="12"/>
      <c r="B7" s="25">
        <v>312.10000000000002</v>
      </c>
      <c r="C7" s="20" t="s">
        <v>10</v>
      </c>
      <c r="D7" s="46">
        <v>106572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106572</v>
      </c>
      <c r="O7" s="47">
        <f t="shared" si="1"/>
        <v>17.261418853255588</v>
      </c>
      <c r="P7" s="9"/>
    </row>
    <row r="8" spans="1:133">
      <c r="A8" s="12"/>
      <c r="B8" s="25">
        <v>314.10000000000002</v>
      </c>
      <c r="C8" s="20" t="s">
        <v>11</v>
      </c>
      <c r="D8" s="46">
        <v>748405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748405</v>
      </c>
      <c r="O8" s="47">
        <f t="shared" si="1"/>
        <v>121.21882086167801</v>
      </c>
      <c r="P8" s="9"/>
    </row>
    <row r="9" spans="1:133">
      <c r="A9" s="12"/>
      <c r="B9" s="25">
        <v>314.3</v>
      </c>
      <c r="C9" s="20" t="s">
        <v>12</v>
      </c>
      <c r="D9" s="46">
        <v>220869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220869</v>
      </c>
      <c r="O9" s="47">
        <f t="shared" si="1"/>
        <v>35.774052478134109</v>
      </c>
      <c r="P9" s="9"/>
    </row>
    <row r="10" spans="1:133">
      <c r="A10" s="12"/>
      <c r="B10" s="25">
        <v>314.39999999999998</v>
      </c>
      <c r="C10" s="20" t="s">
        <v>13</v>
      </c>
      <c r="D10" s="46">
        <v>11533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11533</v>
      </c>
      <c r="O10" s="47">
        <f t="shared" si="1"/>
        <v>1.8679948169744087</v>
      </c>
      <c r="P10" s="9"/>
    </row>
    <row r="11" spans="1:133">
      <c r="A11" s="12"/>
      <c r="B11" s="25">
        <v>315</v>
      </c>
      <c r="C11" s="20" t="s">
        <v>67</v>
      </c>
      <c r="D11" s="46">
        <v>215507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215507</v>
      </c>
      <c r="O11" s="47">
        <f t="shared" si="1"/>
        <v>34.905571752510525</v>
      </c>
      <c r="P11" s="9"/>
    </row>
    <row r="12" spans="1:133">
      <c r="A12" s="12"/>
      <c r="B12" s="25">
        <v>316</v>
      </c>
      <c r="C12" s="20" t="s">
        <v>68</v>
      </c>
      <c r="D12" s="46">
        <v>148260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148260</v>
      </c>
      <c r="O12" s="47">
        <f t="shared" si="1"/>
        <v>24.013605442176871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1481661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145218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1626879</v>
      </c>
      <c r="O13" s="45">
        <f t="shared" si="1"/>
        <v>263.50485908649176</v>
      </c>
      <c r="P13" s="10"/>
    </row>
    <row r="14" spans="1:133">
      <c r="A14" s="12"/>
      <c r="B14" s="25">
        <v>322</v>
      </c>
      <c r="C14" s="20" t="s">
        <v>0</v>
      </c>
      <c r="D14" s="46">
        <v>614326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614326</v>
      </c>
      <c r="O14" s="47">
        <f t="shared" si="1"/>
        <v>99.502105604146422</v>
      </c>
      <c r="P14" s="9"/>
    </row>
    <row r="15" spans="1:133">
      <c r="A15" s="12"/>
      <c r="B15" s="25">
        <v>323.10000000000002</v>
      </c>
      <c r="C15" s="20" t="s">
        <v>17</v>
      </c>
      <c r="D15" s="46">
        <v>609295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609295</v>
      </c>
      <c r="O15" s="47">
        <f t="shared" si="1"/>
        <v>98.687236799481695</v>
      </c>
      <c r="P15" s="9"/>
    </row>
    <row r="16" spans="1:133">
      <c r="A16" s="12"/>
      <c r="B16" s="25">
        <v>323.7</v>
      </c>
      <c r="C16" s="20" t="s">
        <v>18</v>
      </c>
      <c r="D16" s="46">
        <v>239590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239590</v>
      </c>
      <c r="O16" s="47">
        <f t="shared" si="1"/>
        <v>38.806284418529316</v>
      </c>
      <c r="P16" s="9"/>
    </row>
    <row r="17" spans="1:16">
      <c r="A17" s="12"/>
      <c r="B17" s="25">
        <v>323.89999999999998</v>
      </c>
      <c r="C17" s="20" t="s">
        <v>19</v>
      </c>
      <c r="D17" s="46">
        <v>18450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18450</v>
      </c>
      <c r="O17" s="47">
        <f t="shared" si="1"/>
        <v>2.9883381924198251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145218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145218</v>
      </c>
      <c r="O18" s="47">
        <f t="shared" si="1"/>
        <v>23.52089407191448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SUM(D20:D24)</f>
        <v>618509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618509</v>
      </c>
      <c r="O19" s="45">
        <f t="shared" si="1"/>
        <v>100.17962423064463</v>
      </c>
      <c r="P19" s="10"/>
    </row>
    <row r="20" spans="1:16">
      <c r="A20" s="12"/>
      <c r="B20" s="25">
        <v>331.35</v>
      </c>
      <c r="C20" s="20" t="s">
        <v>23</v>
      </c>
      <c r="D20" s="46">
        <v>60515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60515</v>
      </c>
      <c r="O20" s="47">
        <f t="shared" si="1"/>
        <v>9.8015873015873023</v>
      </c>
      <c r="P20" s="9"/>
    </row>
    <row r="21" spans="1:16">
      <c r="A21" s="12"/>
      <c r="B21" s="25">
        <v>335.12</v>
      </c>
      <c r="C21" s="20" t="s">
        <v>69</v>
      </c>
      <c r="D21" s="46">
        <v>169168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169168</v>
      </c>
      <c r="O21" s="47">
        <f t="shared" si="1"/>
        <v>27.40006478781989</v>
      </c>
      <c r="P21" s="9"/>
    </row>
    <row r="22" spans="1:16">
      <c r="A22" s="12"/>
      <c r="B22" s="25">
        <v>335.14</v>
      </c>
      <c r="C22" s="20" t="s">
        <v>70</v>
      </c>
      <c r="D22" s="46">
        <v>6687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6687</v>
      </c>
      <c r="O22" s="47">
        <f t="shared" si="1"/>
        <v>1.0830903790087463</v>
      </c>
      <c r="P22" s="9"/>
    </row>
    <row r="23" spans="1:16">
      <c r="A23" s="12"/>
      <c r="B23" s="25">
        <v>335.15</v>
      </c>
      <c r="C23" s="20" t="s">
        <v>71</v>
      </c>
      <c r="D23" s="46">
        <v>6085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6085</v>
      </c>
      <c r="O23" s="47">
        <f t="shared" si="1"/>
        <v>0.98558471007450599</v>
      </c>
      <c r="P23" s="9"/>
    </row>
    <row r="24" spans="1:16">
      <c r="A24" s="12"/>
      <c r="B24" s="25">
        <v>335.18</v>
      </c>
      <c r="C24" s="20" t="s">
        <v>72</v>
      </c>
      <c r="D24" s="46">
        <v>376054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376054</v>
      </c>
      <c r="O24" s="47">
        <f t="shared" si="1"/>
        <v>60.909297052154194</v>
      </c>
      <c r="P24" s="9"/>
    </row>
    <row r="25" spans="1:16" ht="15.75">
      <c r="A25" s="29" t="s">
        <v>35</v>
      </c>
      <c r="B25" s="30"/>
      <c r="C25" s="31"/>
      <c r="D25" s="32">
        <f t="shared" ref="D25:M25" si="6">SUM(D26:D27)</f>
        <v>388717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3730346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4119063</v>
      </c>
      <c r="O25" s="45">
        <f t="shared" si="1"/>
        <v>667.16277939747329</v>
      </c>
      <c r="P25" s="10"/>
    </row>
    <row r="26" spans="1:16">
      <c r="A26" s="12"/>
      <c r="B26" s="25">
        <v>341.9</v>
      </c>
      <c r="C26" s="20" t="s">
        <v>73</v>
      </c>
      <c r="D26" s="46">
        <v>388717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388717</v>
      </c>
      <c r="O26" s="47">
        <f t="shared" si="1"/>
        <v>62.960317460317462</v>
      </c>
      <c r="P26" s="9"/>
    </row>
    <row r="27" spans="1:16">
      <c r="A27" s="12"/>
      <c r="B27" s="25">
        <v>343.5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3730346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3730346</v>
      </c>
      <c r="O27" s="47">
        <f t="shared" si="1"/>
        <v>604.20246193715582</v>
      </c>
      <c r="P27" s="9"/>
    </row>
    <row r="28" spans="1:16" ht="15.75">
      <c r="A28" s="29" t="s">
        <v>36</v>
      </c>
      <c r="B28" s="30"/>
      <c r="C28" s="31"/>
      <c r="D28" s="32">
        <f t="shared" ref="D28:M28" si="7">SUM(D29:D29)</f>
        <v>57819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57819</v>
      </c>
      <c r="O28" s="45">
        <f t="shared" si="1"/>
        <v>9.3649173955296412</v>
      </c>
      <c r="P28" s="10"/>
    </row>
    <row r="29" spans="1:16">
      <c r="A29" s="13"/>
      <c r="B29" s="39">
        <v>359</v>
      </c>
      <c r="C29" s="21" t="s">
        <v>42</v>
      </c>
      <c r="D29" s="46">
        <v>57819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57819</v>
      </c>
      <c r="O29" s="47">
        <f t="shared" si="1"/>
        <v>9.3649173955296412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750591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17094</v>
      </c>
      <c r="J30" s="32">
        <f t="shared" si="8"/>
        <v>0</v>
      </c>
      <c r="K30" s="32">
        <f t="shared" si="8"/>
        <v>198367</v>
      </c>
      <c r="L30" s="32">
        <f t="shared" si="8"/>
        <v>0</v>
      </c>
      <c r="M30" s="32">
        <f t="shared" si="8"/>
        <v>0</v>
      </c>
      <c r="N30" s="32">
        <f t="shared" si="4"/>
        <v>966052</v>
      </c>
      <c r="O30" s="45">
        <f t="shared" si="1"/>
        <v>156.47100745059927</v>
      </c>
      <c r="P30" s="10"/>
    </row>
    <row r="31" spans="1:16">
      <c r="A31" s="12"/>
      <c r="B31" s="25">
        <v>361.1</v>
      </c>
      <c r="C31" s="20" t="s">
        <v>43</v>
      </c>
      <c r="D31" s="46">
        <v>63251</v>
      </c>
      <c r="E31" s="46">
        <v>0</v>
      </c>
      <c r="F31" s="46">
        <v>0</v>
      </c>
      <c r="G31" s="46">
        <v>0</v>
      </c>
      <c r="H31" s="46">
        <v>0</v>
      </c>
      <c r="I31" s="46">
        <v>17094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80345</v>
      </c>
      <c r="O31" s="47">
        <f t="shared" si="1"/>
        <v>13.013443472627147</v>
      </c>
      <c r="P31" s="9"/>
    </row>
    <row r="32" spans="1:16">
      <c r="A32" s="12"/>
      <c r="B32" s="25">
        <v>361.3</v>
      </c>
      <c r="C32" s="20" t="s">
        <v>59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131698</v>
      </c>
      <c r="L32" s="46">
        <v>0</v>
      </c>
      <c r="M32" s="46">
        <v>0</v>
      </c>
      <c r="N32" s="46">
        <f t="shared" si="4"/>
        <v>131698</v>
      </c>
      <c r="O32" s="47">
        <f t="shared" si="1"/>
        <v>21.331065759637188</v>
      </c>
      <c r="P32" s="9"/>
    </row>
    <row r="33" spans="1:119">
      <c r="A33" s="12"/>
      <c r="B33" s="25">
        <v>368</v>
      </c>
      <c r="C33" s="20" t="s">
        <v>60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66669</v>
      </c>
      <c r="L33" s="46">
        <v>0</v>
      </c>
      <c r="M33" s="46">
        <v>0</v>
      </c>
      <c r="N33" s="46">
        <f t="shared" si="4"/>
        <v>66669</v>
      </c>
      <c r="O33" s="47">
        <f t="shared" si="1"/>
        <v>10.798347910592808</v>
      </c>
      <c r="P33" s="9"/>
    </row>
    <row r="34" spans="1:119">
      <c r="A34" s="12"/>
      <c r="B34" s="25">
        <v>369.9</v>
      </c>
      <c r="C34" s="20" t="s">
        <v>45</v>
      </c>
      <c r="D34" s="46">
        <v>687340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687340</v>
      </c>
      <c r="O34" s="47">
        <f t="shared" si="1"/>
        <v>111.32815030774215</v>
      </c>
      <c r="P34" s="9"/>
    </row>
    <row r="35" spans="1:119" ht="15.75">
      <c r="A35" s="29" t="s">
        <v>37</v>
      </c>
      <c r="B35" s="30"/>
      <c r="C35" s="31"/>
      <c r="D35" s="32">
        <f t="shared" ref="D35:M35" si="9">SUM(D36:D36)</f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611591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611591</v>
      </c>
      <c r="O35" s="45">
        <f t="shared" si="1"/>
        <v>99.059118885649497</v>
      </c>
      <c r="P35" s="9"/>
    </row>
    <row r="36" spans="1:119" ht="15.75" thickBot="1">
      <c r="A36" s="12"/>
      <c r="B36" s="25">
        <v>389.4</v>
      </c>
      <c r="C36" s="20" t="s">
        <v>74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611591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611591</v>
      </c>
      <c r="O36" s="47">
        <f t="shared" si="1"/>
        <v>99.059118885649497</v>
      </c>
      <c r="P36" s="9"/>
    </row>
    <row r="37" spans="1:119" ht="16.5" thickBot="1">
      <c r="A37" s="14" t="s">
        <v>40</v>
      </c>
      <c r="B37" s="23"/>
      <c r="C37" s="22"/>
      <c r="D37" s="15">
        <f t="shared" ref="D37:M37" si="10">SUM(D5,D13,D19,D25,D28,D30,D35)</f>
        <v>9200573</v>
      </c>
      <c r="E37" s="15">
        <f t="shared" si="10"/>
        <v>0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4504249</v>
      </c>
      <c r="J37" s="15">
        <f t="shared" si="10"/>
        <v>0</v>
      </c>
      <c r="K37" s="15">
        <f t="shared" si="10"/>
        <v>198367</v>
      </c>
      <c r="L37" s="15">
        <f t="shared" si="10"/>
        <v>0</v>
      </c>
      <c r="M37" s="15">
        <f t="shared" si="10"/>
        <v>0</v>
      </c>
      <c r="N37" s="15">
        <f t="shared" si="4"/>
        <v>13903189</v>
      </c>
      <c r="O37" s="38">
        <f t="shared" si="1"/>
        <v>2251.8932620667315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89</v>
      </c>
      <c r="M39" s="48"/>
      <c r="N39" s="48"/>
      <c r="O39" s="43">
        <v>6174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57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2024-02-22T20:17:36Z</cp:lastPrinted>
  <dcterms:created xsi:type="dcterms:W3CDTF">2000-08-31T21:26:31Z</dcterms:created>
  <dcterms:modified xsi:type="dcterms:W3CDTF">2024-02-22T20:17:40Z</dcterms:modified>
</cp:coreProperties>
</file>