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8" documentId="11_9DFA516A2771CC4923DC612495A812F46D87D3AE" xr6:coauthVersionLast="47" xr6:coauthVersionMax="47" xr10:uidLastSave="{DAE334F1-7A9B-43BE-887F-3EDF0AF06970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'2007'!$A$1:$O$30</definedName>
    <definedName name="_xlnm.Print_Area" localSheetId="15">'2008'!$A$1:$O$28</definedName>
    <definedName name="_xlnm.Print_Area" localSheetId="14">'2009'!$A$1:$O$27</definedName>
    <definedName name="_xlnm.Print_Area" localSheetId="13">'2010'!$A$1:$O$27</definedName>
    <definedName name="_xlnm.Print_Area" localSheetId="12">'2011'!$A$1:$O$28</definedName>
    <definedName name="_xlnm.Print_Area" localSheetId="11">'2012'!$A$1:$O$28</definedName>
    <definedName name="_xlnm.Print_Area" localSheetId="10">'2013'!$A$1:$O$28</definedName>
    <definedName name="_xlnm.Print_Area" localSheetId="9">'2014'!$A$1:$O$28</definedName>
    <definedName name="_xlnm.Print_Area" localSheetId="8">'2015'!$A$1:$O$28</definedName>
    <definedName name="_xlnm.Print_Area" localSheetId="7">'2016'!$A$1:$O$29</definedName>
    <definedName name="_xlnm.Print_Area" localSheetId="6">'2017'!$A$1:$O$29</definedName>
    <definedName name="_xlnm.Print_Area" localSheetId="5">'2018'!$A$1:$O$29</definedName>
    <definedName name="_xlnm.Print_Area" localSheetId="4">'2019'!$A$1:$O$29</definedName>
    <definedName name="_xlnm.Print_Area" localSheetId="3">'2020'!$A$1:$O$31</definedName>
    <definedName name="_xlnm.Print_Area" localSheetId="2">'2021'!$A$1:$P$31</definedName>
    <definedName name="_xlnm.Print_Area" localSheetId="1">'2022'!$A$1:$P$31</definedName>
    <definedName name="_xlnm.Print_Area" localSheetId="0">'2023'!$A$1:$P$31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49" l="1"/>
  <c r="F27" i="49"/>
  <c r="G27" i="49"/>
  <c r="H27" i="49"/>
  <c r="I27" i="49"/>
  <c r="J27" i="49"/>
  <c r="K27" i="49"/>
  <c r="L27" i="49"/>
  <c r="M27" i="49"/>
  <c r="N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3" i="49" l="1"/>
  <c r="P23" i="49" s="1"/>
  <c r="O25" i="49"/>
  <c r="P25" i="49" s="1"/>
  <c r="O21" i="49"/>
  <c r="P21" i="49" s="1"/>
  <c r="O17" i="49"/>
  <c r="P17" i="49" s="1"/>
  <c r="O13" i="49"/>
  <c r="P13" i="49" s="1"/>
  <c r="O5" i="49"/>
  <c r="P5" i="49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J27" i="48" s="1"/>
  <c r="I5" i="48"/>
  <c r="I27" i="48" s="1"/>
  <c r="H5" i="48"/>
  <c r="G5" i="48"/>
  <c r="F5" i="48"/>
  <c r="E5" i="48"/>
  <c r="D5" i="48"/>
  <c r="D27" i="48" s="1"/>
  <c r="O27" i="49" l="1"/>
  <c r="P27" i="49" s="1"/>
  <c r="L27" i="48"/>
  <c r="E27" i="48"/>
  <c r="F27" i="48"/>
  <c r="G27" i="48"/>
  <c r="H27" i="48"/>
  <c r="M27" i="48"/>
  <c r="K27" i="48"/>
  <c r="N27" i="48"/>
  <c r="O25" i="48"/>
  <c r="P25" i="48" s="1"/>
  <c r="O23" i="48"/>
  <c r="P23" i="48" s="1"/>
  <c r="O13" i="48"/>
  <c r="P13" i="48" s="1"/>
  <c r="O21" i="48"/>
  <c r="P21" i="48" s="1"/>
  <c r="O5" i="48"/>
  <c r="P5" i="48" s="1"/>
  <c r="O17" i="48"/>
  <c r="P17" i="48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N17" i="47"/>
  <c r="M17" i="47"/>
  <c r="L17" i="47"/>
  <c r="K17" i="47"/>
  <c r="J17" i="47"/>
  <c r="O17" i="47" s="1"/>
  <c r="P17" i="47" s="1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N13" i="47"/>
  <c r="N27" i="47" s="1"/>
  <c r="M13" i="47"/>
  <c r="L13" i="47"/>
  <c r="K13" i="47"/>
  <c r="J13" i="47"/>
  <c r="I13" i="47"/>
  <c r="H13" i="47"/>
  <c r="G13" i="47"/>
  <c r="F13" i="47"/>
  <c r="E13" i="47"/>
  <c r="D13" i="47"/>
  <c r="O12" i="47"/>
  <c r="P12" i="47"/>
  <c r="O11" i="47"/>
  <c r="P11" i="47" s="1"/>
  <c r="O10" i="47"/>
  <c r="P10" i="47" s="1"/>
  <c r="O9" i="47"/>
  <c r="P9" i="47" s="1"/>
  <c r="O8" i="47"/>
  <c r="P8" i="47"/>
  <c r="O7" i="47"/>
  <c r="P7" i="47"/>
  <c r="O6" i="47"/>
  <c r="P6" i="47"/>
  <c r="N5" i="47"/>
  <c r="M5" i="47"/>
  <c r="L5" i="47"/>
  <c r="K5" i="47"/>
  <c r="J5" i="47"/>
  <c r="I5" i="47"/>
  <c r="H5" i="47"/>
  <c r="H27" i="47" s="1"/>
  <c r="G5" i="47"/>
  <c r="G27" i="47" s="1"/>
  <c r="F5" i="47"/>
  <c r="E5" i="47"/>
  <c r="D5" i="47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1" i="46" s="1"/>
  <c r="O21" i="46" s="1"/>
  <c r="N20" i="46"/>
  <c r="O20" i="46" s="1"/>
  <c r="N19" i="46"/>
  <c r="O19" i="46" s="1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 s="1"/>
  <c r="M5" i="46"/>
  <c r="L5" i="46"/>
  <c r="K5" i="46"/>
  <c r="J5" i="46"/>
  <c r="J27" i="46" s="1"/>
  <c r="I5" i="46"/>
  <c r="H5" i="46"/>
  <c r="G5" i="46"/>
  <c r="F5" i="46"/>
  <c r="E5" i="46"/>
  <c r="D5" i="46"/>
  <c r="N24" i="45"/>
  <c r="O24" i="45" s="1"/>
  <c r="M23" i="45"/>
  <c r="L23" i="45"/>
  <c r="K23" i="45"/>
  <c r="J23" i="45"/>
  <c r="I23" i="45"/>
  <c r="N23" i="45" s="1"/>
  <c r="O23" i="45" s="1"/>
  <c r="H23" i="45"/>
  <c r="G23" i="45"/>
  <c r="F23" i="45"/>
  <c r="E23" i="45"/>
  <c r="D23" i="45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/>
  <c r="M17" i="45"/>
  <c r="L17" i="45"/>
  <c r="K17" i="45"/>
  <c r="J17" i="45"/>
  <c r="I17" i="45"/>
  <c r="H17" i="45"/>
  <c r="G17" i="45"/>
  <c r="F17" i="45"/>
  <c r="E17" i="45"/>
  <c r="D17" i="45"/>
  <c r="N16" i="45"/>
  <c r="O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3" i="45" s="1"/>
  <c r="O13" i="45" s="1"/>
  <c r="N12" i="45"/>
  <c r="O12" i="45" s="1"/>
  <c r="N11" i="45"/>
  <c r="O11" i="45"/>
  <c r="N10" i="45"/>
  <c r="O10" i="45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H25" i="45" s="1"/>
  <c r="G5" i="45"/>
  <c r="F5" i="45"/>
  <c r="E5" i="45"/>
  <c r="D5" i="45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N18" i="44"/>
  <c r="O18" i="44"/>
  <c r="M17" i="44"/>
  <c r="L17" i="44"/>
  <c r="K17" i="44"/>
  <c r="J17" i="44"/>
  <c r="I17" i="44"/>
  <c r="H17" i="44"/>
  <c r="G17" i="44"/>
  <c r="F17" i="44"/>
  <c r="E17" i="44"/>
  <c r="D17" i="44"/>
  <c r="N16" i="44"/>
  <c r="O16" i="44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 s="1"/>
  <c r="N8" i="44"/>
  <c r="O8" i="44"/>
  <c r="N7" i="44"/>
  <c r="O7" i="44"/>
  <c r="N6" i="44"/>
  <c r="O6" i="44" s="1"/>
  <c r="M5" i="44"/>
  <c r="L5" i="44"/>
  <c r="K5" i="44"/>
  <c r="J5" i="44"/>
  <c r="J25" i="44" s="1"/>
  <c r="I5" i="44"/>
  <c r="H5" i="44"/>
  <c r="G5" i="44"/>
  <c r="F5" i="44"/>
  <c r="E5" i="44"/>
  <c r="D5" i="44"/>
  <c r="H25" i="43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M21" i="43"/>
  <c r="L21" i="43"/>
  <c r="K21" i="43"/>
  <c r="J21" i="43"/>
  <c r="I21" i="43"/>
  <c r="I25" i="43" s="1"/>
  <c r="H21" i="43"/>
  <c r="G21" i="43"/>
  <c r="F21" i="43"/>
  <c r="E21" i="43"/>
  <c r="D21" i="43"/>
  <c r="D25" i="43" s="1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 s="1"/>
  <c r="N14" i="43"/>
  <c r="O14" i="43" s="1"/>
  <c r="M13" i="43"/>
  <c r="L13" i="43"/>
  <c r="N13" i="43" s="1"/>
  <c r="O13" i="43" s="1"/>
  <c r="K13" i="43"/>
  <c r="J13" i="43"/>
  <c r="I13" i="43"/>
  <c r="H13" i="43"/>
  <c r="G13" i="43"/>
  <c r="F13" i="43"/>
  <c r="E13" i="43"/>
  <c r="D13" i="43"/>
  <c r="N12" i="43"/>
  <c r="O12" i="43" s="1"/>
  <c r="N11" i="43"/>
  <c r="O11" i="43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L25" i="43" s="1"/>
  <c r="K5" i="43"/>
  <c r="J5" i="43"/>
  <c r="I5" i="43"/>
  <c r="H5" i="43"/>
  <c r="G5" i="43"/>
  <c r="F5" i="43"/>
  <c r="E5" i="43"/>
  <c r="D5" i="43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1" i="42" s="1"/>
  <c r="O21" i="42" s="1"/>
  <c r="N20" i="42"/>
  <c r="O20" i="42" s="1"/>
  <c r="N19" i="42"/>
  <c r="O19" i="42" s="1"/>
  <c r="N18" i="42"/>
  <c r="O18" i="42"/>
  <c r="M17" i="42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N13" i="42" s="1"/>
  <c r="O13" i="42" s="1"/>
  <c r="D13" i="42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/>
  <c r="N6" i="42"/>
  <c r="O6" i="42" s="1"/>
  <c r="M5" i="42"/>
  <c r="L5" i="42"/>
  <c r="K5" i="42"/>
  <c r="J5" i="42"/>
  <c r="J25" i="42" s="1"/>
  <c r="I5" i="42"/>
  <c r="I25" i="42" s="1"/>
  <c r="H5" i="42"/>
  <c r="G5" i="42"/>
  <c r="F5" i="42"/>
  <c r="F25" i="42" s="1"/>
  <c r="E5" i="42"/>
  <c r="E25" i="42" s="1"/>
  <c r="D5" i="42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/>
  <c r="M20" i="41"/>
  <c r="L20" i="41"/>
  <c r="K20" i="41"/>
  <c r="J20" i="41"/>
  <c r="I20" i="41"/>
  <c r="H20" i="41"/>
  <c r="G20" i="41"/>
  <c r="F20" i="41"/>
  <c r="E20" i="41"/>
  <c r="D20" i="41"/>
  <c r="N19" i="41"/>
  <c r="O19" i="4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M12" i="41"/>
  <c r="L12" i="41"/>
  <c r="K12" i="41"/>
  <c r="N12" i="41" s="1"/>
  <c r="O12" i="41" s="1"/>
  <c r="J12" i="41"/>
  <c r="I12" i="41"/>
  <c r="H12" i="41"/>
  <c r="G12" i="41"/>
  <c r="F12" i="41"/>
  <c r="E12" i="41"/>
  <c r="D12" i="41"/>
  <c r="N11" i="41"/>
  <c r="O11" i="41" s="1"/>
  <c r="N10" i="41"/>
  <c r="O10" i="4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J26" i="41" s="1"/>
  <c r="I5" i="41"/>
  <c r="H5" i="41"/>
  <c r="H26" i="41" s="1"/>
  <c r="G5" i="41"/>
  <c r="F5" i="41"/>
  <c r="E5" i="41"/>
  <c r="D5" i="4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M17" i="40"/>
  <c r="L17" i="40"/>
  <c r="K17" i="40"/>
  <c r="J17" i="40"/>
  <c r="J24" i="40" s="1"/>
  <c r="I17" i="40"/>
  <c r="H17" i="40"/>
  <c r="G17" i="40"/>
  <c r="F17" i="40"/>
  <c r="E17" i="40"/>
  <c r="D17" i="40"/>
  <c r="N16" i="40"/>
  <c r="O16" i="40" s="1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G24" i="40" s="1"/>
  <c r="F5" i="40"/>
  <c r="E5" i="40"/>
  <c r="E24" i="40" s="1"/>
  <c r="D5" i="40"/>
  <c r="D24" i="40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/>
  <c r="N18" i="39"/>
  <c r="O18" i="39" s="1"/>
  <c r="M17" i="39"/>
  <c r="L17" i="39"/>
  <c r="K17" i="39"/>
  <c r="J17" i="39"/>
  <c r="I17" i="39"/>
  <c r="H17" i="39"/>
  <c r="G17" i="39"/>
  <c r="G24" i="39" s="1"/>
  <c r="F17" i="39"/>
  <c r="E17" i="39"/>
  <c r="D17" i="39"/>
  <c r="N16" i="39"/>
  <c r="O16" i="39" s="1"/>
  <c r="N15" i="39"/>
  <c r="O15" i="39" s="1"/>
  <c r="N14" i="39"/>
  <c r="O14" i="39" s="1"/>
  <c r="M13" i="39"/>
  <c r="M24" i="39" s="1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24" i="39" s="1"/>
  <c r="K5" i="39"/>
  <c r="J5" i="39"/>
  <c r="I5" i="39"/>
  <c r="H5" i="39"/>
  <c r="G5" i="39"/>
  <c r="F5" i="39"/>
  <c r="E5" i="39"/>
  <c r="D5" i="39"/>
  <c r="D24" i="39" s="1"/>
  <c r="N23" i="38"/>
  <c r="O23" i="38" s="1"/>
  <c r="M22" i="38"/>
  <c r="M24" i="38" s="1"/>
  <c r="L22" i="38"/>
  <c r="K22" i="38"/>
  <c r="J22" i="38"/>
  <c r="I22" i="38"/>
  <c r="H22" i="38"/>
  <c r="G22" i="38"/>
  <c r="F22" i="38"/>
  <c r="E22" i="38"/>
  <c r="D22" i="38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/>
  <c r="N17" i="38"/>
  <c r="O17" i="38"/>
  <c r="M16" i="38"/>
  <c r="L16" i="38"/>
  <c r="K16" i="38"/>
  <c r="J16" i="38"/>
  <c r="I16" i="38"/>
  <c r="H16" i="38"/>
  <c r="G16" i="38"/>
  <c r="F16" i="38"/>
  <c r="E16" i="38"/>
  <c r="D16" i="38"/>
  <c r="N15" i="38"/>
  <c r="O15" i="38"/>
  <c r="N14" i="38"/>
  <c r="O14" i="38" s="1"/>
  <c r="N13" i="38"/>
  <c r="O13" i="38" s="1"/>
  <c r="M12" i="38"/>
  <c r="L12" i="38"/>
  <c r="K12" i="38"/>
  <c r="J12" i="38"/>
  <c r="I12" i="38"/>
  <c r="H12" i="38"/>
  <c r="G12" i="38"/>
  <c r="G24" i="38" s="1"/>
  <c r="F12" i="38"/>
  <c r="F24" i="38" s="1"/>
  <c r="E12" i="38"/>
  <c r="D12" i="38"/>
  <c r="N11" i="38"/>
  <c r="O11" i="38"/>
  <c r="N10" i="38"/>
  <c r="O10" i="38"/>
  <c r="N9" i="38"/>
  <c r="O9" i="38" s="1"/>
  <c r="N8" i="38"/>
  <c r="O8" i="38" s="1"/>
  <c r="N7" i="38"/>
  <c r="O7" i="38" s="1"/>
  <c r="N6" i="38"/>
  <c r="O6" i="38"/>
  <c r="M5" i="38"/>
  <c r="L5" i="38"/>
  <c r="K5" i="38"/>
  <c r="K24" i="38" s="1"/>
  <c r="J5" i="38"/>
  <c r="I5" i="38"/>
  <c r="I24" i="38" s="1"/>
  <c r="H5" i="38"/>
  <c r="G5" i="38"/>
  <c r="F5" i="38"/>
  <c r="N5" i="38" s="1"/>
  <c r="O5" i="38" s="1"/>
  <c r="E5" i="38"/>
  <c r="D5" i="38"/>
  <c r="N23" i="37"/>
  <c r="O23" i="37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M17" i="37"/>
  <c r="L17" i="37"/>
  <c r="K17" i="37"/>
  <c r="J17" i="37"/>
  <c r="I17" i="37"/>
  <c r="I24" i="37" s="1"/>
  <c r="H17" i="37"/>
  <c r="G17" i="37"/>
  <c r="F17" i="37"/>
  <c r="E17" i="37"/>
  <c r="D17" i="37"/>
  <c r="N17" i="37" s="1"/>
  <c r="O17" i="37" s="1"/>
  <c r="N16" i="37"/>
  <c r="O16" i="37" s="1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/>
  <c r="N11" i="37"/>
  <c r="O11" i="37" s="1"/>
  <c r="N10" i="37"/>
  <c r="O10" i="37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I5" i="37"/>
  <c r="H5" i="37"/>
  <c r="H24" i="37"/>
  <c r="G5" i="37"/>
  <c r="G24" i="37" s="1"/>
  <c r="F5" i="37"/>
  <c r="E5" i="37"/>
  <c r="D5" i="37"/>
  <c r="N23" i="36"/>
  <c r="O23" i="36" s="1"/>
  <c r="M22" i="36"/>
  <c r="L22" i="36"/>
  <c r="L24" i="36" s="1"/>
  <c r="K22" i="36"/>
  <c r="J22" i="36"/>
  <c r="I22" i="36"/>
  <c r="H22" i="36"/>
  <c r="G22" i="36"/>
  <c r="F22" i="36"/>
  <c r="E22" i="36"/>
  <c r="D22" i="36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20" i="36" s="1"/>
  <c r="O20" i="36" s="1"/>
  <c r="N19" i="36"/>
  <c r="O19" i="36"/>
  <c r="N18" i="36"/>
  <c r="O18" i="36" s="1"/>
  <c r="M17" i="36"/>
  <c r="L17" i="36"/>
  <c r="K17" i="36"/>
  <c r="J17" i="36"/>
  <c r="I17" i="36"/>
  <c r="H17" i="36"/>
  <c r="G17" i="36"/>
  <c r="G24" i="36" s="1"/>
  <c r="F17" i="36"/>
  <c r="E17" i="36"/>
  <c r="D17" i="36"/>
  <c r="N17" i="36" s="1"/>
  <c r="O17" i="36" s="1"/>
  <c r="N16" i="36"/>
  <c r="O16" i="36" s="1"/>
  <c r="N15" i="36"/>
  <c r="O15" i="36"/>
  <c r="N14" i="36"/>
  <c r="O14" i="36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N10" i="36"/>
  <c r="O10" i="36"/>
  <c r="N9" i="36"/>
  <c r="O9" i="36" s="1"/>
  <c r="N8" i="36"/>
  <c r="O8" i="36" s="1"/>
  <c r="N7" i="36"/>
  <c r="O7" i="36" s="1"/>
  <c r="N6" i="36"/>
  <c r="O6" i="36" s="1"/>
  <c r="M5" i="36"/>
  <c r="M24" i="36" s="1"/>
  <c r="L5" i="36"/>
  <c r="K5" i="36"/>
  <c r="J5" i="36"/>
  <c r="I5" i="36"/>
  <c r="H5" i="36"/>
  <c r="H24" i="36" s="1"/>
  <c r="G5" i="36"/>
  <c r="F5" i="36"/>
  <c r="F24" i="36" s="1"/>
  <c r="E5" i="36"/>
  <c r="D5" i="36"/>
  <c r="N23" i="35"/>
  <c r="O23" i="35" s="1"/>
  <c r="M22" i="35"/>
  <c r="L22" i="35"/>
  <c r="K22" i="35"/>
  <c r="J22" i="35"/>
  <c r="I22" i="35"/>
  <c r="H22" i="35"/>
  <c r="G22" i="35"/>
  <c r="N22" i="35"/>
  <c r="O22" i="35" s="1"/>
  <c r="F22" i="35"/>
  <c r="E22" i="35"/>
  <c r="D22" i="35"/>
  <c r="N21" i="35"/>
  <c r="O21" i="35"/>
  <c r="M20" i="35"/>
  <c r="L20" i="35"/>
  <c r="K20" i="35"/>
  <c r="J20" i="35"/>
  <c r="I20" i="35"/>
  <c r="H20" i="35"/>
  <c r="G20" i="35"/>
  <c r="F20" i="35"/>
  <c r="E20" i="35"/>
  <c r="D20" i="35"/>
  <c r="D24" i="35" s="1"/>
  <c r="N19" i="35"/>
  <c r="O19" i="35"/>
  <c r="N18" i="35"/>
  <c r="O18" i="35" s="1"/>
  <c r="M17" i="35"/>
  <c r="M24" i="35" s="1"/>
  <c r="L17" i="35"/>
  <c r="K17" i="35"/>
  <c r="J17" i="35"/>
  <c r="I17" i="35"/>
  <c r="H17" i="35"/>
  <c r="G17" i="35"/>
  <c r="F17" i="35"/>
  <c r="F24" i="35" s="1"/>
  <c r="E17" i="35"/>
  <c r="D17" i="35"/>
  <c r="N16" i="35"/>
  <c r="O16" i="35"/>
  <c r="N15" i="35"/>
  <c r="O15" i="35" s="1"/>
  <c r="N14" i="35"/>
  <c r="O14" i="35" s="1"/>
  <c r="M13" i="35"/>
  <c r="L13" i="35"/>
  <c r="K13" i="35"/>
  <c r="J13" i="35"/>
  <c r="I13" i="35"/>
  <c r="H13" i="35"/>
  <c r="G13" i="35"/>
  <c r="G24" i="35" s="1"/>
  <c r="F13" i="35"/>
  <c r="E13" i="35"/>
  <c r="D13" i="35"/>
  <c r="N12" i="35"/>
  <c r="O12" i="35" s="1"/>
  <c r="N11" i="35"/>
  <c r="O11" i="35"/>
  <c r="N10" i="35"/>
  <c r="O10" i="35" s="1"/>
  <c r="N9" i="35"/>
  <c r="O9" i="35"/>
  <c r="N8" i="35"/>
  <c r="O8" i="35" s="1"/>
  <c r="N7" i="35"/>
  <c r="O7" i="35" s="1"/>
  <c r="N6" i="35"/>
  <c r="O6" i="35"/>
  <c r="M5" i="35"/>
  <c r="L5" i="35"/>
  <c r="L24" i="35" s="1"/>
  <c r="K5" i="35"/>
  <c r="K24" i="35" s="1"/>
  <c r="J5" i="35"/>
  <c r="J24" i="35"/>
  <c r="I5" i="35"/>
  <c r="I24" i="35" s="1"/>
  <c r="H5" i="35"/>
  <c r="G5" i="35"/>
  <c r="F5" i="35"/>
  <c r="E5" i="35"/>
  <c r="D5" i="35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 s="1"/>
  <c r="M16" i="34"/>
  <c r="L16" i="34"/>
  <c r="K16" i="34"/>
  <c r="K23" i="34" s="1"/>
  <c r="J16" i="34"/>
  <c r="I16" i="34"/>
  <c r="I23" i="34" s="1"/>
  <c r="H16" i="34"/>
  <c r="G16" i="34"/>
  <c r="F16" i="34"/>
  <c r="E16" i="34"/>
  <c r="E23" i="34" s="1"/>
  <c r="D16" i="34"/>
  <c r="N15" i="34"/>
  <c r="O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21" i="33"/>
  <c r="F21" i="33"/>
  <c r="F23" i="33" s="1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M19" i="33"/>
  <c r="E16" i="33"/>
  <c r="F16" i="33"/>
  <c r="G16" i="33"/>
  <c r="H16" i="33"/>
  <c r="I16" i="33"/>
  <c r="J16" i="33"/>
  <c r="J23" i="33" s="1"/>
  <c r="K16" i="33"/>
  <c r="L16" i="33"/>
  <c r="M16" i="33"/>
  <c r="E12" i="33"/>
  <c r="F12" i="33"/>
  <c r="G12" i="33"/>
  <c r="H12" i="33"/>
  <c r="I12" i="33"/>
  <c r="J12" i="33"/>
  <c r="K12" i="33"/>
  <c r="L12" i="33"/>
  <c r="M12" i="33"/>
  <c r="E5" i="33"/>
  <c r="F5" i="33"/>
  <c r="G5" i="33"/>
  <c r="H5" i="33"/>
  <c r="I5" i="33"/>
  <c r="J5" i="33"/>
  <c r="K5" i="33"/>
  <c r="L5" i="33"/>
  <c r="M5" i="33"/>
  <c r="D21" i="33"/>
  <c r="D19" i="33"/>
  <c r="D16" i="33"/>
  <c r="D12" i="33"/>
  <c r="D5" i="33"/>
  <c r="N22" i="33"/>
  <c r="O22" i="33"/>
  <c r="N20" i="33"/>
  <c r="O20" i="33" s="1"/>
  <c r="N14" i="33"/>
  <c r="O14" i="33"/>
  <c r="N15" i="33"/>
  <c r="O15" i="33" s="1"/>
  <c r="N7" i="33"/>
  <c r="O7" i="33" s="1"/>
  <c r="N8" i="33"/>
  <c r="O8" i="33" s="1"/>
  <c r="N9" i="33"/>
  <c r="O9" i="33"/>
  <c r="N10" i="33"/>
  <c r="O10" i="33" s="1"/>
  <c r="N11" i="33"/>
  <c r="O11" i="33"/>
  <c r="N6" i="33"/>
  <c r="O6" i="33" s="1"/>
  <c r="N17" i="33"/>
  <c r="O17" i="33"/>
  <c r="N18" i="33"/>
  <c r="O18" i="33" s="1"/>
  <c r="N13" i="33"/>
  <c r="O13" i="33" s="1"/>
  <c r="N13" i="44"/>
  <c r="O13" i="44" s="1"/>
  <c r="N17" i="46"/>
  <c r="O17" i="46" s="1"/>
  <c r="N5" i="45" l="1"/>
  <c r="O5" i="45" s="1"/>
  <c r="K23" i="33"/>
  <c r="J27" i="47"/>
  <c r="I27" i="47"/>
  <c r="N21" i="33"/>
  <c r="O21" i="33" s="1"/>
  <c r="F24" i="37"/>
  <c r="N17" i="39"/>
  <c r="O17" i="39" s="1"/>
  <c r="N20" i="39"/>
  <c r="O20" i="39" s="1"/>
  <c r="H24" i="40"/>
  <c r="N13" i="40"/>
  <c r="O13" i="40" s="1"/>
  <c r="N17" i="44"/>
  <c r="O17" i="44" s="1"/>
  <c r="N25" i="46"/>
  <c r="O25" i="46" s="1"/>
  <c r="L27" i="47"/>
  <c r="N20" i="41"/>
  <c r="O20" i="41" s="1"/>
  <c r="L25" i="42"/>
  <c r="N5" i="44"/>
  <c r="O5" i="44" s="1"/>
  <c r="N23" i="44"/>
  <c r="O23" i="44" s="1"/>
  <c r="K25" i="45"/>
  <c r="K26" i="41"/>
  <c r="M27" i="46"/>
  <c r="N22" i="38"/>
  <c r="O22" i="38" s="1"/>
  <c r="F24" i="40"/>
  <c r="M25" i="42"/>
  <c r="H23" i="34"/>
  <c r="E24" i="39"/>
  <c r="M24" i="40"/>
  <c r="D25" i="42"/>
  <c r="G25" i="44"/>
  <c r="O21" i="47"/>
  <c r="P21" i="47" s="1"/>
  <c r="F25" i="45"/>
  <c r="L27" i="46"/>
  <c r="I24" i="40"/>
  <c r="K25" i="42"/>
  <c r="F23" i="34"/>
  <c r="G23" i="34"/>
  <c r="D24" i="36"/>
  <c r="F25" i="44"/>
  <c r="M25" i="45"/>
  <c r="D25" i="45"/>
  <c r="N25" i="45" s="1"/>
  <c r="O25" i="45" s="1"/>
  <c r="N5" i="40"/>
  <c r="O5" i="40" s="1"/>
  <c r="N5" i="36"/>
  <c r="O5" i="36" s="1"/>
  <c r="L23" i="33"/>
  <c r="N19" i="34"/>
  <c r="O19" i="34" s="1"/>
  <c r="N17" i="35"/>
  <c r="O17" i="35" s="1"/>
  <c r="J24" i="37"/>
  <c r="N5" i="39"/>
  <c r="O5" i="39" s="1"/>
  <c r="N20" i="40"/>
  <c r="O20" i="40" s="1"/>
  <c r="N24" i="41"/>
  <c r="O24" i="41" s="1"/>
  <c r="N16" i="38"/>
  <c r="O16" i="38" s="1"/>
  <c r="F24" i="39"/>
  <c r="N13" i="39"/>
  <c r="O13" i="39" s="1"/>
  <c r="I25" i="44"/>
  <c r="N5" i="43"/>
  <c r="O5" i="43" s="1"/>
  <c r="H27" i="46"/>
  <c r="O25" i="47"/>
  <c r="P25" i="47" s="1"/>
  <c r="K27" i="46"/>
  <c r="O23" i="47"/>
  <c r="P23" i="47" s="1"/>
  <c r="H24" i="38"/>
  <c r="L26" i="41"/>
  <c r="G25" i="42"/>
  <c r="M27" i="47"/>
  <c r="N22" i="37"/>
  <c r="O22" i="37" s="1"/>
  <c r="L24" i="40"/>
  <c r="K24" i="37"/>
  <c r="N19" i="33"/>
  <c r="O19" i="33" s="1"/>
  <c r="L24" i="37"/>
  <c r="N22" i="39"/>
  <c r="O22" i="39" s="1"/>
  <c r="N5" i="41"/>
  <c r="O5" i="41" s="1"/>
  <c r="F25" i="43"/>
  <c r="K25" i="44"/>
  <c r="I25" i="45"/>
  <c r="N5" i="46"/>
  <c r="O5" i="46" s="1"/>
  <c r="N13" i="46"/>
  <c r="O13" i="46" s="1"/>
  <c r="N23" i="46"/>
  <c r="O23" i="46" s="1"/>
  <c r="G25" i="45"/>
  <c r="H23" i="33"/>
  <c r="N5" i="33"/>
  <c r="O5" i="33" s="1"/>
  <c r="N5" i="34"/>
  <c r="O5" i="34" s="1"/>
  <c r="N5" i="35"/>
  <c r="O5" i="35" s="1"/>
  <c r="L23" i="34"/>
  <c r="M24" i="37"/>
  <c r="N20" i="37"/>
  <c r="O20" i="37" s="1"/>
  <c r="L24" i="38"/>
  <c r="H24" i="39"/>
  <c r="E26" i="41"/>
  <c r="G25" i="43"/>
  <c r="N17" i="43"/>
  <c r="O17" i="43" s="1"/>
  <c r="L25" i="44"/>
  <c r="E27" i="46"/>
  <c r="D24" i="37"/>
  <c r="M26" i="41"/>
  <c r="H25" i="44"/>
  <c r="N12" i="33"/>
  <c r="O12" i="33" s="1"/>
  <c r="M23" i="34"/>
  <c r="E24" i="37"/>
  <c r="N24" i="37" s="1"/>
  <c r="O24" i="37" s="1"/>
  <c r="I24" i="39"/>
  <c r="N24" i="39" s="1"/>
  <c r="O24" i="39" s="1"/>
  <c r="N17" i="40"/>
  <c r="O17" i="40" s="1"/>
  <c r="F26" i="41"/>
  <c r="G26" i="41"/>
  <c r="N16" i="41"/>
  <c r="O16" i="41" s="1"/>
  <c r="M25" i="44"/>
  <c r="N21" i="44"/>
  <c r="O21" i="44" s="1"/>
  <c r="F27" i="46"/>
  <c r="N22" i="40"/>
  <c r="O22" i="40" s="1"/>
  <c r="N13" i="36"/>
  <c r="O13" i="36" s="1"/>
  <c r="J24" i="39"/>
  <c r="N17" i="42"/>
  <c r="O17" i="42" s="1"/>
  <c r="G27" i="46"/>
  <c r="K27" i="47"/>
  <c r="N17" i="45"/>
  <c r="O17" i="45" s="1"/>
  <c r="N21" i="43"/>
  <c r="O21" i="43" s="1"/>
  <c r="E23" i="33"/>
  <c r="N12" i="34"/>
  <c r="O12" i="34" s="1"/>
  <c r="N20" i="35"/>
  <c r="O20" i="35" s="1"/>
  <c r="N13" i="35"/>
  <c r="O13" i="35" s="1"/>
  <c r="I23" i="33"/>
  <c r="J23" i="34"/>
  <c r="E24" i="35"/>
  <c r="N24" i="35" s="1"/>
  <c r="O24" i="35" s="1"/>
  <c r="N20" i="38"/>
  <c r="O20" i="38" s="1"/>
  <c r="N16" i="33"/>
  <c r="O16" i="33" s="1"/>
  <c r="M23" i="33"/>
  <c r="J24" i="36"/>
  <c r="N22" i="36"/>
  <c r="O22" i="36" s="1"/>
  <c r="D24" i="38"/>
  <c r="N24" i="38" s="1"/>
  <c r="O24" i="38" s="1"/>
  <c r="K24" i="39"/>
  <c r="H25" i="42"/>
  <c r="J25" i="43"/>
  <c r="N23" i="43"/>
  <c r="O23" i="43" s="1"/>
  <c r="D25" i="44"/>
  <c r="N25" i="44" s="1"/>
  <c r="O25" i="44" s="1"/>
  <c r="E27" i="47"/>
  <c r="M25" i="43"/>
  <c r="J25" i="45"/>
  <c r="K24" i="40"/>
  <c r="E25" i="44"/>
  <c r="L25" i="45"/>
  <c r="H24" i="35"/>
  <c r="K24" i="36"/>
  <c r="E24" i="38"/>
  <c r="N22" i="41"/>
  <c r="O22" i="41" s="1"/>
  <c r="N5" i="42"/>
  <c r="O5" i="42" s="1"/>
  <c r="N23" i="42"/>
  <c r="O23" i="42" s="1"/>
  <c r="K25" i="43"/>
  <c r="I27" i="46"/>
  <c r="F27" i="47"/>
  <c r="O13" i="47"/>
  <c r="P13" i="47" s="1"/>
  <c r="O27" i="48"/>
  <c r="P27" i="48" s="1"/>
  <c r="N24" i="40"/>
  <c r="O24" i="40" s="1"/>
  <c r="I26" i="41"/>
  <c r="D27" i="46"/>
  <c r="N12" i="38"/>
  <c r="O12" i="38" s="1"/>
  <c r="N16" i="34"/>
  <c r="O16" i="34" s="1"/>
  <c r="E25" i="43"/>
  <c r="N25" i="43" s="1"/>
  <c r="O25" i="43" s="1"/>
  <c r="E25" i="45"/>
  <c r="D27" i="47"/>
  <c r="O27" i="47" s="1"/>
  <c r="P27" i="47" s="1"/>
  <c r="O5" i="47"/>
  <c r="P5" i="47" s="1"/>
  <c r="N21" i="45"/>
  <c r="O21" i="45" s="1"/>
  <c r="G23" i="33"/>
  <c r="E24" i="36"/>
  <c r="D23" i="33"/>
  <c r="I24" i="36"/>
  <c r="D26" i="41"/>
  <c r="J24" i="38"/>
  <c r="D23" i="34"/>
  <c r="N5" i="37"/>
  <c r="O5" i="37" s="1"/>
  <c r="N25" i="42" l="1"/>
  <c r="O25" i="42" s="1"/>
  <c r="N24" i="36"/>
  <c r="O24" i="36" s="1"/>
  <c r="N27" i="46"/>
  <c r="O27" i="46" s="1"/>
  <c r="N23" i="34"/>
  <c r="O23" i="34" s="1"/>
  <c r="N26" i="41"/>
  <c r="O26" i="41" s="1"/>
  <c r="N23" i="33"/>
  <c r="O23" i="33" s="1"/>
</calcChain>
</file>

<file path=xl/sharedStrings.xml><?xml version="1.0" encoding="utf-8"?>
<sst xmlns="http://schemas.openxmlformats.org/spreadsheetml/2006/main" count="699" uniqueCount="86">
  <si>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</si>
  <si>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</si>
  <si>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</si>
  <si>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</si>
  <si>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</si>
  <si>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</si>
  <si>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</si>
  <si>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</si>
  <si>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</si>
  <si>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</si>
  <si>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</si>
  <si>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</si>
  <si>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</si>
  <si>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</si>
  <si>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</si>
  <si>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</si>
  <si>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</si>
  <si>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</si>
  <si>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</si>
  <si>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</si>
  <si>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</si>
  <si>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</si>
  <si>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</si>
  <si>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</si>
  <si>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</si>
  <si>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</si>
  <si>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</si>
  <si>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</si>
  <si>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</si>
  <si>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</si>
  <si>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Sewer / Wastewater Services</t>
  </si>
  <si>
    <t>Other Physical Environment</t>
  </si>
  <si>
    <t>Transportation</t>
  </si>
  <si>
    <t>Road and Street Facilities</t>
  </si>
  <si>
    <t>Culture / Recreation</t>
  </si>
  <si>
    <t>Parks and Recreation</t>
  </si>
  <si>
    <t>2009 Municipal Population:</t>
  </si>
  <si>
    <t>Pembroke Park Expenditures Reported by Account Code and Fund Type</t>
  </si>
  <si>
    <t>Local Fiscal Year Ended September 30, 2010</t>
  </si>
  <si>
    <t>2010 Municipal Census Population:</t>
  </si>
  <si>
    <t>Local Fiscal Year Ended September 30, 2011</t>
  </si>
  <si>
    <t>Pension Benefits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</si>
  <si>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</si>
  <si>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</si>
  <si>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</si>
  <si>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</si>
  <si>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</si>
  <si>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</si>
  <si>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</si>
  <si>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Flood Control / Stormwater Management</t>
  </si>
  <si>
    <t>2008 Municipal Population:</t>
  </si>
  <si>
    <t>Local Fiscal Year Ended September 30, 2014</t>
  </si>
  <si>
    <t>Other General Government</t>
  </si>
  <si>
    <t>Road / Street Facilities</t>
  </si>
  <si>
    <t>Parks / Recreation</t>
  </si>
  <si>
    <t>2014 Municipal Population:</t>
  </si>
  <si>
    <t>Local Fiscal Year Ended September 30, 2015</t>
  </si>
  <si>
    <t>2015 Municipal Population:</t>
  </si>
  <si>
    <t>Local Fiscal Year Ended September 30, 2007</t>
  </si>
  <si>
    <t>Other Uses and Non-Operating</t>
  </si>
  <si>
    <t>Inter-Fund Group Transfers Out</t>
  </si>
  <si>
    <t>2007 Municipal Population:</t>
  </si>
  <si>
    <t>Local Fiscal Year Ended September 30, 2016</t>
  </si>
  <si>
    <t>Executive</t>
  </si>
  <si>
    <t>Flood Control / Stormwater Control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</si>
  <si>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</si>
  <si>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</si>
  <si>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</si>
  <si>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</si>
  <si>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</si>
  <si>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</si>
  <si>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</si>
  <si>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</si>
  <si>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Other Uses</t>
  </si>
  <si>
    <t>Interfund Transfers Out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</si>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</sst>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728F2-CC46-4965-8835-A4C35C72055B}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77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78</v>
      </c>
      <c r="N4" s="95" t="s">
        <v>5</v>
      </c>
      <c r="O4" s="95" t="s">
        <v>79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SUM(D6:D12)</f>
        <v>4121960</v>
      </c>
      <c r="E5" s="100">
        <f>SUM(E6:E12)</f>
        <v>0</v>
      </c>
      <c r="F5" s="100">
        <f>SUM(F6:F12)</f>
        <v>0</v>
      </c>
      <c r="G5" s="100">
        <f>SUM(G6:G12)</f>
        <v>0</v>
      </c>
      <c r="H5" s="100">
        <f>SUM(H6:H12)</f>
        <v>0</v>
      </c>
      <c r="I5" s="100">
        <f>SUM(I6:I12)</f>
        <v>0</v>
      </c>
      <c r="J5" s="100">
        <f>SUM(J6:J12)</f>
        <v>0</v>
      </c>
      <c r="K5" s="100">
        <f>SUM(K6:K12)</f>
        <v>203684</v>
      </c>
      <c r="L5" s="100">
        <f>SUM(L6:L12)</f>
        <v>0</v>
      </c>
      <c r="M5" s="100">
        <f>SUM(M6:M12)</f>
        <v>0</v>
      </c>
      <c r="N5" s="100">
        <f>SUM(N6:N12)</f>
        <v>0</v>
      </c>
      <c r="O5" s="101">
        <f>SUM(D5:N5)</f>
        <v>4325644</v>
      </c>
      <c r="P5" s="102">
        <f>(O5/P$29)</f>
        <v>707.38250204415374</v>
      </c>
      <c r="Q5" s="103"/>
    </row>
    <row r="6" spans="1:134">
      <c r="A6" s="105"/>
      <c r="B6" s="106">
        <v>511</v>
      </c>
      <c r="C6" s="107" t="s">
        <v>19</v>
      </c>
      <c r="D6" s="108">
        <v>384449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384449</v>
      </c>
      <c r="P6" s="109">
        <f>(O6/P$29)</f>
        <v>62.869828291087487</v>
      </c>
      <c r="Q6" s="110"/>
    </row>
    <row r="7" spans="1:134">
      <c r="A7" s="105"/>
      <c r="B7" s="106">
        <v>512</v>
      </c>
      <c r="C7" s="107" t="s">
        <v>63</v>
      </c>
      <c r="D7" s="108">
        <v>1017042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2" si="0">SUM(D7:N7)</f>
        <v>1017042</v>
      </c>
      <c r="P7" s="109">
        <f>(O7/P$29)</f>
        <v>166.31921504497137</v>
      </c>
      <c r="Q7" s="110"/>
    </row>
    <row r="8" spans="1:134">
      <c r="A8" s="105"/>
      <c r="B8" s="106">
        <v>513</v>
      </c>
      <c r="C8" s="107" t="s">
        <v>20</v>
      </c>
      <c r="D8" s="108">
        <v>508835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508835</v>
      </c>
      <c r="P8" s="109">
        <f>(O8/P$29)</f>
        <v>83.210956663941133</v>
      </c>
      <c r="Q8" s="110"/>
    </row>
    <row r="9" spans="1:134">
      <c r="A9" s="105"/>
      <c r="B9" s="106">
        <v>514</v>
      </c>
      <c r="C9" s="107" t="s">
        <v>21</v>
      </c>
      <c r="D9" s="108">
        <v>650357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650357</v>
      </c>
      <c r="P9" s="109">
        <f>(O9/P$29)</f>
        <v>106.35437448896157</v>
      </c>
      <c r="Q9" s="110"/>
    </row>
    <row r="10" spans="1:134">
      <c r="A10" s="105"/>
      <c r="B10" s="106">
        <v>515</v>
      </c>
      <c r="C10" s="107" t="s">
        <v>22</v>
      </c>
      <c r="D10" s="108">
        <v>282159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282159</v>
      </c>
      <c r="P10" s="109">
        <f>(O10/P$29)</f>
        <v>46.142109566639412</v>
      </c>
      <c r="Q10" s="110"/>
    </row>
    <row r="11" spans="1:134">
      <c r="A11" s="105"/>
      <c r="B11" s="106">
        <v>518</v>
      </c>
      <c r="C11" s="107" t="s">
        <v>41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203684</v>
      </c>
      <c r="L11" s="108">
        <v>0</v>
      </c>
      <c r="M11" s="108">
        <v>0</v>
      </c>
      <c r="N11" s="108">
        <v>0</v>
      </c>
      <c r="O11" s="108">
        <f t="shared" si="0"/>
        <v>203684</v>
      </c>
      <c r="P11" s="109">
        <f>(O11/P$29)</f>
        <v>33.308912510220772</v>
      </c>
      <c r="Q11" s="110"/>
    </row>
    <row r="12" spans="1:134">
      <c r="A12" s="105"/>
      <c r="B12" s="106">
        <v>519</v>
      </c>
      <c r="C12" s="107" t="s">
        <v>24</v>
      </c>
      <c r="D12" s="108">
        <v>1279118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0"/>
        <v>1279118</v>
      </c>
      <c r="P12" s="109">
        <f>(O12/P$29)</f>
        <v>209.17710547833198</v>
      </c>
      <c r="Q12" s="110"/>
    </row>
    <row r="13" spans="1:134" ht="15.75">
      <c r="A13" s="111" t="s">
        <v>25</v>
      </c>
      <c r="B13" s="112"/>
      <c r="C13" s="113"/>
      <c r="D13" s="114">
        <f>SUM(D14:D16)</f>
        <v>8410144</v>
      </c>
      <c r="E13" s="114">
        <f>SUM(E14:E16)</f>
        <v>730482</v>
      </c>
      <c r="F13" s="114">
        <f>SUM(F14:F16)</f>
        <v>0</v>
      </c>
      <c r="G13" s="114">
        <f>SUM(G14:G16)</f>
        <v>0</v>
      </c>
      <c r="H13" s="114">
        <f>SUM(H14:H16)</f>
        <v>0</v>
      </c>
      <c r="I13" s="114">
        <f>SUM(I14:I16)</f>
        <v>0</v>
      </c>
      <c r="J13" s="114">
        <f>SUM(J14:J16)</f>
        <v>0</v>
      </c>
      <c r="K13" s="114">
        <f>SUM(K14:K16)</f>
        <v>0</v>
      </c>
      <c r="L13" s="114">
        <f>SUM(L14:L16)</f>
        <v>0</v>
      </c>
      <c r="M13" s="114">
        <f>SUM(M14:M16)</f>
        <v>0</v>
      </c>
      <c r="N13" s="114">
        <f>SUM(N14:N16)</f>
        <v>0</v>
      </c>
      <c r="O13" s="115">
        <f>SUM(D13:N13)</f>
        <v>9140626</v>
      </c>
      <c r="P13" s="116">
        <f>(O13/P$29)</f>
        <v>1494.7875715453802</v>
      </c>
      <c r="Q13" s="117"/>
    </row>
    <row r="14" spans="1:134">
      <c r="A14" s="105"/>
      <c r="B14" s="106">
        <v>521</v>
      </c>
      <c r="C14" s="107" t="s">
        <v>26</v>
      </c>
      <c r="D14" s="108">
        <v>4562164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>SUM(D14:N14)</f>
        <v>4562164</v>
      </c>
      <c r="P14" s="109">
        <f>(O14/P$29)</f>
        <v>746.06116107931314</v>
      </c>
      <c r="Q14" s="110"/>
    </row>
    <row r="15" spans="1:134">
      <c r="A15" s="105"/>
      <c r="B15" s="106">
        <v>522</v>
      </c>
      <c r="C15" s="107" t="s">
        <v>27</v>
      </c>
      <c r="D15" s="108">
        <v>3847980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ref="O15:O16" si="1">SUM(D15:N15)</f>
        <v>3847980</v>
      </c>
      <c r="P15" s="109">
        <f>(O15/P$29)</f>
        <v>629.26901062959939</v>
      </c>
      <c r="Q15" s="110"/>
    </row>
    <row r="16" spans="1:134">
      <c r="A16" s="105"/>
      <c r="B16" s="106">
        <v>524</v>
      </c>
      <c r="C16" s="107" t="s">
        <v>28</v>
      </c>
      <c r="D16" s="108">
        <v>0</v>
      </c>
      <c r="E16" s="108">
        <v>730482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1"/>
        <v>730482</v>
      </c>
      <c r="P16" s="109">
        <f>(O16/P$29)</f>
        <v>119.4573998364677</v>
      </c>
      <c r="Q16" s="110"/>
    </row>
    <row r="17" spans="1:120" ht="15.75">
      <c r="A17" s="111" t="s">
        <v>29</v>
      </c>
      <c r="B17" s="112"/>
      <c r="C17" s="113"/>
      <c r="D17" s="114">
        <f>SUM(D18:D20)</f>
        <v>334317</v>
      </c>
      <c r="E17" s="114">
        <f>SUM(E18:E20)</f>
        <v>0</v>
      </c>
      <c r="F17" s="114">
        <f>SUM(F18:F20)</f>
        <v>0</v>
      </c>
      <c r="G17" s="114">
        <f>SUM(G18:G20)</f>
        <v>0</v>
      </c>
      <c r="H17" s="114">
        <f>SUM(H18:H20)</f>
        <v>0</v>
      </c>
      <c r="I17" s="114">
        <f>SUM(I18:I20)</f>
        <v>3832084</v>
      </c>
      <c r="J17" s="114">
        <f>SUM(J18:J20)</f>
        <v>0</v>
      </c>
      <c r="K17" s="114">
        <f>SUM(K18:K20)</f>
        <v>0</v>
      </c>
      <c r="L17" s="114">
        <f>SUM(L18:L20)</f>
        <v>0</v>
      </c>
      <c r="M17" s="114">
        <f>SUM(M18:M20)</f>
        <v>0</v>
      </c>
      <c r="N17" s="114">
        <f>SUM(N18:N20)</f>
        <v>0</v>
      </c>
      <c r="O17" s="115">
        <f>SUM(D17:N17)</f>
        <v>4166401</v>
      </c>
      <c r="P17" s="116">
        <f>(O17/P$29)</f>
        <v>681.34112837285363</v>
      </c>
      <c r="Q17" s="117"/>
    </row>
    <row r="18" spans="1:120">
      <c r="A18" s="105"/>
      <c r="B18" s="106">
        <v>535</v>
      </c>
      <c r="C18" s="107" t="s">
        <v>30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2661687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ref="O18:O24" si="2">SUM(D18:N18)</f>
        <v>2661687</v>
      </c>
      <c r="P18" s="109">
        <f>(O18/P$29)</f>
        <v>435.27179067865904</v>
      </c>
      <c r="Q18" s="110"/>
    </row>
    <row r="19" spans="1:120">
      <c r="A19" s="105"/>
      <c r="B19" s="106">
        <v>538</v>
      </c>
      <c r="C19" s="107" t="s">
        <v>49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1170397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1170397</v>
      </c>
      <c r="P19" s="109">
        <f>(O19/P$29)</f>
        <v>191.39771054783319</v>
      </c>
      <c r="Q19" s="110"/>
    </row>
    <row r="20" spans="1:120">
      <c r="A20" s="105"/>
      <c r="B20" s="106">
        <v>539</v>
      </c>
      <c r="C20" s="107" t="s">
        <v>31</v>
      </c>
      <c r="D20" s="108">
        <v>334317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334317</v>
      </c>
      <c r="P20" s="109">
        <f>(O20/P$29)</f>
        <v>54.671627146361409</v>
      </c>
      <c r="Q20" s="110"/>
    </row>
    <row r="21" spans="1:120" ht="15.75">
      <c r="A21" s="111" t="s">
        <v>32</v>
      </c>
      <c r="B21" s="112"/>
      <c r="C21" s="113"/>
      <c r="D21" s="114">
        <f>SUM(D22:D22)</f>
        <v>517228</v>
      </c>
      <c r="E21" s="114">
        <f>SUM(E22:E22)</f>
        <v>0</v>
      </c>
      <c r="F21" s="114">
        <f>SUM(F22:F22)</f>
        <v>0</v>
      </c>
      <c r="G21" s="114">
        <f>SUM(G22:G22)</f>
        <v>0</v>
      </c>
      <c r="H21" s="114">
        <f>SUM(H22:H22)</f>
        <v>0</v>
      </c>
      <c r="I21" s="114">
        <f>SUM(I22:I22)</f>
        <v>0</v>
      </c>
      <c r="J21" s="114">
        <f>SUM(J22:J22)</f>
        <v>0</v>
      </c>
      <c r="K21" s="114">
        <f>SUM(K22:K22)</f>
        <v>0</v>
      </c>
      <c r="L21" s="114">
        <f>SUM(L22:L22)</f>
        <v>0</v>
      </c>
      <c r="M21" s="114">
        <f>SUM(M22:M22)</f>
        <v>0</v>
      </c>
      <c r="N21" s="114">
        <f>SUM(N22:N22)</f>
        <v>0</v>
      </c>
      <c r="O21" s="114">
        <f t="shared" si="2"/>
        <v>517228</v>
      </c>
      <c r="P21" s="116">
        <f>(O21/P$29)</f>
        <v>84.58348323793949</v>
      </c>
      <c r="Q21" s="117"/>
    </row>
    <row r="22" spans="1:120">
      <c r="A22" s="105"/>
      <c r="B22" s="106">
        <v>541</v>
      </c>
      <c r="C22" s="107" t="s">
        <v>33</v>
      </c>
      <c r="D22" s="108">
        <v>517228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2"/>
        <v>517228</v>
      </c>
      <c r="P22" s="109">
        <f>(O22/P$29)</f>
        <v>84.58348323793949</v>
      </c>
      <c r="Q22" s="110"/>
    </row>
    <row r="23" spans="1:120" ht="15.75">
      <c r="A23" s="111" t="s">
        <v>34</v>
      </c>
      <c r="B23" s="112"/>
      <c r="C23" s="113"/>
      <c r="D23" s="114">
        <f>SUM(D24:D24)</f>
        <v>647588</v>
      </c>
      <c r="E23" s="114">
        <f>SUM(E24:E24)</f>
        <v>0</v>
      </c>
      <c r="F23" s="114">
        <f>SUM(F24:F24)</f>
        <v>0</v>
      </c>
      <c r="G23" s="114">
        <f>SUM(G24:G24)</f>
        <v>0</v>
      </c>
      <c r="H23" s="114">
        <f>SUM(H24:H24)</f>
        <v>0</v>
      </c>
      <c r="I23" s="114">
        <f>SUM(I24:I24)</f>
        <v>0</v>
      </c>
      <c r="J23" s="114">
        <f>SUM(J24:J24)</f>
        <v>0</v>
      </c>
      <c r="K23" s="114">
        <f>SUM(K24:K24)</f>
        <v>0</v>
      </c>
      <c r="L23" s="114">
        <f>SUM(L24:L24)</f>
        <v>0</v>
      </c>
      <c r="M23" s="114">
        <f>SUM(M24:M24)</f>
        <v>0</v>
      </c>
      <c r="N23" s="114">
        <f>SUM(N24:N24)</f>
        <v>0</v>
      </c>
      <c r="O23" s="114">
        <f>SUM(D23:N23)</f>
        <v>647588</v>
      </c>
      <c r="P23" s="116">
        <f>(O23/P$29)</f>
        <v>105.90155355682748</v>
      </c>
      <c r="Q23" s="110"/>
    </row>
    <row r="24" spans="1:120">
      <c r="A24" s="105"/>
      <c r="B24" s="106">
        <v>572</v>
      </c>
      <c r="C24" s="107" t="s">
        <v>35</v>
      </c>
      <c r="D24" s="108">
        <v>647588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 t="shared" si="2"/>
        <v>647588</v>
      </c>
      <c r="P24" s="109">
        <f>(O24/P$29)</f>
        <v>105.90155355682748</v>
      </c>
      <c r="Q24" s="110"/>
    </row>
    <row r="25" spans="1:120" ht="15.75">
      <c r="A25" s="111" t="s">
        <v>59</v>
      </c>
      <c r="B25" s="112"/>
      <c r="C25" s="113"/>
      <c r="D25" s="114">
        <f>SUM(D26:D26)</f>
        <v>0</v>
      </c>
      <c r="E25" s="114">
        <f>SUM(E26:E26)</f>
        <v>94480</v>
      </c>
      <c r="F25" s="114">
        <f>SUM(F26:F26)</f>
        <v>0</v>
      </c>
      <c r="G25" s="114">
        <f>SUM(G26:G26)</f>
        <v>0</v>
      </c>
      <c r="H25" s="114">
        <f>SUM(H26:H26)</f>
        <v>0</v>
      </c>
      <c r="I25" s="114">
        <f>SUM(I26:I26)</f>
        <v>473693</v>
      </c>
      <c r="J25" s="114">
        <f>SUM(J26:J26)</f>
        <v>0</v>
      </c>
      <c r="K25" s="114">
        <f>SUM(K26:K26)</f>
        <v>0</v>
      </c>
      <c r="L25" s="114">
        <f>SUM(L26:L26)</f>
        <v>0</v>
      </c>
      <c r="M25" s="114">
        <f>SUM(M26:M26)</f>
        <v>0</v>
      </c>
      <c r="N25" s="114">
        <f>SUM(N26:N26)</f>
        <v>0</v>
      </c>
      <c r="O25" s="114">
        <f>SUM(D25:N25)</f>
        <v>568173</v>
      </c>
      <c r="P25" s="116">
        <f>(O25/P$29)</f>
        <v>92.914636140637782</v>
      </c>
      <c r="Q25" s="110"/>
    </row>
    <row r="26" spans="1:120" ht="15.75" thickBot="1">
      <c r="A26" s="105"/>
      <c r="B26" s="106">
        <v>581</v>
      </c>
      <c r="C26" s="107" t="s">
        <v>80</v>
      </c>
      <c r="D26" s="108">
        <v>0</v>
      </c>
      <c r="E26" s="108">
        <v>94480</v>
      </c>
      <c r="F26" s="108">
        <v>0</v>
      </c>
      <c r="G26" s="108">
        <v>0</v>
      </c>
      <c r="H26" s="108">
        <v>0</v>
      </c>
      <c r="I26" s="108">
        <v>473693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f>SUM(D26:N26)</f>
        <v>568173</v>
      </c>
      <c r="P26" s="109">
        <f>(O26/P$29)</f>
        <v>92.914636140637782</v>
      </c>
      <c r="Q26" s="110"/>
    </row>
    <row r="27" spans="1:120" ht="16.5" thickBot="1">
      <c r="A27" s="118" t="s">
        <v>10</v>
      </c>
      <c r="B27" s="119"/>
      <c r="C27" s="120"/>
      <c r="D27" s="121">
        <f>SUM(D5,D13,D17,D21,D23,D25)</f>
        <v>14031237</v>
      </c>
      <c r="E27" s="121">
        <f t="shared" ref="E27:N27" si="3">SUM(E5,E13,E17,E21,E23,E25)</f>
        <v>824962</v>
      </c>
      <c r="F27" s="121">
        <f t="shared" si="3"/>
        <v>0</v>
      </c>
      <c r="G27" s="121">
        <f t="shared" si="3"/>
        <v>0</v>
      </c>
      <c r="H27" s="121">
        <f t="shared" si="3"/>
        <v>0</v>
      </c>
      <c r="I27" s="121">
        <f t="shared" si="3"/>
        <v>4305777</v>
      </c>
      <c r="J27" s="121">
        <f t="shared" si="3"/>
        <v>0</v>
      </c>
      <c r="K27" s="121">
        <f t="shared" si="3"/>
        <v>203684</v>
      </c>
      <c r="L27" s="121">
        <f t="shared" si="3"/>
        <v>0</v>
      </c>
      <c r="M27" s="121">
        <f t="shared" si="3"/>
        <v>0</v>
      </c>
      <c r="N27" s="121">
        <f t="shared" si="3"/>
        <v>0</v>
      </c>
      <c r="O27" s="121">
        <f>SUM(D27:N27)</f>
        <v>19365660</v>
      </c>
      <c r="P27" s="122">
        <f>(O27/P$29)</f>
        <v>3166.9108748977924</v>
      </c>
      <c r="Q27" s="103"/>
      <c r="R27" s="12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</row>
    <row r="28" spans="1:120">
      <c r="A28" s="124"/>
      <c r="B28" s="125"/>
      <c r="C28" s="125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7"/>
    </row>
    <row r="29" spans="1:120">
      <c r="A29" s="128"/>
      <c r="B29" s="129"/>
      <c r="C29" s="129"/>
      <c r="D29" s="130"/>
      <c r="E29" s="130"/>
      <c r="F29" s="130"/>
      <c r="G29" s="130"/>
      <c r="H29" s="130"/>
      <c r="I29" s="130"/>
      <c r="J29" s="130"/>
      <c r="K29" s="130"/>
      <c r="L29" s="130"/>
      <c r="M29" s="133" t="s">
        <v>85</v>
      </c>
      <c r="N29" s="133"/>
      <c r="O29" s="133"/>
      <c r="P29" s="131">
        <v>6115</v>
      </c>
    </row>
    <row r="30" spans="1:120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</row>
    <row r="31" spans="1:120" ht="15.75" customHeight="1" thickBot="1">
      <c r="A31" s="137" t="s">
        <v>43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2380891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164110</v>
      </c>
      <c r="J5" s="56">
        <f t="shared" si="0"/>
        <v>0</v>
      </c>
      <c r="K5" s="56">
        <f t="shared" si="0"/>
        <v>29707</v>
      </c>
      <c r="L5" s="56">
        <f t="shared" si="0"/>
        <v>0</v>
      </c>
      <c r="M5" s="56">
        <f t="shared" si="0"/>
        <v>0</v>
      </c>
      <c r="N5" s="57">
        <f>SUM(D5:M5)</f>
        <v>2574708</v>
      </c>
      <c r="O5" s="58">
        <f t="shared" ref="O5:O24" si="1">(N5/O$26)</f>
        <v>417.0242954324587</v>
      </c>
      <c r="P5" s="59"/>
    </row>
    <row r="6" spans="1:133">
      <c r="A6" s="61"/>
      <c r="B6" s="62">
        <v>511</v>
      </c>
      <c r="C6" s="63" t="s">
        <v>19</v>
      </c>
      <c r="D6" s="64">
        <v>328872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328872</v>
      </c>
      <c r="O6" s="65">
        <f t="shared" si="1"/>
        <v>53.267249757045676</v>
      </c>
      <c r="P6" s="66"/>
    </row>
    <row r="7" spans="1:133">
      <c r="A7" s="61"/>
      <c r="B7" s="62">
        <v>513</v>
      </c>
      <c r="C7" s="63" t="s">
        <v>20</v>
      </c>
      <c r="D7" s="64">
        <v>1226509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1226509</v>
      </c>
      <c r="O7" s="65">
        <f t="shared" si="1"/>
        <v>198.65711046323293</v>
      </c>
      <c r="P7" s="66"/>
    </row>
    <row r="8" spans="1:133">
      <c r="A8" s="61"/>
      <c r="B8" s="62">
        <v>514</v>
      </c>
      <c r="C8" s="63" t="s">
        <v>21</v>
      </c>
      <c r="D8" s="64">
        <v>167929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167929</v>
      </c>
      <c r="O8" s="65">
        <f t="shared" si="1"/>
        <v>27.199384515711046</v>
      </c>
      <c r="P8" s="66"/>
    </row>
    <row r="9" spans="1:133">
      <c r="A9" s="61"/>
      <c r="B9" s="62">
        <v>515</v>
      </c>
      <c r="C9" s="63" t="s">
        <v>22</v>
      </c>
      <c r="D9" s="64">
        <v>237442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237442</v>
      </c>
      <c r="O9" s="65">
        <f t="shared" si="1"/>
        <v>38.458373825720763</v>
      </c>
      <c r="P9" s="66"/>
    </row>
    <row r="10" spans="1:133">
      <c r="A10" s="61"/>
      <c r="B10" s="62">
        <v>517</v>
      </c>
      <c r="C10" s="63" t="s">
        <v>23</v>
      </c>
      <c r="D10" s="64">
        <v>8505</v>
      </c>
      <c r="E10" s="64">
        <v>0</v>
      </c>
      <c r="F10" s="64">
        <v>0</v>
      </c>
      <c r="G10" s="64">
        <v>0</v>
      </c>
      <c r="H10" s="64">
        <v>0</v>
      </c>
      <c r="I10" s="64">
        <v>164110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172615</v>
      </c>
      <c r="O10" s="65">
        <f t="shared" si="1"/>
        <v>27.958373825720763</v>
      </c>
      <c r="P10" s="66"/>
    </row>
    <row r="11" spans="1:133">
      <c r="A11" s="61"/>
      <c r="B11" s="62">
        <v>518</v>
      </c>
      <c r="C11" s="63" t="s">
        <v>41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29707</v>
      </c>
      <c r="L11" s="64">
        <v>0</v>
      </c>
      <c r="M11" s="64">
        <v>0</v>
      </c>
      <c r="N11" s="64">
        <f t="shared" si="2"/>
        <v>29707</v>
      </c>
      <c r="O11" s="65">
        <f t="shared" si="1"/>
        <v>4.8116294136702296</v>
      </c>
      <c r="P11" s="66"/>
    </row>
    <row r="12" spans="1:133">
      <c r="A12" s="61"/>
      <c r="B12" s="62">
        <v>519</v>
      </c>
      <c r="C12" s="63" t="s">
        <v>52</v>
      </c>
      <c r="D12" s="64">
        <v>411634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411634</v>
      </c>
      <c r="O12" s="65">
        <f t="shared" si="1"/>
        <v>66.67217363135731</v>
      </c>
      <c r="P12" s="66"/>
    </row>
    <row r="13" spans="1:133" ht="15.75">
      <c r="A13" s="67" t="s">
        <v>25</v>
      </c>
      <c r="B13" s="68"/>
      <c r="C13" s="69"/>
      <c r="D13" s="70">
        <f t="shared" ref="D13:M13" si="3">SUM(D14:D16)</f>
        <v>6094065</v>
      </c>
      <c r="E13" s="70">
        <f t="shared" si="3"/>
        <v>0</v>
      </c>
      <c r="F13" s="70">
        <f t="shared" si="3"/>
        <v>0</v>
      </c>
      <c r="G13" s="70">
        <f t="shared" si="3"/>
        <v>0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24" si="4">SUM(D13:M13)</f>
        <v>6094065</v>
      </c>
      <c r="O13" s="72">
        <f t="shared" si="1"/>
        <v>987.05296404275998</v>
      </c>
      <c r="P13" s="73"/>
    </row>
    <row r="14" spans="1:133">
      <c r="A14" s="61"/>
      <c r="B14" s="62">
        <v>521</v>
      </c>
      <c r="C14" s="63" t="s">
        <v>26</v>
      </c>
      <c r="D14" s="64">
        <v>2640646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2640646</v>
      </c>
      <c r="O14" s="65">
        <f t="shared" si="1"/>
        <v>427.70424360220278</v>
      </c>
      <c r="P14" s="66"/>
    </row>
    <row r="15" spans="1:133">
      <c r="A15" s="61"/>
      <c r="B15" s="62">
        <v>522</v>
      </c>
      <c r="C15" s="63" t="s">
        <v>27</v>
      </c>
      <c r="D15" s="64">
        <v>2868516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2868516</v>
      </c>
      <c r="O15" s="65">
        <f t="shared" si="1"/>
        <v>464.61224489795916</v>
      </c>
      <c r="P15" s="66"/>
    </row>
    <row r="16" spans="1:133">
      <c r="A16" s="61"/>
      <c r="B16" s="62">
        <v>524</v>
      </c>
      <c r="C16" s="63" t="s">
        <v>28</v>
      </c>
      <c r="D16" s="64">
        <v>584903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584903</v>
      </c>
      <c r="O16" s="65">
        <f t="shared" si="1"/>
        <v>94.736475542597987</v>
      </c>
      <c r="P16" s="66"/>
    </row>
    <row r="17" spans="1:119" ht="15.75">
      <c r="A17" s="67" t="s">
        <v>29</v>
      </c>
      <c r="B17" s="68"/>
      <c r="C17" s="69"/>
      <c r="D17" s="70">
        <f t="shared" ref="D17:M17" si="5">SUM(D18:D19)</f>
        <v>347544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2920084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1">
        <f t="shared" si="4"/>
        <v>3267628</v>
      </c>
      <c r="O17" s="72">
        <f t="shared" si="1"/>
        <v>529.25623582766445</v>
      </c>
      <c r="P17" s="73"/>
    </row>
    <row r="18" spans="1:119">
      <c r="A18" s="61"/>
      <c r="B18" s="62">
        <v>535</v>
      </c>
      <c r="C18" s="63" t="s">
        <v>30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2920084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2920084</v>
      </c>
      <c r="O18" s="65">
        <f t="shared" si="1"/>
        <v>472.96469063816005</v>
      </c>
      <c r="P18" s="66"/>
    </row>
    <row r="19" spans="1:119">
      <c r="A19" s="61"/>
      <c r="B19" s="62">
        <v>539</v>
      </c>
      <c r="C19" s="63" t="s">
        <v>31</v>
      </c>
      <c r="D19" s="64">
        <v>347544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347544</v>
      </c>
      <c r="O19" s="65">
        <f t="shared" si="1"/>
        <v>56.291545189504376</v>
      </c>
      <c r="P19" s="66"/>
    </row>
    <row r="20" spans="1:119" ht="15.75">
      <c r="A20" s="67" t="s">
        <v>32</v>
      </c>
      <c r="B20" s="68"/>
      <c r="C20" s="69"/>
      <c r="D20" s="70">
        <f t="shared" ref="D20:M20" si="6">SUM(D21:D21)</f>
        <v>315268</v>
      </c>
      <c r="E20" s="70">
        <f t="shared" si="6"/>
        <v>0</v>
      </c>
      <c r="F20" s="70">
        <f t="shared" si="6"/>
        <v>0</v>
      </c>
      <c r="G20" s="70">
        <f t="shared" si="6"/>
        <v>0</v>
      </c>
      <c r="H20" s="70">
        <f t="shared" si="6"/>
        <v>0</v>
      </c>
      <c r="I20" s="70">
        <f t="shared" si="6"/>
        <v>0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4"/>
        <v>315268</v>
      </c>
      <c r="O20" s="72">
        <f t="shared" si="1"/>
        <v>51.063816002591516</v>
      </c>
      <c r="P20" s="73"/>
    </row>
    <row r="21" spans="1:119">
      <c r="A21" s="61"/>
      <c r="B21" s="62">
        <v>541</v>
      </c>
      <c r="C21" s="63" t="s">
        <v>53</v>
      </c>
      <c r="D21" s="64">
        <v>315268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315268</v>
      </c>
      <c r="O21" s="65">
        <f t="shared" si="1"/>
        <v>51.063816002591516</v>
      </c>
      <c r="P21" s="66"/>
    </row>
    <row r="22" spans="1:119" ht="15.75">
      <c r="A22" s="67" t="s">
        <v>34</v>
      </c>
      <c r="B22" s="68"/>
      <c r="C22" s="69"/>
      <c r="D22" s="70">
        <f t="shared" ref="D22:M22" si="7">SUM(D23:D23)</f>
        <v>482828</v>
      </c>
      <c r="E22" s="70">
        <f t="shared" si="7"/>
        <v>0</v>
      </c>
      <c r="F22" s="70">
        <f t="shared" si="7"/>
        <v>0</v>
      </c>
      <c r="G22" s="70">
        <f t="shared" si="7"/>
        <v>0</v>
      </c>
      <c r="H22" s="70">
        <f t="shared" si="7"/>
        <v>0</v>
      </c>
      <c r="I22" s="70">
        <f t="shared" si="7"/>
        <v>0</v>
      </c>
      <c r="J22" s="70">
        <f t="shared" si="7"/>
        <v>0</v>
      </c>
      <c r="K22" s="70">
        <f t="shared" si="7"/>
        <v>0</v>
      </c>
      <c r="L22" s="70">
        <f t="shared" si="7"/>
        <v>0</v>
      </c>
      <c r="M22" s="70">
        <f t="shared" si="7"/>
        <v>0</v>
      </c>
      <c r="N22" s="70">
        <f t="shared" si="4"/>
        <v>482828</v>
      </c>
      <c r="O22" s="72">
        <f t="shared" si="1"/>
        <v>78.203433754454167</v>
      </c>
      <c r="P22" s="66"/>
    </row>
    <row r="23" spans="1:119" ht="15.75" thickBot="1">
      <c r="A23" s="61"/>
      <c r="B23" s="62">
        <v>572</v>
      </c>
      <c r="C23" s="63" t="s">
        <v>54</v>
      </c>
      <c r="D23" s="64">
        <v>482828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482828</v>
      </c>
      <c r="O23" s="65">
        <f t="shared" si="1"/>
        <v>78.203433754454167</v>
      </c>
      <c r="P23" s="66"/>
    </row>
    <row r="24" spans="1:119" ht="16.5" thickBot="1">
      <c r="A24" s="74" t="s">
        <v>10</v>
      </c>
      <c r="B24" s="75"/>
      <c r="C24" s="76"/>
      <c r="D24" s="77">
        <f>SUM(D5,D13,D17,D20,D22)</f>
        <v>9620596</v>
      </c>
      <c r="E24" s="77">
        <f t="shared" ref="E24:M24" si="8">SUM(E5,E13,E17,E20,E22)</f>
        <v>0</v>
      </c>
      <c r="F24" s="77">
        <f t="shared" si="8"/>
        <v>0</v>
      </c>
      <c r="G24" s="77">
        <f t="shared" si="8"/>
        <v>0</v>
      </c>
      <c r="H24" s="77">
        <f t="shared" si="8"/>
        <v>0</v>
      </c>
      <c r="I24" s="77">
        <f t="shared" si="8"/>
        <v>3084194</v>
      </c>
      <c r="J24" s="77">
        <f t="shared" si="8"/>
        <v>0</v>
      </c>
      <c r="K24" s="77">
        <f t="shared" si="8"/>
        <v>29707</v>
      </c>
      <c r="L24" s="77">
        <f t="shared" si="8"/>
        <v>0</v>
      </c>
      <c r="M24" s="77">
        <f t="shared" si="8"/>
        <v>0</v>
      </c>
      <c r="N24" s="77">
        <f t="shared" si="4"/>
        <v>12734497</v>
      </c>
      <c r="O24" s="78">
        <f t="shared" si="1"/>
        <v>2062.6007450599286</v>
      </c>
      <c r="P24" s="59"/>
      <c r="Q24" s="79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</row>
    <row r="25" spans="1:119">
      <c r="A25" s="81"/>
      <c r="B25" s="82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4"/>
    </row>
    <row r="26" spans="1:119">
      <c r="A26" s="85"/>
      <c r="B26" s="86"/>
      <c r="C26" s="86"/>
      <c r="D26" s="87"/>
      <c r="E26" s="87"/>
      <c r="F26" s="87"/>
      <c r="G26" s="87"/>
      <c r="H26" s="87"/>
      <c r="I26" s="87"/>
      <c r="J26" s="87"/>
      <c r="K26" s="87"/>
      <c r="L26" s="171" t="s">
        <v>55</v>
      </c>
      <c r="M26" s="171"/>
      <c r="N26" s="171"/>
      <c r="O26" s="88">
        <v>6174</v>
      </c>
    </row>
    <row r="27" spans="1:119">
      <c r="A27" s="172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4"/>
    </row>
    <row r="28" spans="1:119" ht="15.75" customHeight="1" thickBot="1">
      <c r="A28" s="175" t="s">
        <v>43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7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2177832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181244</v>
      </c>
      <c r="J5" s="24">
        <f t="shared" si="0"/>
        <v>0</v>
      </c>
      <c r="K5" s="24">
        <f t="shared" si="0"/>
        <v>20472</v>
      </c>
      <c r="L5" s="24">
        <f t="shared" si="0"/>
        <v>0</v>
      </c>
      <c r="M5" s="24">
        <f t="shared" si="0"/>
        <v>0</v>
      </c>
      <c r="N5" s="25">
        <f>SUM(D5:M5)</f>
        <v>2379548</v>
      </c>
      <c r="O5" s="30">
        <f t="shared" ref="O5:O24" si="1">(N5/O$26)</f>
        <v>383.73617158522819</v>
      </c>
      <c r="P5" s="6"/>
    </row>
    <row r="6" spans="1:133">
      <c r="A6" s="12"/>
      <c r="B6" s="42">
        <v>511</v>
      </c>
      <c r="C6" s="19" t="s">
        <v>19</v>
      </c>
      <c r="D6" s="43">
        <v>366848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366848</v>
      </c>
      <c r="O6" s="44">
        <f t="shared" si="1"/>
        <v>59.159490404773422</v>
      </c>
      <c r="P6" s="9"/>
    </row>
    <row r="7" spans="1:133">
      <c r="A7" s="12"/>
      <c r="B7" s="42">
        <v>513</v>
      </c>
      <c r="C7" s="19" t="s">
        <v>20</v>
      </c>
      <c r="D7" s="43">
        <v>1123522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1123522</v>
      </c>
      <c r="O7" s="44">
        <f t="shared" si="1"/>
        <v>181.18400258022899</v>
      </c>
      <c r="P7" s="9"/>
    </row>
    <row r="8" spans="1:133">
      <c r="A8" s="12"/>
      <c r="B8" s="42">
        <v>514</v>
      </c>
      <c r="C8" s="19" t="s">
        <v>21</v>
      </c>
      <c r="D8" s="43">
        <v>115917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115917</v>
      </c>
      <c r="O8" s="44">
        <f t="shared" si="1"/>
        <v>18.693275278180938</v>
      </c>
      <c r="P8" s="9"/>
    </row>
    <row r="9" spans="1:133">
      <c r="A9" s="12"/>
      <c r="B9" s="42">
        <v>515</v>
      </c>
      <c r="C9" s="19" t="s">
        <v>22</v>
      </c>
      <c r="D9" s="43">
        <v>181025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181025</v>
      </c>
      <c r="O9" s="44">
        <f t="shared" si="1"/>
        <v>29.19287211740042</v>
      </c>
      <c r="P9" s="9"/>
    </row>
    <row r="10" spans="1:133">
      <c r="A10" s="12"/>
      <c r="B10" s="42">
        <v>517</v>
      </c>
      <c r="C10" s="19" t="s">
        <v>23</v>
      </c>
      <c r="D10" s="43">
        <v>17222</v>
      </c>
      <c r="E10" s="43">
        <v>0</v>
      </c>
      <c r="F10" s="43">
        <v>0</v>
      </c>
      <c r="G10" s="43">
        <v>0</v>
      </c>
      <c r="H10" s="43">
        <v>0</v>
      </c>
      <c r="I10" s="43">
        <v>181244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198466</v>
      </c>
      <c r="O10" s="44">
        <f t="shared" si="1"/>
        <v>32.005482986615064</v>
      </c>
      <c r="P10" s="9"/>
    </row>
    <row r="11" spans="1:133">
      <c r="A11" s="12"/>
      <c r="B11" s="42">
        <v>518</v>
      </c>
      <c r="C11" s="19" t="s">
        <v>41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20472</v>
      </c>
      <c r="L11" s="43">
        <v>0</v>
      </c>
      <c r="M11" s="43">
        <v>0</v>
      </c>
      <c r="N11" s="43">
        <f t="shared" si="2"/>
        <v>20472</v>
      </c>
      <c r="O11" s="44">
        <f t="shared" si="1"/>
        <v>3.3014029995162071</v>
      </c>
      <c r="P11" s="9"/>
    </row>
    <row r="12" spans="1:133">
      <c r="A12" s="12"/>
      <c r="B12" s="42">
        <v>519</v>
      </c>
      <c r="C12" s="19" t="s">
        <v>24</v>
      </c>
      <c r="D12" s="43">
        <v>373298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373298</v>
      </c>
      <c r="O12" s="44">
        <f t="shared" si="1"/>
        <v>60.19964521851314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5955066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4" si="4">SUM(D13:M13)</f>
        <v>5955066</v>
      </c>
      <c r="O13" s="41">
        <f t="shared" si="1"/>
        <v>960.33962264150944</v>
      </c>
      <c r="P13" s="10"/>
    </row>
    <row r="14" spans="1:133">
      <c r="A14" s="12"/>
      <c r="B14" s="42">
        <v>521</v>
      </c>
      <c r="C14" s="19" t="s">
        <v>26</v>
      </c>
      <c r="D14" s="43">
        <v>2579905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2579905</v>
      </c>
      <c r="O14" s="44">
        <f t="shared" si="1"/>
        <v>416.04660538622801</v>
      </c>
      <c r="P14" s="9"/>
    </row>
    <row r="15" spans="1:133">
      <c r="A15" s="12"/>
      <c r="B15" s="42">
        <v>522</v>
      </c>
      <c r="C15" s="19" t="s">
        <v>27</v>
      </c>
      <c r="D15" s="43">
        <v>2775714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2775714</v>
      </c>
      <c r="O15" s="44">
        <f t="shared" si="1"/>
        <v>447.62360909530719</v>
      </c>
      <c r="P15" s="9"/>
    </row>
    <row r="16" spans="1:133">
      <c r="A16" s="12"/>
      <c r="B16" s="42">
        <v>524</v>
      </c>
      <c r="C16" s="19" t="s">
        <v>28</v>
      </c>
      <c r="D16" s="43">
        <v>599447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599447</v>
      </c>
      <c r="O16" s="44">
        <f t="shared" si="1"/>
        <v>96.669408159974196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SUM(D18:D19)</f>
        <v>248192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2924460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3172652</v>
      </c>
      <c r="O17" s="41">
        <f t="shared" si="1"/>
        <v>511.63554265441059</v>
      </c>
      <c r="P17" s="10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2924460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2924460</v>
      </c>
      <c r="O18" s="44">
        <f t="shared" si="1"/>
        <v>471.611030478955</v>
      </c>
      <c r="P18" s="9"/>
    </row>
    <row r="19" spans="1:119">
      <c r="A19" s="12"/>
      <c r="B19" s="42">
        <v>539</v>
      </c>
      <c r="C19" s="19" t="s">
        <v>31</v>
      </c>
      <c r="D19" s="43">
        <v>248192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248192</v>
      </c>
      <c r="O19" s="44">
        <f t="shared" si="1"/>
        <v>40.02451217545557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470530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470530</v>
      </c>
      <c r="O20" s="41">
        <f t="shared" si="1"/>
        <v>75.879696823093056</v>
      </c>
      <c r="P20" s="10"/>
    </row>
    <row r="21" spans="1:119">
      <c r="A21" s="12"/>
      <c r="B21" s="42">
        <v>541</v>
      </c>
      <c r="C21" s="19" t="s">
        <v>33</v>
      </c>
      <c r="D21" s="43">
        <v>470530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470530</v>
      </c>
      <c r="O21" s="44">
        <f t="shared" si="1"/>
        <v>75.879696823093056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503501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503501</v>
      </c>
      <c r="O22" s="41">
        <f t="shared" si="1"/>
        <v>81.196742460893404</v>
      </c>
      <c r="P22" s="9"/>
    </row>
    <row r="23" spans="1:119" ht="15.75" thickBot="1">
      <c r="A23" s="12"/>
      <c r="B23" s="42">
        <v>572</v>
      </c>
      <c r="C23" s="19" t="s">
        <v>35</v>
      </c>
      <c r="D23" s="43">
        <v>503501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503501</v>
      </c>
      <c r="O23" s="44">
        <f t="shared" si="1"/>
        <v>81.196742460893404</v>
      </c>
      <c r="P23" s="9"/>
    </row>
    <row r="24" spans="1:119" ht="16.5" thickBot="1">
      <c r="A24" s="13" t="s">
        <v>10</v>
      </c>
      <c r="B24" s="21"/>
      <c r="C24" s="20"/>
      <c r="D24" s="14">
        <f>SUM(D5,D13,D17,D20,D22)</f>
        <v>9355121</v>
      </c>
      <c r="E24" s="14">
        <f t="shared" ref="E24:M24" si="8">SUM(E5,E13,E17,E20,E22)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3105704</v>
      </c>
      <c r="J24" s="14">
        <f t="shared" si="8"/>
        <v>0</v>
      </c>
      <c r="K24" s="14">
        <f t="shared" si="8"/>
        <v>20472</v>
      </c>
      <c r="L24" s="14">
        <f t="shared" si="8"/>
        <v>0</v>
      </c>
      <c r="M24" s="14">
        <f t="shared" si="8"/>
        <v>0</v>
      </c>
      <c r="N24" s="14">
        <f t="shared" si="4"/>
        <v>12481297</v>
      </c>
      <c r="O24" s="35">
        <f t="shared" si="1"/>
        <v>2012.7877761651346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47</v>
      </c>
      <c r="M26" s="157"/>
      <c r="N26" s="157"/>
      <c r="O26" s="39">
        <v>6201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43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2203155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197728</v>
      </c>
      <c r="J5" s="24">
        <f t="shared" si="0"/>
        <v>0</v>
      </c>
      <c r="K5" s="24">
        <f t="shared" si="0"/>
        <v>29411</v>
      </c>
      <c r="L5" s="24">
        <f t="shared" si="0"/>
        <v>0</v>
      </c>
      <c r="M5" s="24">
        <f t="shared" si="0"/>
        <v>0</v>
      </c>
      <c r="N5" s="25">
        <f>SUM(D5:M5)</f>
        <v>2430294</v>
      </c>
      <c r="O5" s="30">
        <f t="shared" ref="O5:O24" si="1">(N5/O$26)</f>
        <v>398.21300999508441</v>
      </c>
      <c r="P5" s="6"/>
    </row>
    <row r="6" spans="1:133">
      <c r="A6" s="12"/>
      <c r="B6" s="42">
        <v>511</v>
      </c>
      <c r="C6" s="19" t="s">
        <v>19</v>
      </c>
      <c r="D6" s="43">
        <v>339884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339884</v>
      </c>
      <c r="O6" s="44">
        <f t="shared" si="1"/>
        <v>55.691299360970014</v>
      </c>
      <c r="P6" s="9"/>
    </row>
    <row r="7" spans="1:133">
      <c r="A7" s="12"/>
      <c r="B7" s="42">
        <v>513</v>
      </c>
      <c r="C7" s="19" t="s">
        <v>20</v>
      </c>
      <c r="D7" s="43">
        <v>1100965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1100965</v>
      </c>
      <c r="O7" s="44">
        <f t="shared" si="1"/>
        <v>180.39734556775358</v>
      </c>
      <c r="P7" s="9"/>
    </row>
    <row r="8" spans="1:133">
      <c r="A8" s="12"/>
      <c r="B8" s="42">
        <v>514</v>
      </c>
      <c r="C8" s="19" t="s">
        <v>21</v>
      </c>
      <c r="D8" s="43">
        <v>100177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100177</v>
      </c>
      <c r="O8" s="44">
        <f t="shared" si="1"/>
        <v>16.414386367360315</v>
      </c>
      <c r="P8" s="9"/>
    </row>
    <row r="9" spans="1:133">
      <c r="A9" s="12"/>
      <c r="B9" s="42">
        <v>515</v>
      </c>
      <c r="C9" s="19" t="s">
        <v>22</v>
      </c>
      <c r="D9" s="43">
        <v>214227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214227</v>
      </c>
      <c r="O9" s="44">
        <f t="shared" si="1"/>
        <v>35.101917089955762</v>
      </c>
      <c r="P9" s="9"/>
    </row>
    <row r="10" spans="1:133">
      <c r="A10" s="12"/>
      <c r="B10" s="42">
        <v>517</v>
      </c>
      <c r="C10" s="19" t="s">
        <v>23</v>
      </c>
      <c r="D10" s="43">
        <v>34550</v>
      </c>
      <c r="E10" s="43">
        <v>0</v>
      </c>
      <c r="F10" s="43">
        <v>0</v>
      </c>
      <c r="G10" s="43">
        <v>0</v>
      </c>
      <c r="H10" s="43">
        <v>0</v>
      </c>
      <c r="I10" s="43">
        <v>197728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232278</v>
      </c>
      <c r="O10" s="44">
        <f t="shared" si="1"/>
        <v>38.059642798623628</v>
      </c>
      <c r="P10" s="9"/>
    </row>
    <row r="11" spans="1:133">
      <c r="A11" s="12"/>
      <c r="B11" s="42">
        <v>518</v>
      </c>
      <c r="C11" s="19" t="s">
        <v>41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29411</v>
      </c>
      <c r="L11" s="43">
        <v>0</v>
      </c>
      <c r="M11" s="43">
        <v>0</v>
      </c>
      <c r="N11" s="43">
        <f t="shared" si="2"/>
        <v>29411</v>
      </c>
      <c r="O11" s="44">
        <f t="shared" si="1"/>
        <v>4.8191053580206455</v>
      </c>
      <c r="P11" s="9"/>
    </row>
    <row r="12" spans="1:133">
      <c r="A12" s="12"/>
      <c r="B12" s="42">
        <v>519</v>
      </c>
      <c r="C12" s="19" t="s">
        <v>24</v>
      </c>
      <c r="D12" s="43">
        <v>413352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413352</v>
      </c>
      <c r="O12" s="44">
        <f t="shared" si="1"/>
        <v>67.729313452400461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5851754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4" si="4">SUM(D13:M13)</f>
        <v>5851754</v>
      </c>
      <c r="O13" s="41">
        <f t="shared" si="1"/>
        <v>958.83237751925287</v>
      </c>
      <c r="P13" s="10"/>
    </row>
    <row r="14" spans="1:133">
      <c r="A14" s="12"/>
      <c r="B14" s="42">
        <v>521</v>
      </c>
      <c r="C14" s="19" t="s">
        <v>26</v>
      </c>
      <c r="D14" s="43">
        <v>2543264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2543264</v>
      </c>
      <c r="O14" s="44">
        <f t="shared" si="1"/>
        <v>416.7235785679174</v>
      </c>
      <c r="P14" s="9"/>
    </row>
    <row r="15" spans="1:133">
      <c r="A15" s="12"/>
      <c r="B15" s="42">
        <v>522</v>
      </c>
      <c r="C15" s="19" t="s">
        <v>27</v>
      </c>
      <c r="D15" s="43">
        <v>2720680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2720680</v>
      </c>
      <c r="O15" s="44">
        <f t="shared" si="1"/>
        <v>445.79387186629526</v>
      </c>
      <c r="P15" s="9"/>
    </row>
    <row r="16" spans="1:133">
      <c r="A16" s="12"/>
      <c r="B16" s="42">
        <v>524</v>
      </c>
      <c r="C16" s="19" t="s">
        <v>28</v>
      </c>
      <c r="D16" s="43">
        <v>587810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587810</v>
      </c>
      <c r="O16" s="44">
        <f t="shared" si="1"/>
        <v>96.314927085040139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SUM(D18:D19)</f>
        <v>232503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2950874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3183377</v>
      </c>
      <c r="O17" s="41">
        <f t="shared" si="1"/>
        <v>521.60855317057189</v>
      </c>
      <c r="P17" s="10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2950874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2950874</v>
      </c>
      <c r="O18" s="44">
        <f t="shared" si="1"/>
        <v>483.5120432574144</v>
      </c>
      <c r="P18" s="9"/>
    </row>
    <row r="19" spans="1:119">
      <c r="A19" s="12"/>
      <c r="B19" s="42">
        <v>539</v>
      </c>
      <c r="C19" s="19" t="s">
        <v>31</v>
      </c>
      <c r="D19" s="43">
        <v>232503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232503</v>
      </c>
      <c r="O19" s="44">
        <f t="shared" si="1"/>
        <v>38.096509913157462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363982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363982</v>
      </c>
      <c r="O20" s="41">
        <f t="shared" si="1"/>
        <v>59.63984925446502</v>
      </c>
      <c r="P20" s="10"/>
    </row>
    <row r="21" spans="1:119">
      <c r="A21" s="12"/>
      <c r="B21" s="42">
        <v>541</v>
      </c>
      <c r="C21" s="19" t="s">
        <v>33</v>
      </c>
      <c r="D21" s="43">
        <v>363982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363982</v>
      </c>
      <c r="O21" s="44">
        <f t="shared" si="1"/>
        <v>59.63984925446502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378991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378991</v>
      </c>
      <c r="O22" s="41">
        <f t="shared" si="1"/>
        <v>62.099131574635422</v>
      </c>
      <c r="P22" s="9"/>
    </row>
    <row r="23" spans="1:119" ht="15.75" thickBot="1">
      <c r="A23" s="12"/>
      <c r="B23" s="42">
        <v>572</v>
      </c>
      <c r="C23" s="19" t="s">
        <v>35</v>
      </c>
      <c r="D23" s="43">
        <v>378991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378991</v>
      </c>
      <c r="O23" s="44">
        <f t="shared" si="1"/>
        <v>62.099131574635422</v>
      </c>
      <c r="P23" s="9"/>
    </row>
    <row r="24" spans="1:119" ht="16.5" thickBot="1">
      <c r="A24" s="13" t="s">
        <v>10</v>
      </c>
      <c r="B24" s="21"/>
      <c r="C24" s="20"/>
      <c r="D24" s="14">
        <f>SUM(D5,D13,D17,D20,D22)</f>
        <v>9030385</v>
      </c>
      <c r="E24" s="14">
        <f t="shared" ref="E24:M24" si="8">SUM(E5,E13,E17,E20,E22)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3148602</v>
      </c>
      <c r="J24" s="14">
        <f t="shared" si="8"/>
        <v>0</v>
      </c>
      <c r="K24" s="14">
        <f t="shared" si="8"/>
        <v>29411</v>
      </c>
      <c r="L24" s="14">
        <f t="shared" si="8"/>
        <v>0</v>
      </c>
      <c r="M24" s="14">
        <f t="shared" si="8"/>
        <v>0</v>
      </c>
      <c r="N24" s="14">
        <f t="shared" si="4"/>
        <v>12208398</v>
      </c>
      <c r="O24" s="35">
        <f t="shared" si="1"/>
        <v>2000.3929215140095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45</v>
      </c>
      <c r="M26" s="157"/>
      <c r="N26" s="157"/>
      <c r="O26" s="39">
        <v>6103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43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2286287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212812</v>
      </c>
      <c r="J5" s="24">
        <f t="shared" si="0"/>
        <v>0</v>
      </c>
      <c r="K5" s="24">
        <f t="shared" si="0"/>
        <v>23923</v>
      </c>
      <c r="L5" s="24">
        <f t="shared" si="0"/>
        <v>0</v>
      </c>
      <c r="M5" s="24">
        <f t="shared" si="0"/>
        <v>0</v>
      </c>
      <c r="N5" s="25">
        <f>SUM(D5:M5)</f>
        <v>2523022</v>
      </c>
      <c r="O5" s="30">
        <f t="shared" ref="O5:O24" si="1">(N5/O$26)</f>
        <v>413.67797999672075</v>
      </c>
      <c r="P5" s="6"/>
    </row>
    <row r="6" spans="1:133">
      <c r="A6" s="12"/>
      <c r="B6" s="42">
        <v>511</v>
      </c>
      <c r="C6" s="19" t="s">
        <v>19</v>
      </c>
      <c r="D6" s="43">
        <v>383829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383829</v>
      </c>
      <c r="O6" s="44">
        <f t="shared" si="1"/>
        <v>62.933103787506148</v>
      </c>
      <c r="P6" s="9"/>
    </row>
    <row r="7" spans="1:133">
      <c r="A7" s="12"/>
      <c r="B7" s="42">
        <v>513</v>
      </c>
      <c r="C7" s="19" t="s">
        <v>20</v>
      </c>
      <c r="D7" s="43">
        <v>1147102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1147102</v>
      </c>
      <c r="O7" s="44">
        <f t="shared" si="1"/>
        <v>188.08034103951468</v>
      </c>
      <c r="P7" s="9"/>
    </row>
    <row r="8" spans="1:133">
      <c r="A8" s="12"/>
      <c r="B8" s="42">
        <v>514</v>
      </c>
      <c r="C8" s="19" t="s">
        <v>21</v>
      </c>
      <c r="D8" s="43">
        <v>113447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113447</v>
      </c>
      <c r="O8" s="44">
        <f t="shared" si="1"/>
        <v>18.600918183308739</v>
      </c>
      <c r="P8" s="9"/>
    </row>
    <row r="9" spans="1:133">
      <c r="A9" s="12"/>
      <c r="B9" s="42">
        <v>515</v>
      </c>
      <c r="C9" s="19" t="s">
        <v>22</v>
      </c>
      <c r="D9" s="43">
        <v>220237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220237</v>
      </c>
      <c r="O9" s="44">
        <f t="shared" si="1"/>
        <v>36.110345958353825</v>
      </c>
      <c r="P9" s="9"/>
    </row>
    <row r="10" spans="1:133">
      <c r="A10" s="12"/>
      <c r="B10" s="42">
        <v>517</v>
      </c>
      <c r="C10" s="19" t="s">
        <v>23</v>
      </c>
      <c r="D10" s="43">
        <v>24428</v>
      </c>
      <c r="E10" s="43">
        <v>0</v>
      </c>
      <c r="F10" s="43">
        <v>0</v>
      </c>
      <c r="G10" s="43">
        <v>0</v>
      </c>
      <c r="H10" s="43">
        <v>0</v>
      </c>
      <c r="I10" s="43">
        <v>212812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237240</v>
      </c>
      <c r="O10" s="44">
        <f t="shared" si="1"/>
        <v>38.898180029513036</v>
      </c>
      <c r="P10" s="9"/>
    </row>
    <row r="11" spans="1:133">
      <c r="A11" s="12"/>
      <c r="B11" s="42">
        <v>518</v>
      </c>
      <c r="C11" s="19" t="s">
        <v>41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23923</v>
      </c>
      <c r="L11" s="43">
        <v>0</v>
      </c>
      <c r="M11" s="43">
        <v>0</v>
      </c>
      <c r="N11" s="43">
        <f t="shared" si="2"/>
        <v>23923</v>
      </c>
      <c r="O11" s="44">
        <f t="shared" si="1"/>
        <v>3.9224463026725691</v>
      </c>
      <c r="P11" s="9"/>
    </row>
    <row r="12" spans="1:133">
      <c r="A12" s="12"/>
      <c r="B12" s="42">
        <v>519</v>
      </c>
      <c r="C12" s="19" t="s">
        <v>24</v>
      </c>
      <c r="D12" s="43">
        <v>397244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397244</v>
      </c>
      <c r="O12" s="44">
        <f t="shared" si="1"/>
        <v>65.132644695851781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6004487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4" si="4">SUM(D13:M13)</f>
        <v>6004487</v>
      </c>
      <c r="O13" s="41">
        <f t="shared" si="1"/>
        <v>984.50352516806038</v>
      </c>
      <c r="P13" s="10"/>
    </row>
    <row r="14" spans="1:133">
      <c r="A14" s="12"/>
      <c r="B14" s="42">
        <v>521</v>
      </c>
      <c r="C14" s="19" t="s">
        <v>26</v>
      </c>
      <c r="D14" s="43">
        <v>2678523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2678523</v>
      </c>
      <c r="O14" s="44">
        <f t="shared" si="1"/>
        <v>439.17412690605016</v>
      </c>
      <c r="P14" s="9"/>
    </row>
    <row r="15" spans="1:133">
      <c r="A15" s="12"/>
      <c r="B15" s="42">
        <v>522</v>
      </c>
      <c r="C15" s="19" t="s">
        <v>27</v>
      </c>
      <c r="D15" s="43">
        <v>2692163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2692163</v>
      </c>
      <c r="O15" s="44">
        <f t="shared" si="1"/>
        <v>441.41055910805051</v>
      </c>
      <c r="P15" s="9"/>
    </row>
    <row r="16" spans="1:133">
      <c r="A16" s="12"/>
      <c r="B16" s="42">
        <v>524</v>
      </c>
      <c r="C16" s="19" t="s">
        <v>28</v>
      </c>
      <c r="D16" s="43">
        <v>633801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633801</v>
      </c>
      <c r="O16" s="44">
        <f t="shared" si="1"/>
        <v>103.91883915395967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SUM(D18:D19)</f>
        <v>226364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2742661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2969025</v>
      </c>
      <c r="O17" s="41">
        <f t="shared" si="1"/>
        <v>486.8052139695032</v>
      </c>
      <c r="P17" s="10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2742661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2742661</v>
      </c>
      <c r="O18" s="44">
        <f t="shared" si="1"/>
        <v>449.69027709460568</v>
      </c>
      <c r="P18" s="9"/>
    </row>
    <row r="19" spans="1:119">
      <c r="A19" s="12"/>
      <c r="B19" s="42">
        <v>539</v>
      </c>
      <c r="C19" s="19" t="s">
        <v>31</v>
      </c>
      <c r="D19" s="43">
        <v>226364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226364</v>
      </c>
      <c r="O19" s="44">
        <f t="shared" si="1"/>
        <v>37.114936874897523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388085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388085</v>
      </c>
      <c r="O20" s="41">
        <f t="shared" si="1"/>
        <v>63.630923102147896</v>
      </c>
      <c r="P20" s="10"/>
    </row>
    <row r="21" spans="1:119">
      <c r="A21" s="12"/>
      <c r="B21" s="42">
        <v>541</v>
      </c>
      <c r="C21" s="19" t="s">
        <v>33</v>
      </c>
      <c r="D21" s="43">
        <v>388085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388085</v>
      </c>
      <c r="O21" s="44">
        <f t="shared" si="1"/>
        <v>63.630923102147896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454534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454534</v>
      </c>
      <c r="O22" s="41">
        <f t="shared" si="1"/>
        <v>74.525987866863417</v>
      </c>
      <c r="P22" s="9"/>
    </row>
    <row r="23" spans="1:119" ht="15.75" thickBot="1">
      <c r="A23" s="12"/>
      <c r="B23" s="42">
        <v>572</v>
      </c>
      <c r="C23" s="19" t="s">
        <v>35</v>
      </c>
      <c r="D23" s="43">
        <v>454534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454534</v>
      </c>
      <c r="O23" s="44">
        <f t="shared" si="1"/>
        <v>74.525987866863417</v>
      </c>
      <c r="P23" s="9"/>
    </row>
    <row r="24" spans="1:119" ht="16.5" thickBot="1">
      <c r="A24" s="13" t="s">
        <v>10</v>
      </c>
      <c r="B24" s="21"/>
      <c r="C24" s="20"/>
      <c r="D24" s="14">
        <f>SUM(D5,D13,D17,D20,D22)</f>
        <v>9359757</v>
      </c>
      <c r="E24" s="14">
        <f t="shared" ref="E24:M24" si="8">SUM(E5,E13,E17,E20,E22)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2955473</v>
      </c>
      <c r="J24" s="14">
        <f t="shared" si="8"/>
        <v>0</v>
      </c>
      <c r="K24" s="14">
        <f t="shared" si="8"/>
        <v>23923</v>
      </c>
      <c r="L24" s="14">
        <f t="shared" si="8"/>
        <v>0</v>
      </c>
      <c r="M24" s="14">
        <f t="shared" si="8"/>
        <v>0</v>
      </c>
      <c r="N24" s="14">
        <f t="shared" si="4"/>
        <v>12339153</v>
      </c>
      <c r="O24" s="35">
        <f t="shared" si="1"/>
        <v>2023.1436301032957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42</v>
      </c>
      <c r="M26" s="157"/>
      <c r="N26" s="157"/>
      <c r="O26" s="39">
        <v>6099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43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2199269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226789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2426058</v>
      </c>
      <c r="O5" s="30">
        <f t="shared" ref="O5:O23" si="2">(N5/O$25)</f>
        <v>397.5840707964602</v>
      </c>
      <c r="P5" s="6"/>
    </row>
    <row r="6" spans="1:133">
      <c r="A6" s="12"/>
      <c r="B6" s="42">
        <v>511</v>
      </c>
      <c r="C6" s="19" t="s">
        <v>19</v>
      </c>
      <c r="D6" s="43">
        <v>331566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331566</v>
      </c>
      <c r="O6" s="44">
        <f t="shared" si="2"/>
        <v>54.33726647000983</v>
      </c>
      <c r="P6" s="9"/>
    </row>
    <row r="7" spans="1:133">
      <c r="A7" s="12"/>
      <c r="B7" s="42">
        <v>513</v>
      </c>
      <c r="C7" s="19" t="s">
        <v>20</v>
      </c>
      <c r="D7" s="43">
        <v>1094751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1094751</v>
      </c>
      <c r="O7" s="44">
        <f t="shared" si="2"/>
        <v>179.40855457227138</v>
      </c>
      <c r="P7" s="9"/>
    </row>
    <row r="8" spans="1:133">
      <c r="A8" s="12"/>
      <c r="B8" s="42">
        <v>514</v>
      </c>
      <c r="C8" s="19" t="s">
        <v>21</v>
      </c>
      <c r="D8" s="43">
        <v>122528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122528</v>
      </c>
      <c r="O8" s="44">
        <f t="shared" si="2"/>
        <v>20.079973779088824</v>
      </c>
      <c r="P8" s="9"/>
    </row>
    <row r="9" spans="1:133">
      <c r="A9" s="12"/>
      <c r="B9" s="42">
        <v>515</v>
      </c>
      <c r="C9" s="19" t="s">
        <v>22</v>
      </c>
      <c r="D9" s="43">
        <v>231445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231445</v>
      </c>
      <c r="O9" s="44">
        <f t="shared" si="2"/>
        <v>37.929367420517863</v>
      </c>
      <c r="P9" s="9"/>
    </row>
    <row r="10" spans="1:133">
      <c r="A10" s="12"/>
      <c r="B10" s="42">
        <v>517</v>
      </c>
      <c r="C10" s="19" t="s">
        <v>23</v>
      </c>
      <c r="D10" s="43">
        <v>24421</v>
      </c>
      <c r="E10" s="43">
        <v>0</v>
      </c>
      <c r="F10" s="43">
        <v>0</v>
      </c>
      <c r="G10" s="43">
        <v>0</v>
      </c>
      <c r="H10" s="43">
        <v>0</v>
      </c>
      <c r="I10" s="43">
        <v>226789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251210</v>
      </c>
      <c r="O10" s="44">
        <f t="shared" si="2"/>
        <v>41.168469354310062</v>
      </c>
      <c r="P10" s="9"/>
    </row>
    <row r="11" spans="1:133">
      <c r="A11" s="12"/>
      <c r="B11" s="42">
        <v>519</v>
      </c>
      <c r="C11" s="19" t="s">
        <v>24</v>
      </c>
      <c r="D11" s="43">
        <v>394558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394558</v>
      </c>
      <c r="O11" s="44">
        <f t="shared" si="2"/>
        <v>64.660439200262203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5431933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5431933</v>
      </c>
      <c r="O12" s="41">
        <f t="shared" si="2"/>
        <v>890.18895444116686</v>
      </c>
      <c r="P12" s="10"/>
    </row>
    <row r="13" spans="1:133">
      <c r="A13" s="12"/>
      <c r="B13" s="42">
        <v>521</v>
      </c>
      <c r="C13" s="19" t="s">
        <v>26</v>
      </c>
      <c r="D13" s="43">
        <v>2595474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2595474</v>
      </c>
      <c r="O13" s="44">
        <f t="shared" si="2"/>
        <v>425.34808259587021</v>
      </c>
      <c r="P13" s="9"/>
    </row>
    <row r="14" spans="1:133">
      <c r="A14" s="12"/>
      <c r="B14" s="42">
        <v>522</v>
      </c>
      <c r="C14" s="19" t="s">
        <v>27</v>
      </c>
      <c r="D14" s="43">
        <v>2211076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2211076</v>
      </c>
      <c r="O14" s="44">
        <f t="shared" si="2"/>
        <v>362.35267125532613</v>
      </c>
      <c r="P14" s="9"/>
    </row>
    <row r="15" spans="1:133">
      <c r="A15" s="12"/>
      <c r="B15" s="42">
        <v>524</v>
      </c>
      <c r="C15" s="19" t="s">
        <v>28</v>
      </c>
      <c r="D15" s="43">
        <v>625383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625383</v>
      </c>
      <c r="O15" s="44">
        <f t="shared" si="2"/>
        <v>102.4882005899705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255941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2708335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2964276</v>
      </c>
      <c r="O16" s="41">
        <f t="shared" si="2"/>
        <v>485.78761061946904</v>
      </c>
      <c r="P16" s="10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2708335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2708335</v>
      </c>
      <c r="O17" s="44">
        <f t="shared" si="2"/>
        <v>443.843821697804</v>
      </c>
      <c r="P17" s="9"/>
    </row>
    <row r="18" spans="1:119">
      <c r="A18" s="12"/>
      <c r="B18" s="42">
        <v>539</v>
      </c>
      <c r="C18" s="19" t="s">
        <v>31</v>
      </c>
      <c r="D18" s="43">
        <v>255941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255941</v>
      </c>
      <c r="O18" s="44">
        <f t="shared" si="2"/>
        <v>41.943788921665025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283696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283696</v>
      </c>
      <c r="O19" s="41">
        <f t="shared" si="2"/>
        <v>46.492297607341854</v>
      </c>
      <c r="P19" s="10"/>
    </row>
    <row r="20" spans="1:119">
      <c r="A20" s="12"/>
      <c r="B20" s="42">
        <v>541</v>
      </c>
      <c r="C20" s="19" t="s">
        <v>33</v>
      </c>
      <c r="D20" s="43">
        <v>283696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283696</v>
      </c>
      <c r="O20" s="44">
        <f t="shared" si="2"/>
        <v>46.492297607341854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406222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406222</v>
      </c>
      <c r="O21" s="41">
        <f t="shared" si="2"/>
        <v>66.571943625040973</v>
      </c>
      <c r="P21" s="9"/>
    </row>
    <row r="22" spans="1:119" ht="15.75" thickBot="1">
      <c r="A22" s="12"/>
      <c r="B22" s="42">
        <v>572</v>
      </c>
      <c r="C22" s="19" t="s">
        <v>35</v>
      </c>
      <c r="D22" s="43">
        <v>406222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406222</v>
      </c>
      <c r="O22" s="44">
        <f t="shared" si="2"/>
        <v>66.571943625040973</v>
      </c>
      <c r="P22" s="9"/>
    </row>
    <row r="23" spans="1:119" ht="16.5" thickBot="1">
      <c r="A23" s="13" t="s">
        <v>10</v>
      </c>
      <c r="B23" s="21"/>
      <c r="C23" s="20"/>
      <c r="D23" s="14">
        <f>SUM(D5,D12,D16,D19,D21)</f>
        <v>8577061</v>
      </c>
      <c r="E23" s="14">
        <f t="shared" ref="E23:M23" si="7">SUM(E5,E12,E16,E19,E21)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2935124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11512185</v>
      </c>
      <c r="O23" s="35">
        <f t="shared" si="2"/>
        <v>1886.6248770894788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39</v>
      </c>
      <c r="M25" s="157"/>
      <c r="N25" s="157"/>
      <c r="O25" s="39">
        <v>6102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thickBot="1">
      <c r="A27" s="159" t="s">
        <v>43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A27:O27"/>
    <mergeCell ref="L25:N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2807866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137101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2944967</v>
      </c>
      <c r="O5" s="30">
        <f t="shared" ref="O5:O23" si="2">(N5/O$25)</f>
        <v>481.8336060209424</v>
      </c>
      <c r="P5" s="6"/>
    </row>
    <row r="6" spans="1:133">
      <c r="A6" s="12"/>
      <c r="B6" s="42">
        <v>511</v>
      </c>
      <c r="C6" s="19" t="s">
        <v>19</v>
      </c>
      <c r="D6" s="43">
        <v>932177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932177</v>
      </c>
      <c r="O6" s="44">
        <f t="shared" si="2"/>
        <v>152.51587041884818</v>
      </c>
      <c r="P6" s="9"/>
    </row>
    <row r="7" spans="1:133">
      <c r="A7" s="12"/>
      <c r="B7" s="42">
        <v>513</v>
      </c>
      <c r="C7" s="19" t="s">
        <v>20</v>
      </c>
      <c r="D7" s="43">
        <v>1125769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1125769</v>
      </c>
      <c r="O7" s="44">
        <f t="shared" si="2"/>
        <v>184.18995418848166</v>
      </c>
      <c r="P7" s="9"/>
    </row>
    <row r="8" spans="1:133">
      <c r="A8" s="12"/>
      <c r="B8" s="42">
        <v>514</v>
      </c>
      <c r="C8" s="19" t="s">
        <v>21</v>
      </c>
      <c r="D8" s="43">
        <v>111757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111757</v>
      </c>
      <c r="O8" s="44">
        <f t="shared" si="2"/>
        <v>18.284849476439792</v>
      </c>
      <c r="P8" s="9"/>
    </row>
    <row r="9" spans="1:133">
      <c r="A9" s="12"/>
      <c r="B9" s="42">
        <v>515</v>
      </c>
      <c r="C9" s="19" t="s">
        <v>22</v>
      </c>
      <c r="D9" s="43">
        <v>213404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213404</v>
      </c>
      <c r="O9" s="44">
        <f t="shared" si="2"/>
        <v>34.915575916230367</v>
      </c>
      <c r="P9" s="9"/>
    </row>
    <row r="10" spans="1:133">
      <c r="A10" s="12"/>
      <c r="B10" s="42">
        <v>517</v>
      </c>
      <c r="C10" s="19" t="s">
        <v>23</v>
      </c>
      <c r="D10" s="43">
        <v>28690</v>
      </c>
      <c r="E10" s="43">
        <v>0</v>
      </c>
      <c r="F10" s="43">
        <v>0</v>
      </c>
      <c r="G10" s="43">
        <v>0</v>
      </c>
      <c r="H10" s="43">
        <v>0</v>
      </c>
      <c r="I10" s="43">
        <v>137101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165791</v>
      </c>
      <c r="O10" s="44">
        <f t="shared" si="2"/>
        <v>27.125490837696336</v>
      </c>
      <c r="P10" s="9"/>
    </row>
    <row r="11" spans="1:133">
      <c r="A11" s="12"/>
      <c r="B11" s="42">
        <v>519</v>
      </c>
      <c r="C11" s="19" t="s">
        <v>24</v>
      </c>
      <c r="D11" s="43">
        <v>396069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396069</v>
      </c>
      <c r="O11" s="44">
        <f t="shared" si="2"/>
        <v>64.801865183246079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5495134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5495134</v>
      </c>
      <c r="O12" s="41">
        <f t="shared" si="2"/>
        <v>899.07297120418843</v>
      </c>
      <c r="P12" s="10"/>
    </row>
    <row r="13" spans="1:133">
      <c r="A13" s="12"/>
      <c r="B13" s="42">
        <v>521</v>
      </c>
      <c r="C13" s="19" t="s">
        <v>26</v>
      </c>
      <c r="D13" s="43">
        <v>2404123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2404123</v>
      </c>
      <c r="O13" s="44">
        <f t="shared" si="2"/>
        <v>393.34473167539267</v>
      </c>
      <c r="P13" s="9"/>
    </row>
    <row r="14" spans="1:133">
      <c r="A14" s="12"/>
      <c r="B14" s="42">
        <v>522</v>
      </c>
      <c r="C14" s="19" t="s">
        <v>27</v>
      </c>
      <c r="D14" s="43">
        <v>2503050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2503050</v>
      </c>
      <c r="O14" s="44">
        <f t="shared" si="2"/>
        <v>409.53043193717275</v>
      </c>
      <c r="P14" s="9"/>
    </row>
    <row r="15" spans="1:133">
      <c r="A15" s="12"/>
      <c r="B15" s="42">
        <v>524</v>
      </c>
      <c r="C15" s="19" t="s">
        <v>28</v>
      </c>
      <c r="D15" s="43">
        <v>587961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587961</v>
      </c>
      <c r="O15" s="44">
        <f t="shared" si="2"/>
        <v>96.197807591623032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248624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2208724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2457348</v>
      </c>
      <c r="O16" s="41">
        <f t="shared" si="2"/>
        <v>402.05301047120417</v>
      </c>
      <c r="P16" s="10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2208724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2208724</v>
      </c>
      <c r="O17" s="44">
        <f t="shared" si="2"/>
        <v>361.375</v>
      </c>
      <c r="P17" s="9"/>
    </row>
    <row r="18" spans="1:119">
      <c r="A18" s="12"/>
      <c r="B18" s="42">
        <v>539</v>
      </c>
      <c r="C18" s="19" t="s">
        <v>31</v>
      </c>
      <c r="D18" s="43">
        <v>248624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248624</v>
      </c>
      <c r="O18" s="44">
        <f t="shared" si="2"/>
        <v>40.678010471204189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317634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317634</v>
      </c>
      <c r="O19" s="41">
        <f t="shared" si="2"/>
        <v>51.968913612565444</v>
      </c>
      <c r="P19" s="10"/>
    </row>
    <row r="20" spans="1:119">
      <c r="A20" s="12"/>
      <c r="B20" s="42">
        <v>541</v>
      </c>
      <c r="C20" s="19" t="s">
        <v>33</v>
      </c>
      <c r="D20" s="43">
        <v>317634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317634</v>
      </c>
      <c r="O20" s="44">
        <f t="shared" si="2"/>
        <v>51.968913612565444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562755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562755</v>
      </c>
      <c r="O21" s="41">
        <f t="shared" si="2"/>
        <v>92.073789267015712</v>
      </c>
      <c r="P21" s="9"/>
    </row>
    <row r="22" spans="1:119" ht="15.75" thickBot="1">
      <c r="A22" s="12"/>
      <c r="B22" s="42">
        <v>572</v>
      </c>
      <c r="C22" s="19" t="s">
        <v>35</v>
      </c>
      <c r="D22" s="43">
        <v>562755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562755</v>
      </c>
      <c r="O22" s="44">
        <f t="shared" si="2"/>
        <v>92.073789267015712</v>
      </c>
      <c r="P22" s="9"/>
    </row>
    <row r="23" spans="1:119" ht="16.5" thickBot="1">
      <c r="A23" s="13" t="s">
        <v>10</v>
      </c>
      <c r="B23" s="21"/>
      <c r="C23" s="20"/>
      <c r="D23" s="14">
        <f>SUM(D5,D12,D16,D19,D21)</f>
        <v>9432013</v>
      </c>
      <c r="E23" s="14">
        <f t="shared" ref="E23:M23" si="7">SUM(E5,E12,E16,E19,E21)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2345825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11777838</v>
      </c>
      <c r="O23" s="35">
        <f t="shared" si="2"/>
        <v>1927.0022905759163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36</v>
      </c>
      <c r="M25" s="157"/>
      <c r="N25" s="157"/>
      <c r="O25" s="39">
        <v>6112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thickBot="1">
      <c r="A27" s="159" t="s">
        <v>43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A27:O27"/>
    <mergeCell ref="A26:O26"/>
    <mergeCell ref="L25:N2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2143220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150428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2293648</v>
      </c>
      <c r="O5" s="30">
        <f t="shared" ref="O5:O24" si="2">(N5/O$26)</f>
        <v>372.28501866580103</v>
      </c>
      <c r="P5" s="6"/>
    </row>
    <row r="6" spans="1:133">
      <c r="A6" s="12"/>
      <c r="B6" s="42">
        <v>511</v>
      </c>
      <c r="C6" s="19" t="s">
        <v>19</v>
      </c>
      <c r="D6" s="43">
        <v>202770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202770</v>
      </c>
      <c r="O6" s="44">
        <f t="shared" si="2"/>
        <v>32.9118649569875</v>
      </c>
      <c r="P6" s="9"/>
    </row>
    <row r="7" spans="1:133">
      <c r="A7" s="12"/>
      <c r="B7" s="42">
        <v>513</v>
      </c>
      <c r="C7" s="19" t="s">
        <v>20</v>
      </c>
      <c r="D7" s="43">
        <v>1038666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1038666</v>
      </c>
      <c r="O7" s="44">
        <f t="shared" si="2"/>
        <v>168.58724233079045</v>
      </c>
      <c r="P7" s="9"/>
    </row>
    <row r="8" spans="1:133">
      <c r="A8" s="12"/>
      <c r="B8" s="42">
        <v>514</v>
      </c>
      <c r="C8" s="19" t="s">
        <v>21</v>
      </c>
      <c r="D8" s="43">
        <v>108169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108169</v>
      </c>
      <c r="O8" s="44">
        <f t="shared" si="2"/>
        <v>17.557052426554129</v>
      </c>
      <c r="P8" s="9"/>
    </row>
    <row r="9" spans="1:133">
      <c r="A9" s="12"/>
      <c r="B9" s="42">
        <v>515</v>
      </c>
      <c r="C9" s="19" t="s">
        <v>22</v>
      </c>
      <c r="D9" s="43">
        <v>187422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187422</v>
      </c>
      <c r="O9" s="44">
        <f t="shared" si="2"/>
        <v>30.420710923551372</v>
      </c>
      <c r="P9" s="9"/>
    </row>
    <row r="10" spans="1:133">
      <c r="A10" s="12"/>
      <c r="B10" s="42">
        <v>517</v>
      </c>
      <c r="C10" s="19" t="s">
        <v>23</v>
      </c>
      <c r="D10" s="43">
        <v>14948</v>
      </c>
      <c r="E10" s="43">
        <v>0</v>
      </c>
      <c r="F10" s="43">
        <v>0</v>
      </c>
      <c r="G10" s="43">
        <v>0</v>
      </c>
      <c r="H10" s="43">
        <v>0</v>
      </c>
      <c r="I10" s="43">
        <v>150428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165376</v>
      </c>
      <c r="O10" s="44">
        <f t="shared" si="2"/>
        <v>26.842395714981333</v>
      </c>
      <c r="P10" s="9"/>
    </row>
    <row r="11" spans="1:133">
      <c r="A11" s="12"/>
      <c r="B11" s="42">
        <v>519</v>
      </c>
      <c r="C11" s="19" t="s">
        <v>24</v>
      </c>
      <c r="D11" s="43">
        <v>591245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591245</v>
      </c>
      <c r="O11" s="44">
        <f t="shared" si="2"/>
        <v>95.965752312936218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5399877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5399877</v>
      </c>
      <c r="O12" s="41">
        <f t="shared" si="2"/>
        <v>876.46112644051288</v>
      </c>
      <c r="P12" s="10"/>
    </row>
    <row r="13" spans="1:133">
      <c r="A13" s="12"/>
      <c r="B13" s="42">
        <v>521</v>
      </c>
      <c r="C13" s="19" t="s">
        <v>26</v>
      </c>
      <c r="D13" s="43">
        <v>2277772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2277772</v>
      </c>
      <c r="O13" s="44">
        <f t="shared" si="2"/>
        <v>369.70816425904883</v>
      </c>
      <c r="P13" s="9"/>
    </row>
    <row r="14" spans="1:133">
      <c r="A14" s="12"/>
      <c r="B14" s="42">
        <v>522</v>
      </c>
      <c r="C14" s="19" t="s">
        <v>27</v>
      </c>
      <c r="D14" s="43">
        <v>2384149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2384149</v>
      </c>
      <c r="O14" s="44">
        <f t="shared" si="2"/>
        <v>386.97435481253041</v>
      </c>
      <c r="P14" s="9"/>
    </row>
    <row r="15" spans="1:133">
      <c r="A15" s="12"/>
      <c r="B15" s="42">
        <v>524</v>
      </c>
      <c r="C15" s="19" t="s">
        <v>28</v>
      </c>
      <c r="D15" s="43">
        <v>737956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737956</v>
      </c>
      <c r="O15" s="44">
        <f t="shared" si="2"/>
        <v>119.77860736893362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SUM(D17:D19)</f>
        <v>209633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2086507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2296140</v>
      </c>
      <c r="O16" s="41">
        <f t="shared" si="2"/>
        <v>372.68949845804252</v>
      </c>
      <c r="P16" s="10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1590674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1590674</v>
      </c>
      <c r="O17" s="44">
        <f t="shared" si="2"/>
        <v>258.18438565167992</v>
      </c>
      <c r="P17" s="9"/>
    </row>
    <row r="18" spans="1:119">
      <c r="A18" s="12"/>
      <c r="B18" s="42">
        <v>538</v>
      </c>
      <c r="C18" s="19" t="s">
        <v>49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495833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495833</v>
      </c>
      <c r="O18" s="44">
        <f t="shared" si="2"/>
        <v>80.479305307579935</v>
      </c>
      <c r="P18" s="9"/>
    </row>
    <row r="19" spans="1:119">
      <c r="A19" s="12"/>
      <c r="B19" s="42">
        <v>539</v>
      </c>
      <c r="C19" s="19" t="s">
        <v>31</v>
      </c>
      <c r="D19" s="43">
        <v>209633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209633</v>
      </c>
      <c r="O19" s="44">
        <f t="shared" si="2"/>
        <v>34.025807498782662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903672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903672</v>
      </c>
      <c r="O20" s="41">
        <f t="shared" si="2"/>
        <v>146.67618893036845</v>
      </c>
      <c r="P20" s="10"/>
    </row>
    <row r="21" spans="1:119">
      <c r="A21" s="12"/>
      <c r="B21" s="42">
        <v>541</v>
      </c>
      <c r="C21" s="19" t="s">
        <v>33</v>
      </c>
      <c r="D21" s="43">
        <v>903672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903672</v>
      </c>
      <c r="O21" s="44">
        <f t="shared" si="2"/>
        <v>146.67618893036845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SUM(D23:D23)</f>
        <v>619327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619327</v>
      </c>
      <c r="O22" s="41">
        <f t="shared" si="2"/>
        <v>100.52377860736894</v>
      </c>
      <c r="P22" s="9"/>
    </row>
    <row r="23" spans="1:119" ht="15.75" thickBot="1">
      <c r="A23" s="12"/>
      <c r="B23" s="42">
        <v>572</v>
      </c>
      <c r="C23" s="19" t="s">
        <v>35</v>
      </c>
      <c r="D23" s="43">
        <v>619327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619327</v>
      </c>
      <c r="O23" s="44">
        <f t="shared" si="2"/>
        <v>100.52377860736894</v>
      </c>
      <c r="P23" s="9"/>
    </row>
    <row r="24" spans="1:119" ht="16.5" thickBot="1">
      <c r="A24" s="13" t="s">
        <v>10</v>
      </c>
      <c r="B24" s="21"/>
      <c r="C24" s="20"/>
      <c r="D24" s="14">
        <f>SUM(D5,D12,D16,D20,D22)</f>
        <v>9275729</v>
      </c>
      <c r="E24" s="14">
        <f t="shared" ref="E24:M24" si="7">SUM(E5,E12,E16,E20,E22)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2236935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11512664</v>
      </c>
      <c r="O24" s="35">
        <f t="shared" si="2"/>
        <v>1868.6356111020939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50</v>
      </c>
      <c r="M26" s="157"/>
      <c r="N26" s="157"/>
      <c r="O26" s="39">
        <v>6161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43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2021748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162787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2184535</v>
      </c>
      <c r="O5" s="30">
        <f t="shared" ref="O5:O26" si="2">(N5/O$28)</f>
        <v>375.47868683396354</v>
      </c>
      <c r="P5" s="6"/>
    </row>
    <row r="6" spans="1:133">
      <c r="A6" s="12"/>
      <c r="B6" s="42">
        <v>511</v>
      </c>
      <c r="C6" s="19" t="s">
        <v>19</v>
      </c>
      <c r="D6" s="43">
        <v>196569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196569</v>
      </c>
      <c r="O6" s="44">
        <f t="shared" si="2"/>
        <v>33.786352698521831</v>
      </c>
      <c r="P6" s="9"/>
    </row>
    <row r="7" spans="1:133">
      <c r="A7" s="12"/>
      <c r="B7" s="42">
        <v>513</v>
      </c>
      <c r="C7" s="19" t="s">
        <v>20</v>
      </c>
      <c r="D7" s="43">
        <v>1003993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1003993</v>
      </c>
      <c r="O7" s="44">
        <f t="shared" si="2"/>
        <v>172.5666895840495</v>
      </c>
      <c r="P7" s="9"/>
    </row>
    <row r="8" spans="1:133">
      <c r="A8" s="12"/>
      <c r="B8" s="42">
        <v>514</v>
      </c>
      <c r="C8" s="19" t="s">
        <v>21</v>
      </c>
      <c r="D8" s="43">
        <v>109199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109199</v>
      </c>
      <c r="O8" s="44">
        <f t="shared" si="2"/>
        <v>18.769164661395667</v>
      </c>
      <c r="P8" s="9"/>
    </row>
    <row r="9" spans="1:133">
      <c r="A9" s="12"/>
      <c r="B9" s="42">
        <v>515</v>
      </c>
      <c r="C9" s="19" t="s">
        <v>22</v>
      </c>
      <c r="D9" s="43">
        <v>160094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160094</v>
      </c>
      <c r="O9" s="44">
        <f t="shared" si="2"/>
        <v>27.517016156754899</v>
      </c>
      <c r="P9" s="9"/>
    </row>
    <row r="10" spans="1:133">
      <c r="A10" s="12"/>
      <c r="B10" s="42">
        <v>517</v>
      </c>
      <c r="C10" s="19" t="s">
        <v>23</v>
      </c>
      <c r="D10" s="43">
        <v>17349</v>
      </c>
      <c r="E10" s="43">
        <v>0</v>
      </c>
      <c r="F10" s="43">
        <v>0</v>
      </c>
      <c r="G10" s="43">
        <v>0</v>
      </c>
      <c r="H10" s="43">
        <v>0</v>
      </c>
      <c r="I10" s="43">
        <v>162787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180136</v>
      </c>
      <c r="O10" s="44">
        <f t="shared" si="2"/>
        <v>30.961842557579924</v>
      </c>
      <c r="P10" s="9"/>
    </row>
    <row r="11" spans="1:133">
      <c r="A11" s="12"/>
      <c r="B11" s="42">
        <v>519</v>
      </c>
      <c r="C11" s="19" t="s">
        <v>24</v>
      </c>
      <c r="D11" s="43">
        <v>534544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534544</v>
      </c>
      <c r="O11" s="44">
        <f t="shared" si="2"/>
        <v>91.877621175661744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4325297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4325297</v>
      </c>
      <c r="O12" s="41">
        <f t="shared" si="2"/>
        <v>743.43365417669304</v>
      </c>
      <c r="P12" s="10"/>
    </row>
    <row r="13" spans="1:133">
      <c r="A13" s="12"/>
      <c r="B13" s="42">
        <v>521</v>
      </c>
      <c r="C13" s="19" t="s">
        <v>26</v>
      </c>
      <c r="D13" s="43">
        <v>1521735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1521735</v>
      </c>
      <c r="O13" s="44">
        <f t="shared" si="2"/>
        <v>261.55637676177383</v>
      </c>
      <c r="P13" s="9"/>
    </row>
    <row r="14" spans="1:133">
      <c r="A14" s="12"/>
      <c r="B14" s="42">
        <v>522</v>
      </c>
      <c r="C14" s="19" t="s">
        <v>27</v>
      </c>
      <c r="D14" s="43">
        <v>2271023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2271023</v>
      </c>
      <c r="O14" s="44">
        <f t="shared" si="2"/>
        <v>390.34427638363701</v>
      </c>
      <c r="P14" s="9"/>
    </row>
    <row r="15" spans="1:133">
      <c r="A15" s="12"/>
      <c r="B15" s="42">
        <v>524</v>
      </c>
      <c r="C15" s="19" t="s">
        <v>28</v>
      </c>
      <c r="D15" s="43">
        <v>532539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532539</v>
      </c>
      <c r="O15" s="44">
        <f t="shared" si="2"/>
        <v>91.533001031282225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SUM(D17:D19)</f>
        <v>286185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1983868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2270053</v>
      </c>
      <c r="O16" s="41">
        <f t="shared" si="2"/>
        <v>390.17755242351325</v>
      </c>
      <c r="P16" s="10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1506706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1506706</v>
      </c>
      <c r="O17" s="44">
        <f t="shared" si="2"/>
        <v>258.97318666208321</v>
      </c>
      <c r="P17" s="9"/>
    </row>
    <row r="18" spans="1:119">
      <c r="A18" s="12"/>
      <c r="B18" s="42">
        <v>538</v>
      </c>
      <c r="C18" s="19" t="s">
        <v>49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477162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477162</v>
      </c>
      <c r="O18" s="44">
        <f t="shared" si="2"/>
        <v>82.014781711928492</v>
      </c>
      <c r="P18" s="9"/>
    </row>
    <row r="19" spans="1:119">
      <c r="A19" s="12"/>
      <c r="B19" s="42">
        <v>539</v>
      </c>
      <c r="C19" s="19" t="s">
        <v>31</v>
      </c>
      <c r="D19" s="43">
        <v>286185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286185</v>
      </c>
      <c r="O19" s="44">
        <f t="shared" si="2"/>
        <v>49.189584049501548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615145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615145</v>
      </c>
      <c r="O20" s="41">
        <f t="shared" si="2"/>
        <v>105.73135097971812</v>
      </c>
      <c r="P20" s="10"/>
    </row>
    <row r="21" spans="1:119">
      <c r="A21" s="12"/>
      <c r="B21" s="42">
        <v>541</v>
      </c>
      <c r="C21" s="19" t="s">
        <v>33</v>
      </c>
      <c r="D21" s="43">
        <v>615145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615145</v>
      </c>
      <c r="O21" s="44">
        <f t="shared" si="2"/>
        <v>105.73135097971812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SUM(D23:D23)</f>
        <v>638888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638888</v>
      </c>
      <c r="O22" s="41">
        <f t="shared" si="2"/>
        <v>109.81230663458233</v>
      </c>
      <c r="P22" s="9"/>
    </row>
    <row r="23" spans="1:119">
      <c r="A23" s="12"/>
      <c r="B23" s="42">
        <v>572</v>
      </c>
      <c r="C23" s="19" t="s">
        <v>35</v>
      </c>
      <c r="D23" s="43">
        <v>638888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638888</v>
      </c>
      <c r="O23" s="44">
        <f t="shared" si="2"/>
        <v>109.81230663458233</v>
      </c>
      <c r="P23" s="9"/>
    </row>
    <row r="24" spans="1:119" ht="15.75">
      <c r="A24" s="26" t="s">
        <v>59</v>
      </c>
      <c r="B24" s="27"/>
      <c r="C24" s="28"/>
      <c r="D24" s="29">
        <f t="shared" ref="D24:M24" si="7">SUM(D25:D25)</f>
        <v>24083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24083</v>
      </c>
      <c r="O24" s="41">
        <f t="shared" si="2"/>
        <v>4.139394981093159</v>
      </c>
      <c r="P24" s="9"/>
    </row>
    <row r="25" spans="1:119" ht="15.75" thickBot="1">
      <c r="A25" s="12"/>
      <c r="B25" s="42">
        <v>581</v>
      </c>
      <c r="C25" s="19" t="s">
        <v>60</v>
      </c>
      <c r="D25" s="43">
        <v>24083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24083</v>
      </c>
      <c r="O25" s="44">
        <f t="shared" si="2"/>
        <v>4.139394981093159</v>
      </c>
      <c r="P25" s="9"/>
    </row>
    <row r="26" spans="1:119" ht="16.5" thickBot="1">
      <c r="A26" s="13" t="s">
        <v>10</v>
      </c>
      <c r="B26" s="21"/>
      <c r="C26" s="20"/>
      <c r="D26" s="14">
        <f>SUM(D5,D12,D16,D20,D22,D24)</f>
        <v>7911346</v>
      </c>
      <c r="E26" s="14">
        <f t="shared" ref="E26:M26" si="8">SUM(E5,E12,E16,E20,E22,E24)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2146655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10058001</v>
      </c>
      <c r="O26" s="35">
        <f t="shared" si="2"/>
        <v>1728.7729460295634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61</v>
      </c>
      <c r="M28" s="157"/>
      <c r="N28" s="157"/>
      <c r="O28" s="39">
        <v>5818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43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77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2886575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193154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3079729</v>
      </c>
      <c r="P5" s="30">
        <f t="shared" ref="P5:P27" si="1">(O5/P$29)</f>
        <v>492.36274980015986</v>
      </c>
      <c r="Q5" s="6"/>
    </row>
    <row r="6" spans="1:134">
      <c r="A6" s="12"/>
      <c r="B6" s="42">
        <v>511</v>
      </c>
      <c r="C6" s="19" t="s">
        <v>19</v>
      </c>
      <c r="D6" s="43">
        <v>222782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222782</v>
      </c>
      <c r="P6" s="44">
        <f t="shared" si="1"/>
        <v>35.616626698641085</v>
      </c>
      <c r="Q6" s="9"/>
    </row>
    <row r="7" spans="1:134">
      <c r="A7" s="12"/>
      <c r="B7" s="42">
        <v>512</v>
      </c>
      <c r="C7" s="19" t="s">
        <v>63</v>
      </c>
      <c r="D7" s="43">
        <v>896794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896794</v>
      </c>
      <c r="P7" s="44">
        <f t="shared" si="1"/>
        <v>143.37234212629897</v>
      </c>
      <c r="Q7" s="9"/>
    </row>
    <row r="8" spans="1:134">
      <c r="A8" s="12"/>
      <c r="B8" s="42">
        <v>513</v>
      </c>
      <c r="C8" s="19" t="s">
        <v>20</v>
      </c>
      <c r="D8" s="43">
        <v>529509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529509</v>
      </c>
      <c r="P8" s="44">
        <f t="shared" si="1"/>
        <v>84.653717026378899</v>
      </c>
      <c r="Q8" s="9"/>
    </row>
    <row r="9" spans="1:134">
      <c r="A9" s="12"/>
      <c r="B9" s="42">
        <v>514</v>
      </c>
      <c r="C9" s="19" t="s">
        <v>21</v>
      </c>
      <c r="D9" s="43">
        <v>338967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338967</v>
      </c>
      <c r="P9" s="44">
        <f t="shared" si="1"/>
        <v>54.191366906474819</v>
      </c>
      <c r="Q9" s="9"/>
    </row>
    <row r="10" spans="1:134">
      <c r="A10" s="12"/>
      <c r="B10" s="42">
        <v>515</v>
      </c>
      <c r="C10" s="19" t="s">
        <v>22</v>
      </c>
      <c r="D10" s="43">
        <v>305149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305149</v>
      </c>
      <c r="P10" s="44">
        <f t="shared" si="1"/>
        <v>48.784812150279777</v>
      </c>
      <c r="Q10" s="9"/>
    </row>
    <row r="11" spans="1:134">
      <c r="A11" s="12"/>
      <c r="B11" s="42">
        <v>518</v>
      </c>
      <c r="C11" s="19" t="s">
        <v>41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193154</v>
      </c>
      <c r="L11" s="43">
        <v>0</v>
      </c>
      <c r="M11" s="43">
        <v>0</v>
      </c>
      <c r="N11" s="43">
        <v>0</v>
      </c>
      <c r="O11" s="43">
        <f t="shared" si="2"/>
        <v>193154</v>
      </c>
      <c r="P11" s="44">
        <f t="shared" si="1"/>
        <v>30.879936051159074</v>
      </c>
      <c r="Q11" s="9"/>
    </row>
    <row r="12" spans="1:134">
      <c r="A12" s="12"/>
      <c r="B12" s="42">
        <v>519</v>
      </c>
      <c r="C12" s="19" t="s">
        <v>24</v>
      </c>
      <c r="D12" s="43">
        <v>593374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593374</v>
      </c>
      <c r="P12" s="44">
        <f t="shared" si="1"/>
        <v>94.863948840927264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SUM(D14:D16)</f>
        <v>8427785</v>
      </c>
      <c r="E13" s="29">
        <f t="shared" si="3"/>
        <v>875299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9303084</v>
      </c>
      <c r="P13" s="41">
        <f t="shared" si="1"/>
        <v>1487.3035971223021</v>
      </c>
      <c r="Q13" s="10"/>
    </row>
    <row r="14" spans="1:134">
      <c r="A14" s="12"/>
      <c r="B14" s="42">
        <v>521</v>
      </c>
      <c r="C14" s="19" t="s">
        <v>26</v>
      </c>
      <c r="D14" s="43">
        <v>4775501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4775501</v>
      </c>
      <c r="P14" s="44">
        <f t="shared" si="1"/>
        <v>763.46938449240611</v>
      </c>
      <c r="Q14" s="9"/>
    </row>
    <row r="15" spans="1:134">
      <c r="A15" s="12"/>
      <c r="B15" s="42">
        <v>522</v>
      </c>
      <c r="C15" s="19" t="s">
        <v>27</v>
      </c>
      <c r="D15" s="43">
        <v>3652284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6" si="4">SUM(D15:N15)</f>
        <v>3652284</v>
      </c>
      <c r="P15" s="44">
        <f t="shared" si="1"/>
        <v>583.89832134292567</v>
      </c>
      <c r="Q15" s="9"/>
    </row>
    <row r="16" spans="1:134">
      <c r="A16" s="12"/>
      <c r="B16" s="42">
        <v>524</v>
      </c>
      <c r="C16" s="19" t="s">
        <v>28</v>
      </c>
      <c r="D16" s="43">
        <v>0</v>
      </c>
      <c r="E16" s="43">
        <v>875299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875299</v>
      </c>
      <c r="P16" s="44">
        <f t="shared" si="1"/>
        <v>139.93589128697042</v>
      </c>
      <c r="Q16" s="9"/>
    </row>
    <row r="17" spans="1:120" ht="15.75">
      <c r="A17" s="26" t="s">
        <v>29</v>
      </c>
      <c r="B17" s="27"/>
      <c r="C17" s="28"/>
      <c r="D17" s="29">
        <f t="shared" ref="D17:N17" si="5">SUM(D18:D20)</f>
        <v>215280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2911794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>SUM(D17:N17)</f>
        <v>3127074</v>
      </c>
      <c r="P17" s="41">
        <f t="shared" si="1"/>
        <v>499.93189448441245</v>
      </c>
      <c r="Q17" s="10"/>
    </row>
    <row r="18" spans="1:120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2109531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4" si="6">SUM(D18:N18)</f>
        <v>2109531</v>
      </c>
      <c r="P18" s="44">
        <f t="shared" si="1"/>
        <v>337.25515587529975</v>
      </c>
      <c r="Q18" s="9"/>
    </row>
    <row r="19" spans="1:120">
      <c r="A19" s="12"/>
      <c r="B19" s="42">
        <v>538</v>
      </c>
      <c r="C19" s="19" t="s">
        <v>49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802263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802263</v>
      </c>
      <c r="P19" s="44">
        <f t="shared" si="1"/>
        <v>128.25947242206234</v>
      </c>
      <c r="Q19" s="9"/>
    </row>
    <row r="20" spans="1:120">
      <c r="A20" s="12"/>
      <c r="B20" s="42">
        <v>539</v>
      </c>
      <c r="C20" s="19" t="s">
        <v>31</v>
      </c>
      <c r="D20" s="43">
        <v>215280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215280</v>
      </c>
      <c r="P20" s="44">
        <f t="shared" si="1"/>
        <v>34.417266187050359</v>
      </c>
      <c r="Q20" s="9"/>
    </row>
    <row r="21" spans="1:120" ht="15.75">
      <c r="A21" s="26" t="s">
        <v>32</v>
      </c>
      <c r="B21" s="27"/>
      <c r="C21" s="28"/>
      <c r="D21" s="29">
        <f t="shared" ref="D21:N21" si="7">SUM(D22:D22)</f>
        <v>522685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6"/>
        <v>522685</v>
      </c>
      <c r="P21" s="41">
        <f t="shared" si="1"/>
        <v>83.562749800159878</v>
      </c>
      <c r="Q21" s="10"/>
    </row>
    <row r="22" spans="1:120">
      <c r="A22" s="12"/>
      <c r="B22" s="42">
        <v>541</v>
      </c>
      <c r="C22" s="19" t="s">
        <v>33</v>
      </c>
      <c r="D22" s="43">
        <v>522685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522685</v>
      </c>
      <c r="P22" s="44">
        <f t="shared" si="1"/>
        <v>83.562749800159878</v>
      </c>
      <c r="Q22" s="9"/>
    </row>
    <row r="23" spans="1:120" ht="15.75">
      <c r="A23" s="26" t="s">
        <v>34</v>
      </c>
      <c r="B23" s="27"/>
      <c r="C23" s="28"/>
      <c r="D23" s="29">
        <f t="shared" ref="D23:N23" si="8">SUM(D24:D24)</f>
        <v>442886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8"/>
        <v>0</v>
      </c>
      <c r="O23" s="29">
        <f>SUM(D23:N23)</f>
        <v>442886</v>
      </c>
      <c r="P23" s="41">
        <f t="shared" si="1"/>
        <v>70.805115907274185</v>
      </c>
      <c r="Q23" s="9"/>
    </row>
    <row r="24" spans="1:120">
      <c r="A24" s="12"/>
      <c r="B24" s="42">
        <v>572</v>
      </c>
      <c r="C24" s="19" t="s">
        <v>35</v>
      </c>
      <c r="D24" s="43">
        <v>442886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442886</v>
      </c>
      <c r="P24" s="44">
        <f t="shared" si="1"/>
        <v>70.805115907274185</v>
      </c>
      <c r="Q24" s="9"/>
    </row>
    <row r="25" spans="1:120" ht="15.75">
      <c r="A25" s="26" t="s">
        <v>59</v>
      </c>
      <c r="B25" s="27"/>
      <c r="C25" s="28"/>
      <c r="D25" s="29">
        <f t="shared" ref="D25:N25" si="9">SUM(D26:D26)</f>
        <v>0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172852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9"/>
        <v>0</v>
      </c>
      <c r="O25" s="29">
        <f>SUM(D25:N25)</f>
        <v>172852</v>
      </c>
      <c r="P25" s="41">
        <f t="shared" si="1"/>
        <v>27.634212629896084</v>
      </c>
      <c r="Q25" s="9"/>
    </row>
    <row r="26" spans="1:120" ht="15.75" thickBot="1">
      <c r="A26" s="12"/>
      <c r="B26" s="42">
        <v>581</v>
      </c>
      <c r="C26" s="19" t="s">
        <v>80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172852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>SUM(D26:N26)</f>
        <v>172852</v>
      </c>
      <c r="P26" s="44">
        <f t="shared" si="1"/>
        <v>27.634212629896084</v>
      </c>
      <c r="Q26" s="9"/>
    </row>
    <row r="27" spans="1:120" ht="16.5" thickBot="1">
      <c r="A27" s="13" t="s">
        <v>10</v>
      </c>
      <c r="B27" s="21"/>
      <c r="C27" s="20"/>
      <c r="D27" s="14">
        <f>SUM(D5,D13,D17,D21,D23,D25)</f>
        <v>12495211</v>
      </c>
      <c r="E27" s="14">
        <f t="shared" ref="E27:N27" si="10">SUM(E5,E13,E17,E21,E23,E25)</f>
        <v>875299</v>
      </c>
      <c r="F27" s="14">
        <f t="shared" si="10"/>
        <v>0</v>
      </c>
      <c r="G27" s="14">
        <f t="shared" si="10"/>
        <v>0</v>
      </c>
      <c r="H27" s="14">
        <f t="shared" si="10"/>
        <v>0</v>
      </c>
      <c r="I27" s="14">
        <f t="shared" si="10"/>
        <v>3084646</v>
      </c>
      <c r="J27" s="14">
        <f t="shared" si="10"/>
        <v>0</v>
      </c>
      <c r="K27" s="14">
        <f t="shared" si="10"/>
        <v>193154</v>
      </c>
      <c r="L27" s="14">
        <f t="shared" si="10"/>
        <v>0</v>
      </c>
      <c r="M27" s="14">
        <f t="shared" si="10"/>
        <v>0</v>
      </c>
      <c r="N27" s="14">
        <f t="shared" si="10"/>
        <v>0</v>
      </c>
      <c r="O27" s="14">
        <f>SUM(D27:N27)</f>
        <v>16648310</v>
      </c>
      <c r="P27" s="35">
        <f t="shared" si="1"/>
        <v>2661.6003197442046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157" t="s">
        <v>83</v>
      </c>
      <c r="N29" s="157"/>
      <c r="O29" s="157"/>
      <c r="P29" s="39">
        <v>6255</v>
      </c>
    </row>
    <row r="30" spans="1:120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</row>
    <row r="31" spans="1:120" ht="15.75" customHeight="1" thickBot="1">
      <c r="A31" s="159" t="s">
        <v>43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77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3466633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102710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3569343</v>
      </c>
      <c r="P5" s="30">
        <f t="shared" ref="P5:P27" si="1">(O5/P$29)</f>
        <v>573.66489874638376</v>
      </c>
      <c r="Q5" s="6"/>
    </row>
    <row r="6" spans="1:134">
      <c r="A6" s="12"/>
      <c r="B6" s="42">
        <v>511</v>
      </c>
      <c r="C6" s="19" t="s">
        <v>19</v>
      </c>
      <c r="D6" s="43">
        <v>371671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371671</v>
      </c>
      <c r="P6" s="44">
        <f t="shared" si="1"/>
        <v>59.734972677595628</v>
      </c>
      <c r="Q6" s="9"/>
    </row>
    <row r="7" spans="1:134">
      <c r="A7" s="12"/>
      <c r="B7" s="42">
        <v>512</v>
      </c>
      <c r="C7" s="19" t="s">
        <v>63</v>
      </c>
      <c r="D7" s="43">
        <v>1054940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1054940</v>
      </c>
      <c r="P7" s="44">
        <f t="shared" si="1"/>
        <v>169.54998392799743</v>
      </c>
      <c r="Q7" s="9"/>
    </row>
    <row r="8" spans="1:134">
      <c r="A8" s="12"/>
      <c r="B8" s="42">
        <v>513</v>
      </c>
      <c r="C8" s="19" t="s">
        <v>20</v>
      </c>
      <c r="D8" s="43">
        <v>592210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592210</v>
      </c>
      <c r="P8" s="44">
        <f t="shared" si="1"/>
        <v>95.180006428801022</v>
      </c>
      <c r="Q8" s="9"/>
    </row>
    <row r="9" spans="1:134">
      <c r="A9" s="12"/>
      <c r="B9" s="42">
        <v>514</v>
      </c>
      <c r="C9" s="19" t="s">
        <v>21</v>
      </c>
      <c r="D9" s="43">
        <v>424157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424157</v>
      </c>
      <c r="P9" s="44">
        <f t="shared" si="1"/>
        <v>68.170523947283826</v>
      </c>
      <c r="Q9" s="9"/>
    </row>
    <row r="10" spans="1:134">
      <c r="A10" s="12"/>
      <c r="B10" s="42">
        <v>515</v>
      </c>
      <c r="C10" s="19" t="s">
        <v>22</v>
      </c>
      <c r="D10" s="43">
        <v>274620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274620</v>
      </c>
      <c r="P10" s="44">
        <f t="shared" si="1"/>
        <v>44.136933461909351</v>
      </c>
      <c r="Q10" s="9"/>
    </row>
    <row r="11" spans="1:134">
      <c r="A11" s="12"/>
      <c r="B11" s="42">
        <v>518</v>
      </c>
      <c r="C11" s="19" t="s">
        <v>41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102710</v>
      </c>
      <c r="L11" s="43">
        <v>0</v>
      </c>
      <c r="M11" s="43">
        <v>0</v>
      </c>
      <c r="N11" s="43">
        <v>0</v>
      </c>
      <c r="O11" s="43">
        <f t="shared" si="2"/>
        <v>102710</v>
      </c>
      <c r="P11" s="44">
        <f t="shared" si="1"/>
        <v>16.507553841208615</v>
      </c>
      <c r="Q11" s="9"/>
    </row>
    <row r="12" spans="1:134">
      <c r="A12" s="12"/>
      <c r="B12" s="42">
        <v>519</v>
      </c>
      <c r="C12" s="19" t="s">
        <v>24</v>
      </c>
      <c r="D12" s="43">
        <v>749035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749035</v>
      </c>
      <c r="P12" s="44">
        <f t="shared" si="1"/>
        <v>120.38492446158791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SUM(D14:D16)</f>
        <v>7100899</v>
      </c>
      <c r="E13" s="29">
        <f t="shared" si="3"/>
        <v>814664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7" si="4">SUM(D13:N13)</f>
        <v>7915563</v>
      </c>
      <c r="P13" s="41">
        <f t="shared" si="1"/>
        <v>1272.1894889103182</v>
      </c>
      <c r="Q13" s="10"/>
    </row>
    <row r="14" spans="1:134">
      <c r="A14" s="12"/>
      <c r="B14" s="42">
        <v>521</v>
      </c>
      <c r="C14" s="19" t="s">
        <v>26</v>
      </c>
      <c r="D14" s="43">
        <v>3632406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3632406</v>
      </c>
      <c r="P14" s="44">
        <f t="shared" si="1"/>
        <v>583.80038572806177</v>
      </c>
      <c r="Q14" s="9"/>
    </row>
    <row r="15" spans="1:134">
      <c r="A15" s="12"/>
      <c r="B15" s="42">
        <v>522</v>
      </c>
      <c r="C15" s="19" t="s">
        <v>27</v>
      </c>
      <c r="D15" s="43">
        <v>3468493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3468493</v>
      </c>
      <c r="P15" s="44">
        <f t="shared" si="1"/>
        <v>557.45628415300541</v>
      </c>
      <c r="Q15" s="9"/>
    </row>
    <row r="16" spans="1:134">
      <c r="A16" s="12"/>
      <c r="B16" s="42">
        <v>524</v>
      </c>
      <c r="C16" s="19" t="s">
        <v>28</v>
      </c>
      <c r="D16" s="43">
        <v>0</v>
      </c>
      <c r="E16" s="43">
        <v>814664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814664</v>
      </c>
      <c r="P16" s="44">
        <f t="shared" si="1"/>
        <v>130.93281902925105</v>
      </c>
      <c r="Q16" s="9"/>
    </row>
    <row r="17" spans="1:120" ht="15.75">
      <c r="A17" s="26" t="s">
        <v>29</v>
      </c>
      <c r="B17" s="27"/>
      <c r="C17" s="28"/>
      <c r="D17" s="29">
        <f t="shared" ref="D17:N17" si="5">SUM(D18:D20)</f>
        <v>156252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3193867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 t="shared" si="4"/>
        <v>3350119</v>
      </c>
      <c r="P17" s="41">
        <f t="shared" si="1"/>
        <v>538.43121182899392</v>
      </c>
      <c r="Q17" s="10"/>
    </row>
    <row r="18" spans="1:120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2318911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2318911</v>
      </c>
      <c r="P18" s="44">
        <f t="shared" si="1"/>
        <v>372.69543555126967</v>
      </c>
      <c r="Q18" s="9"/>
    </row>
    <row r="19" spans="1:120">
      <c r="A19" s="12"/>
      <c r="B19" s="42">
        <v>538</v>
      </c>
      <c r="C19" s="19" t="s">
        <v>49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874956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874956</v>
      </c>
      <c r="P19" s="44">
        <f t="shared" si="1"/>
        <v>140.62295081967213</v>
      </c>
      <c r="Q19" s="9"/>
    </row>
    <row r="20" spans="1:120">
      <c r="A20" s="12"/>
      <c r="B20" s="42">
        <v>539</v>
      </c>
      <c r="C20" s="19" t="s">
        <v>31</v>
      </c>
      <c r="D20" s="43">
        <v>156252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156252</v>
      </c>
      <c r="P20" s="44">
        <f t="shared" si="1"/>
        <v>25.112825458052072</v>
      </c>
      <c r="Q20" s="9"/>
    </row>
    <row r="21" spans="1:120" ht="15.75">
      <c r="A21" s="26" t="s">
        <v>32</v>
      </c>
      <c r="B21" s="27"/>
      <c r="C21" s="28"/>
      <c r="D21" s="29">
        <f t="shared" ref="D21:N21" si="6">SUM(D22:D22)</f>
        <v>521923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4"/>
        <v>521923</v>
      </c>
      <c r="P21" s="41">
        <f t="shared" si="1"/>
        <v>83.883477981356478</v>
      </c>
      <c r="Q21" s="10"/>
    </row>
    <row r="22" spans="1:120">
      <c r="A22" s="12"/>
      <c r="B22" s="42">
        <v>541</v>
      </c>
      <c r="C22" s="19" t="s">
        <v>33</v>
      </c>
      <c r="D22" s="43">
        <v>521923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521923</v>
      </c>
      <c r="P22" s="44">
        <f t="shared" si="1"/>
        <v>83.883477981356478</v>
      </c>
      <c r="Q22" s="9"/>
    </row>
    <row r="23" spans="1:120" ht="15.75">
      <c r="A23" s="26" t="s">
        <v>34</v>
      </c>
      <c r="B23" s="27"/>
      <c r="C23" s="28"/>
      <c r="D23" s="29">
        <f t="shared" ref="D23:N23" si="7">SUM(D24:D24)</f>
        <v>544233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4"/>
        <v>544233</v>
      </c>
      <c r="P23" s="41">
        <f t="shared" si="1"/>
        <v>87.46914175506268</v>
      </c>
      <c r="Q23" s="9"/>
    </row>
    <row r="24" spans="1:120">
      <c r="A24" s="12"/>
      <c r="B24" s="42">
        <v>572</v>
      </c>
      <c r="C24" s="19" t="s">
        <v>35</v>
      </c>
      <c r="D24" s="43">
        <v>544233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544233</v>
      </c>
      <c r="P24" s="44">
        <f t="shared" si="1"/>
        <v>87.46914175506268</v>
      </c>
      <c r="Q24" s="9"/>
    </row>
    <row r="25" spans="1:120" ht="15.75">
      <c r="A25" s="26" t="s">
        <v>59</v>
      </c>
      <c r="B25" s="27"/>
      <c r="C25" s="28"/>
      <c r="D25" s="29">
        <f t="shared" ref="D25:N25" si="8">SUM(D26:D26)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593768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 t="shared" si="4"/>
        <v>593768</v>
      </c>
      <c r="P25" s="41">
        <f t="shared" si="1"/>
        <v>95.430408228865318</v>
      </c>
      <c r="Q25" s="9"/>
    </row>
    <row r="26" spans="1:120" ht="15.75" thickBot="1">
      <c r="A26" s="12"/>
      <c r="B26" s="42">
        <v>581</v>
      </c>
      <c r="C26" s="19" t="s">
        <v>80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593768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593768</v>
      </c>
      <c r="P26" s="44">
        <f t="shared" si="1"/>
        <v>95.430408228865318</v>
      </c>
      <c r="Q26" s="9"/>
    </row>
    <row r="27" spans="1:120" ht="16.5" thickBot="1">
      <c r="A27" s="13" t="s">
        <v>10</v>
      </c>
      <c r="B27" s="21"/>
      <c r="C27" s="20"/>
      <c r="D27" s="14">
        <f>SUM(D5,D13,D17,D21,D23,D25)</f>
        <v>11789940</v>
      </c>
      <c r="E27" s="14">
        <f t="shared" ref="E27:N27" si="9">SUM(E5,E13,E17,E21,E23,E25)</f>
        <v>814664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3787635</v>
      </c>
      <c r="J27" s="14">
        <f t="shared" si="9"/>
        <v>0</v>
      </c>
      <c r="K27" s="14">
        <f t="shared" si="9"/>
        <v>102710</v>
      </c>
      <c r="L27" s="14">
        <f t="shared" si="9"/>
        <v>0</v>
      </c>
      <c r="M27" s="14">
        <f t="shared" si="9"/>
        <v>0</v>
      </c>
      <c r="N27" s="14">
        <f t="shared" si="9"/>
        <v>0</v>
      </c>
      <c r="O27" s="14">
        <f t="shared" si="4"/>
        <v>16494949</v>
      </c>
      <c r="P27" s="35">
        <f t="shared" si="1"/>
        <v>2651.0686274509803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157" t="s">
        <v>81</v>
      </c>
      <c r="N29" s="157"/>
      <c r="O29" s="157"/>
      <c r="P29" s="39">
        <v>6222</v>
      </c>
    </row>
    <row r="30" spans="1:120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</row>
    <row r="31" spans="1:120" ht="15.75" customHeight="1" thickBot="1">
      <c r="A31" s="159" t="s">
        <v>43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3005614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93032</v>
      </c>
      <c r="L5" s="24">
        <f t="shared" si="0"/>
        <v>0</v>
      </c>
      <c r="M5" s="24">
        <f t="shared" si="0"/>
        <v>0</v>
      </c>
      <c r="N5" s="25">
        <f>SUM(D5:M5)</f>
        <v>3098646</v>
      </c>
      <c r="O5" s="30">
        <f t="shared" ref="O5:O27" si="1">(N5/O$29)</f>
        <v>486.21465557822063</v>
      </c>
      <c r="P5" s="6"/>
    </row>
    <row r="6" spans="1:133">
      <c r="A6" s="12"/>
      <c r="B6" s="42">
        <v>511</v>
      </c>
      <c r="C6" s="19" t="s">
        <v>19</v>
      </c>
      <c r="D6" s="43">
        <v>398833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398833</v>
      </c>
      <c r="O6" s="44">
        <f t="shared" si="1"/>
        <v>62.581672681625605</v>
      </c>
      <c r="P6" s="9"/>
    </row>
    <row r="7" spans="1:133">
      <c r="A7" s="12"/>
      <c r="B7" s="42">
        <v>512</v>
      </c>
      <c r="C7" s="19" t="s">
        <v>63</v>
      </c>
      <c r="D7" s="43">
        <v>995975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995975</v>
      </c>
      <c r="O7" s="44">
        <f t="shared" si="1"/>
        <v>156.2804016946493</v>
      </c>
      <c r="P7" s="9"/>
    </row>
    <row r="8" spans="1:133">
      <c r="A8" s="12"/>
      <c r="B8" s="42">
        <v>513</v>
      </c>
      <c r="C8" s="19" t="s">
        <v>20</v>
      </c>
      <c r="D8" s="43">
        <v>440630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440630</v>
      </c>
      <c r="O8" s="44">
        <f t="shared" si="1"/>
        <v>69.140122391338465</v>
      </c>
      <c r="P8" s="9"/>
    </row>
    <row r="9" spans="1:133">
      <c r="A9" s="12"/>
      <c r="B9" s="42">
        <v>514</v>
      </c>
      <c r="C9" s="19" t="s">
        <v>21</v>
      </c>
      <c r="D9" s="43">
        <v>283159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283159</v>
      </c>
      <c r="O9" s="44">
        <f t="shared" si="1"/>
        <v>44.431037188137452</v>
      </c>
      <c r="P9" s="9"/>
    </row>
    <row r="10" spans="1:133">
      <c r="A10" s="12"/>
      <c r="B10" s="42">
        <v>515</v>
      </c>
      <c r="C10" s="19" t="s">
        <v>22</v>
      </c>
      <c r="D10" s="43">
        <v>265318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265318</v>
      </c>
      <c r="O10" s="44">
        <f t="shared" si="1"/>
        <v>41.63157068884356</v>
      </c>
      <c r="P10" s="9"/>
    </row>
    <row r="11" spans="1:133">
      <c r="A11" s="12"/>
      <c r="B11" s="42">
        <v>518</v>
      </c>
      <c r="C11" s="19" t="s">
        <v>41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93032</v>
      </c>
      <c r="L11" s="43">
        <v>0</v>
      </c>
      <c r="M11" s="43">
        <v>0</v>
      </c>
      <c r="N11" s="43">
        <f t="shared" si="2"/>
        <v>93032</v>
      </c>
      <c r="O11" s="44">
        <f t="shared" si="1"/>
        <v>14.597834614781108</v>
      </c>
      <c r="P11" s="9"/>
    </row>
    <row r="12" spans="1:133">
      <c r="A12" s="12"/>
      <c r="B12" s="42">
        <v>519</v>
      </c>
      <c r="C12" s="19" t="s">
        <v>52</v>
      </c>
      <c r="D12" s="43">
        <v>621699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621699</v>
      </c>
      <c r="O12" s="44">
        <f t="shared" si="1"/>
        <v>97.552016318845133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7252711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7252711</v>
      </c>
      <c r="O13" s="41">
        <f t="shared" si="1"/>
        <v>1138.0371881374549</v>
      </c>
      <c r="P13" s="10"/>
    </row>
    <row r="14" spans="1:133">
      <c r="A14" s="12"/>
      <c r="B14" s="42">
        <v>521</v>
      </c>
      <c r="C14" s="19" t="s">
        <v>26</v>
      </c>
      <c r="D14" s="43">
        <v>3300127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3300127</v>
      </c>
      <c r="O14" s="44">
        <f t="shared" si="1"/>
        <v>517.82943668601911</v>
      </c>
      <c r="P14" s="9"/>
    </row>
    <row r="15" spans="1:133">
      <c r="A15" s="12"/>
      <c r="B15" s="42">
        <v>522</v>
      </c>
      <c r="C15" s="19" t="s">
        <v>27</v>
      </c>
      <c r="D15" s="43">
        <v>3545340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3545340</v>
      </c>
      <c r="O15" s="44">
        <f t="shared" si="1"/>
        <v>556.30629217009255</v>
      </c>
      <c r="P15" s="9"/>
    </row>
    <row r="16" spans="1:133">
      <c r="A16" s="12"/>
      <c r="B16" s="42">
        <v>524</v>
      </c>
      <c r="C16" s="19" t="s">
        <v>28</v>
      </c>
      <c r="D16" s="43">
        <v>407244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407244</v>
      </c>
      <c r="O16" s="44">
        <f t="shared" si="1"/>
        <v>63.901459281343165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SUM(D18:D20)</f>
        <v>189083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3281568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3470651</v>
      </c>
      <c r="O17" s="41">
        <f t="shared" si="1"/>
        <v>544.58669386474185</v>
      </c>
      <c r="P17" s="10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2384553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2384553</v>
      </c>
      <c r="O18" s="44">
        <f t="shared" si="1"/>
        <v>374.16491448297506</v>
      </c>
      <c r="P18" s="9"/>
    </row>
    <row r="19" spans="1:119">
      <c r="A19" s="12"/>
      <c r="B19" s="42">
        <v>538</v>
      </c>
      <c r="C19" s="19" t="s">
        <v>64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897015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897015</v>
      </c>
      <c r="O19" s="44">
        <f t="shared" si="1"/>
        <v>140.75239290757884</v>
      </c>
      <c r="P19" s="9"/>
    </row>
    <row r="20" spans="1:119">
      <c r="A20" s="12"/>
      <c r="B20" s="42">
        <v>539</v>
      </c>
      <c r="C20" s="19" t="s">
        <v>31</v>
      </c>
      <c r="D20" s="43">
        <v>189083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189083</v>
      </c>
      <c r="O20" s="44">
        <f t="shared" si="1"/>
        <v>29.669386474187981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SUM(D22:D22)</f>
        <v>435375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435375</v>
      </c>
      <c r="O21" s="41">
        <f t="shared" si="1"/>
        <v>68.315549976463203</v>
      </c>
      <c r="P21" s="10"/>
    </row>
    <row r="22" spans="1:119">
      <c r="A22" s="12"/>
      <c r="B22" s="42">
        <v>541</v>
      </c>
      <c r="C22" s="19" t="s">
        <v>53</v>
      </c>
      <c r="D22" s="43">
        <v>435375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435375</v>
      </c>
      <c r="O22" s="44">
        <f t="shared" si="1"/>
        <v>68.315549976463203</v>
      </c>
      <c r="P22" s="9"/>
    </row>
    <row r="23" spans="1:119" ht="15.75">
      <c r="A23" s="26" t="s">
        <v>34</v>
      </c>
      <c r="B23" s="27"/>
      <c r="C23" s="28"/>
      <c r="D23" s="29">
        <f t="shared" ref="D23:M23" si="7">SUM(D24:D24)</f>
        <v>403359</v>
      </c>
      <c r="E23" s="29">
        <f t="shared" si="7"/>
        <v>0</v>
      </c>
      <c r="F23" s="29">
        <f t="shared" si="7"/>
        <v>0</v>
      </c>
      <c r="G23" s="29">
        <f t="shared" si="7"/>
        <v>76142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479501</v>
      </c>
      <c r="O23" s="41">
        <f t="shared" si="1"/>
        <v>75.239447669857213</v>
      </c>
      <c r="P23" s="9"/>
    </row>
    <row r="24" spans="1:119">
      <c r="A24" s="12"/>
      <c r="B24" s="42">
        <v>572</v>
      </c>
      <c r="C24" s="19" t="s">
        <v>54</v>
      </c>
      <c r="D24" s="43">
        <v>403359</v>
      </c>
      <c r="E24" s="43">
        <v>0</v>
      </c>
      <c r="F24" s="43">
        <v>0</v>
      </c>
      <c r="G24" s="43">
        <v>76142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479501</v>
      </c>
      <c r="O24" s="44">
        <f t="shared" si="1"/>
        <v>75.239447669857213</v>
      </c>
      <c r="P24" s="9"/>
    </row>
    <row r="25" spans="1:119" ht="15.75">
      <c r="A25" s="26" t="s">
        <v>73</v>
      </c>
      <c r="B25" s="27"/>
      <c r="C25" s="28"/>
      <c r="D25" s="29">
        <f t="shared" ref="D25:M25" si="8">SUM(D26:D26)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635054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635054</v>
      </c>
      <c r="O25" s="41">
        <f t="shared" si="1"/>
        <v>99.647575710026672</v>
      </c>
      <c r="P25" s="9"/>
    </row>
    <row r="26" spans="1:119" ht="15.75" thickBot="1">
      <c r="A26" s="12"/>
      <c r="B26" s="42">
        <v>581</v>
      </c>
      <c r="C26" s="19" t="s">
        <v>74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635054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635054</v>
      </c>
      <c r="O26" s="44">
        <f t="shared" si="1"/>
        <v>99.647575710026672</v>
      </c>
      <c r="P26" s="9"/>
    </row>
    <row r="27" spans="1:119" ht="16.5" thickBot="1">
      <c r="A27" s="13" t="s">
        <v>10</v>
      </c>
      <c r="B27" s="21"/>
      <c r="C27" s="20"/>
      <c r="D27" s="14">
        <f>SUM(D5,D13,D17,D21,D23,D25)</f>
        <v>11286142</v>
      </c>
      <c r="E27" s="14">
        <f t="shared" ref="E27:M27" si="9">SUM(E5,E13,E17,E21,E23,E25)</f>
        <v>0</v>
      </c>
      <c r="F27" s="14">
        <f t="shared" si="9"/>
        <v>0</v>
      </c>
      <c r="G27" s="14">
        <f t="shared" si="9"/>
        <v>76142</v>
      </c>
      <c r="H27" s="14">
        <f t="shared" si="9"/>
        <v>0</v>
      </c>
      <c r="I27" s="14">
        <f t="shared" si="9"/>
        <v>3916622</v>
      </c>
      <c r="J27" s="14">
        <f t="shared" si="9"/>
        <v>0</v>
      </c>
      <c r="K27" s="14">
        <f t="shared" si="9"/>
        <v>93032</v>
      </c>
      <c r="L27" s="14">
        <f t="shared" si="9"/>
        <v>0</v>
      </c>
      <c r="M27" s="14">
        <f t="shared" si="9"/>
        <v>0</v>
      </c>
      <c r="N27" s="14">
        <f t="shared" si="4"/>
        <v>15371938</v>
      </c>
      <c r="O27" s="35">
        <f t="shared" si="1"/>
        <v>2412.0411109367647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75</v>
      </c>
      <c r="M29" s="157"/>
      <c r="N29" s="157"/>
      <c r="O29" s="39">
        <v>6373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43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2260295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91036</v>
      </c>
      <c r="L5" s="24">
        <f t="shared" si="0"/>
        <v>0</v>
      </c>
      <c r="M5" s="24">
        <f t="shared" si="0"/>
        <v>0</v>
      </c>
      <c r="N5" s="25">
        <f>SUM(D5:M5)</f>
        <v>2351331</v>
      </c>
      <c r="O5" s="30">
        <f t="shared" ref="O5:O25" si="1">(N5/O$27)</f>
        <v>366.93679775280901</v>
      </c>
      <c r="P5" s="6"/>
    </row>
    <row r="6" spans="1:133">
      <c r="A6" s="12"/>
      <c r="B6" s="42">
        <v>511</v>
      </c>
      <c r="C6" s="19" t="s">
        <v>19</v>
      </c>
      <c r="D6" s="43">
        <v>310552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310552</v>
      </c>
      <c r="O6" s="44">
        <f t="shared" si="1"/>
        <v>48.463171036204741</v>
      </c>
      <c r="P6" s="9"/>
    </row>
    <row r="7" spans="1:133">
      <c r="A7" s="12"/>
      <c r="B7" s="42">
        <v>512</v>
      </c>
      <c r="C7" s="19" t="s">
        <v>63</v>
      </c>
      <c r="D7" s="43">
        <v>466682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466682</v>
      </c>
      <c r="O7" s="44">
        <f t="shared" si="1"/>
        <v>72.828027465667915</v>
      </c>
      <c r="P7" s="9"/>
    </row>
    <row r="8" spans="1:133">
      <c r="A8" s="12"/>
      <c r="B8" s="42">
        <v>513</v>
      </c>
      <c r="C8" s="19" t="s">
        <v>20</v>
      </c>
      <c r="D8" s="43">
        <v>446848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446848</v>
      </c>
      <c r="O8" s="44">
        <f t="shared" si="1"/>
        <v>69.732833957553055</v>
      </c>
      <c r="P8" s="9"/>
    </row>
    <row r="9" spans="1:133">
      <c r="A9" s="12"/>
      <c r="B9" s="42">
        <v>514</v>
      </c>
      <c r="C9" s="19" t="s">
        <v>21</v>
      </c>
      <c r="D9" s="43">
        <v>239356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239356</v>
      </c>
      <c r="O9" s="44">
        <f t="shared" si="1"/>
        <v>37.352684144818973</v>
      </c>
      <c r="P9" s="9"/>
    </row>
    <row r="10" spans="1:133">
      <c r="A10" s="12"/>
      <c r="B10" s="42">
        <v>515</v>
      </c>
      <c r="C10" s="19" t="s">
        <v>22</v>
      </c>
      <c r="D10" s="43">
        <v>262580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262580</v>
      </c>
      <c r="O10" s="44">
        <f t="shared" si="1"/>
        <v>40.976903870162296</v>
      </c>
      <c r="P10" s="9"/>
    </row>
    <row r="11" spans="1:133">
      <c r="A11" s="12"/>
      <c r="B11" s="42">
        <v>518</v>
      </c>
      <c r="C11" s="19" t="s">
        <v>41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91036</v>
      </c>
      <c r="L11" s="43">
        <v>0</v>
      </c>
      <c r="M11" s="43">
        <v>0</v>
      </c>
      <c r="N11" s="43">
        <f t="shared" si="2"/>
        <v>91036</v>
      </c>
      <c r="O11" s="44">
        <f t="shared" si="1"/>
        <v>14.206616729088639</v>
      </c>
      <c r="P11" s="9"/>
    </row>
    <row r="12" spans="1:133">
      <c r="A12" s="12"/>
      <c r="B12" s="42">
        <v>519</v>
      </c>
      <c r="C12" s="19" t="s">
        <v>52</v>
      </c>
      <c r="D12" s="43">
        <v>534277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534277</v>
      </c>
      <c r="O12" s="44">
        <f t="shared" si="1"/>
        <v>83.376560549313353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6496973</v>
      </c>
      <c r="E13" s="29">
        <f t="shared" si="3"/>
        <v>0</v>
      </c>
      <c r="F13" s="29">
        <f t="shared" si="3"/>
        <v>0</v>
      </c>
      <c r="G13" s="29">
        <f t="shared" si="3"/>
        <v>2742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6499715</v>
      </c>
      <c r="O13" s="41">
        <f t="shared" si="1"/>
        <v>1014.3125780274656</v>
      </c>
      <c r="P13" s="10"/>
    </row>
    <row r="14" spans="1:133">
      <c r="A14" s="12"/>
      <c r="B14" s="42">
        <v>521</v>
      </c>
      <c r="C14" s="19" t="s">
        <v>26</v>
      </c>
      <c r="D14" s="43">
        <v>3028604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3028604</v>
      </c>
      <c r="O14" s="44">
        <f t="shared" si="1"/>
        <v>472.62858926342074</v>
      </c>
      <c r="P14" s="9"/>
    </row>
    <row r="15" spans="1:133">
      <c r="A15" s="12"/>
      <c r="B15" s="42">
        <v>522</v>
      </c>
      <c r="C15" s="19" t="s">
        <v>27</v>
      </c>
      <c r="D15" s="43">
        <v>3021482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3021482</v>
      </c>
      <c r="O15" s="44">
        <f t="shared" si="1"/>
        <v>471.51716604244695</v>
      </c>
      <c r="P15" s="9"/>
    </row>
    <row r="16" spans="1:133">
      <c r="A16" s="12"/>
      <c r="B16" s="42">
        <v>524</v>
      </c>
      <c r="C16" s="19" t="s">
        <v>28</v>
      </c>
      <c r="D16" s="43">
        <v>446887</v>
      </c>
      <c r="E16" s="43">
        <v>0</v>
      </c>
      <c r="F16" s="43">
        <v>0</v>
      </c>
      <c r="G16" s="43">
        <v>2742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449629</v>
      </c>
      <c r="O16" s="44">
        <f t="shared" si="1"/>
        <v>70.16682272159801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SUM(D18:D20)</f>
        <v>214791</v>
      </c>
      <c r="E17" s="29">
        <f t="shared" si="5"/>
        <v>0</v>
      </c>
      <c r="F17" s="29">
        <f t="shared" si="5"/>
        <v>0</v>
      </c>
      <c r="G17" s="29">
        <f t="shared" si="5"/>
        <v>111</v>
      </c>
      <c r="H17" s="29">
        <f t="shared" si="5"/>
        <v>0</v>
      </c>
      <c r="I17" s="29">
        <f t="shared" si="5"/>
        <v>3348020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3562922</v>
      </c>
      <c r="O17" s="41">
        <f t="shared" si="1"/>
        <v>556.01154806491888</v>
      </c>
      <c r="P17" s="10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2349429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2349429</v>
      </c>
      <c r="O18" s="44">
        <f t="shared" si="1"/>
        <v>366.63998127340824</v>
      </c>
      <c r="P18" s="9"/>
    </row>
    <row r="19" spans="1:119">
      <c r="A19" s="12"/>
      <c r="B19" s="42">
        <v>538</v>
      </c>
      <c r="C19" s="19" t="s">
        <v>64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998591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998591</v>
      </c>
      <c r="O19" s="44">
        <f t="shared" si="1"/>
        <v>155.83504993757802</v>
      </c>
      <c r="P19" s="9"/>
    </row>
    <row r="20" spans="1:119">
      <c r="A20" s="12"/>
      <c r="B20" s="42">
        <v>539</v>
      </c>
      <c r="C20" s="19" t="s">
        <v>31</v>
      </c>
      <c r="D20" s="43">
        <v>214791</v>
      </c>
      <c r="E20" s="43">
        <v>0</v>
      </c>
      <c r="F20" s="43">
        <v>0</v>
      </c>
      <c r="G20" s="43">
        <v>111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214902</v>
      </c>
      <c r="O20" s="44">
        <f t="shared" si="1"/>
        <v>33.536516853932582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SUM(D22:D22)</f>
        <v>390077</v>
      </c>
      <c r="E21" s="29">
        <f t="shared" si="6"/>
        <v>0</v>
      </c>
      <c r="F21" s="29">
        <f t="shared" si="6"/>
        <v>0</v>
      </c>
      <c r="G21" s="29">
        <f t="shared" si="6"/>
        <v>4733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394810</v>
      </c>
      <c r="O21" s="41">
        <f t="shared" si="1"/>
        <v>61.612047440699129</v>
      </c>
      <c r="P21" s="10"/>
    </row>
    <row r="22" spans="1:119">
      <c r="A22" s="12"/>
      <c r="B22" s="42">
        <v>541</v>
      </c>
      <c r="C22" s="19" t="s">
        <v>53</v>
      </c>
      <c r="D22" s="43">
        <v>390077</v>
      </c>
      <c r="E22" s="43">
        <v>0</v>
      </c>
      <c r="F22" s="43">
        <v>0</v>
      </c>
      <c r="G22" s="43">
        <v>4733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394810</v>
      </c>
      <c r="O22" s="44">
        <f t="shared" si="1"/>
        <v>61.612047440699129</v>
      </c>
      <c r="P22" s="9"/>
    </row>
    <row r="23" spans="1:119" ht="15.75">
      <c r="A23" s="26" t="s">
        <v>34</v>
      </c>
      <c r="B23" s="27"/>
      <c r="C23" s="28"/>
      <c r="D23" s="29">
        <f t="shared" ref="D23:M23" si="7">SUM(D24:D24)</f>
        <v>414348</v>
      </c>
      <c r="E23" s="29">
        <f t="shared" si="7"/>
        <v>0</v>
      </c>
      <c r="F23" s="29">
        <f t="shared" si="7"/>
        <v>0</v>
      </c>
      <c r="G23" s="29">
        <f t="shared" si="7"/>
        <v>419498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833846</v>
      </c>
      <c r="O23" s="41">
        <f t="shared" si="1"/>
        <v>130.12578027465668</v>
      </c>
      <c r="P23" s="9"/>
    </row>
    <row r="24" spans="1:119" ht="15.75" thickBot="1">
      <c r="A24" s="12"/>
      <c r="B24" s="42">
        <v>572</v>
      </c>
      <c r="C24" s="19" t="s">
        <v>54</v>
      </c>
      <c r="D24" s="43">
        <v>414348</v>
      </c>
      <c r="E24" s="43">
        <v>0</v>
      </c>
      <c r="F24" s="43">
        <v>0</v>
      </c>
      <c r="G24" s="43">
        <v>419498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833846</v>
      </c>
      <c r="O24" s="44">
        <f t="shared" si="1"/>
        <v>130.12578027465668</v>
      </c>
      <c r="P24" s="9"/>
    </row>
    <row r="25" spans="1:119" ht="16.5" thickBot="1">
      <c r="A25" s="13" t="s">
        <v>10</v>
      </c>
      <c r="B25" s="21"/>
      <c r="C25" s="20"/>
      <c r="D25" s="14">
        <f>SUM(D5,D13,D17,D21,D23)</f>
        <v>9776484</v>
      </c>
      <c r="E25" s="14">
        <f t="shared" ref="E25:M25" si="8">SUM(E5,E13,E17,E21,E23)</f>
        <v>0</v>
      </c>
      <c r="F25" s="14">
        <f t="shared" si="8"/>
        <v>0</v>
      </c>
      <c r="G25" s="14">
        <f t="shared" si="8"/>
        <v>427084</v>
      </c>
      <c r="H25" s="14">
        <f t="shared" si="8"/>
        <v>0</v>
      </c>
      <c r="I25" s="14">
        <f t="shared" si="8"/>
        <v>3348020</v>
      </c>
      <c r="J25" s="14">
        <f t="shared" si="8"/>
        <v>0</v>
      </c>
      <c r="K25" s="14">
        <f t="shared" si="8"/>
        <v>91036</v>
      </c>
      <c r="L25" s="14">
        <f t="shared" si="8"/>
        <v>0</v>
      </c>
      <c r="M25" s="14">
        <f t="shared" si="8"/>
        <v>0</v>
      </c>
      <c r="N25" s="14">
        <f t="shared" si="4"/>
        <v>13642624</v>
      </c>
      <c r="O25" s="35">
        <f t="shared" si="1"/>
        <v>2128.9987515605494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71</v>
      </c>
      <c r="M27" s="157"/>
      <c r="N27" s="157"/>
      <c r="O27" s="39">
        <v>6408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3398142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61287</v>
      </c>
      <c r="L5" s="24">
        <f t="shared" si="0"/>
        <v>0</v>
      </c>
      <c r="M5" s="24">
        <f t="shared" si="0"/>
        <v>0</v>
      </c>
      <c r="N5" s="25">
        <f>SUM(D5:M5)</f>
        <v>3459429</v>
      </c>
      <c r="O5" s="30">
        <f t="shared" ref="O5:O25" si="1">(N5/O$27)</f>
        <v>541.89050751879699</v>
      </c>
      <c r="P5" s="6"/>
    </row>
    <row r="6" spans="1:133">
      <c r="A6" s="12"/>
      <c r="B6" s="42">
        <v>511</v>
      </c>
      <c r="C6" s="19" t="s">
        <v>19</v>
      </c>
      <c r="D6" s="43">
        <v>614352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614352</v>
      </c>
      <c r="O6" s="44">
        <f t="shared" si="1"/>
        <v>96.233082706766922</v>
      </c>
      <c r="P6" s="9"/>
    </row>
    <row r="7" spans="1:133">
      <c r="A7" s="12"/>
      <c r="B7" s="42">
        <v>512</v>
      </c>
      <c r="C7" s="19" t="s">
        <v>63</v>
      </c>
      <c r="D7" s="43">
        <v>1144616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1144616</v>
      </c>
      <c r="O7" s="44">
        <f t="shared" si="1"/>
        <v>179.29448621553885</v>
      </c>
      <c r="P7" s="9"/>
    </row>
    <row r="8" spans="1:133">
      <c r="A8" s="12"/>
      <c r="B8" s="42">
        <v>513</v>
      </c>
      <c r="C8" s="19" t="s">
        <v>20</v>
      </c>
      <c r="D8" s="43">
        <v>492293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492293</v>
      </c>
      <c r="O8" s="44">
        <f t="shared" si="1"/>
        <v>77.113565162907264</v>
      </c>
      <c r="P8" s="9"/>
    </row>
    <row r="9" spans="1:133">
      <c r="A9" s="12"/>
      <c r="B9" s="42">
        <v>514</v>
      </c>
      <c r="C9" s="19" t="s">
        <v>21</v>
      </c>
      <c r="D9" s="43">
        <v>286561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286561</v>
      </c>
      <c r="O9" s="44">
        <f t="shared" si="1"/>
        <v>44.88737468671679</v>
      </c>
      <c r="P9" s="9"/>
    </row>
    <row r="10" spans="1:133">
      <c r="A10" s="12"/>
      <c r="B10" s="42">
        <v>515</v>
      </c>
      <c r="C10" s="19" t="s">
        <v>22</v>
      </c>
      <c r="D10" s="43">
        <v>311929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311929</v>
      </c>
      <c r="O10" s="44">
        <f t="shared" si="1"/>
        <v>48.861058897243105</v>
      </c>
      <c r="P10" s="9"/>
    </row>
    <row r="11" spans="1:133">
      <c r="A11" s="12"/>
      <c r="B11" s="42">
        <v>518</v>
      </c>
      <c r="C11" s="19" t="s">
        <v>41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61287</v>
      </c>
      <c r="L11" s="43">
        <v>0</v>
      </c>
      <c r="M11" s="43">
        <v>0</v>
      </c>
      <c r="N11" s="43">
        <f t="shared" si="2"/>
        <v>61287</v>
      </c>
      <c r="O11" s="44">
        <f t="shared" si="1"/>
        <v>9.6000939849624061</v>
      </c>
      <c r="P11" s="9"/>
    </row>
    <row r="12" spans="1:133">
      <c r="A12" s="12"/>
      <c r="B12" s="42">
        <v>519</v>
      </c>
      <c r="C12" s="19" t="s">
        <v>52</v>
      </c>
      <c r="D12" s="43">
        <v>548391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548391</v>
      </c>
      <c r="O12" s="44">
        <f t="shared" si="1"/>
        <v>85.900845864661648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6352827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6352827</v>
      </c>
      <c r="O13" s="41">
        <f t="shared" si="1"/>
        <v>995.11701127819549</v>
      </c>
      <c r="P13" s="10"/>
    </row>
    <row r="14" spans="1:133">
      <c r="A14" s="12"/>
      <c r="B14" s="42">
        <v>521</v>
      </c>
      <c r="C14" s="19" t="s">
        <v>26</v>
      </c>
      <c r="D14" s="43">
        <v>2973283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2973283</v>
      </c>
      <c r="O14" s="44">
        <f t="shared" si="1"/>
        <v>465.73981829573933</v>
      </c>
      <c r="P14" s="9"/>
    </row>
    <row r="15" spans="1:133">
      <c r="A15" s="12"/>
      <c r="B15" s="42">
        <v>522</v>
      </c>
      <c r="C15" s="19" t="s">
        <v>27</v>
      </c>
      <c r="D15" s="43">
        <v>2917217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2917217</v>
      </c>
      <c r="O15" s="44">
        <f t="shared" si="1"/>
        <v>456.95755012531328</v>
      </c>
      <c r="P15" s="9"/>
    </row>
    <row r="16" spans="1:133">
      <c r="A16" s="12"/>
      <c r="B16" s="42">
        <v>524</v>
      </c>
      <c r="C16" s="19" t="s">
        <v>28</v>
      </c>
      <c r="D16" s="43">
        <v>462327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462327</v>
      </c>
      <c r="O16" s="44">
        <f t="shared" si="1"/>
        <v>72.419642857142861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SUM(D18:D20)</f>
        <v>307552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3770679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4078231</v>
      </c>
      <c r="O17" s="41">
        <f t="shared" si="1"/>
        <v>638.82064536340852</v>
      </c>
      <c r="P17" s="10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2745118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2745118</v>
      </c>
      <c r="O18" s="44">
        <f t="shared" si="1"/>
        <v>429.99968671679198</v>
      </c>
      <c r="P18" s="9"/>
    </row>
    <row r="19" spans="1:119">
      <c r="A19" s="12"/>
      <c r="B19" s="42">
        <v>538</v>
      </c>
      <c r="C19" s="19" t="s">
        <v>64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1025561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1025561</v>
      </c>
      <c r="O19" s="44">
        <f t="shared" si="1"/>
        <v>160.64552005012533</v>
      </c>
      <c r="P19" s="9"/>
    </row>
    <row r="20" spans="1:119">
      <c r="A20" s="12"/>
      <c r="B20" s="42">
        <v>539</v>
      </c>
      <c r="C20" s="19" t="s">
        <v>31</v>
      </c>
      <c r="D20" s="43">
        <v>307552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307552</v>
      </c>
      <c r="O20" s="44">
        <f t="shared" si="1"/>
        <v>48.175438596491226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SUM(D22:D22)</f>
        <v>434134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434134</v>
      </c>
      <c r="O21" s="41">
        <f t="shared" si="1"/>
        <v>68.003446115288227</v>
      </c>
      <c r="P21" s="10"/>
    </row>
    <row r="22" spans="1:119">
      <c r="A22" s="12"/>
      <c r="B22" s="42">
        <v>541</v>
      </c>
      <c r="C22" s="19" t="s">
        <v>53</v>
      </c>
      <c r="D22" s="43">
        <v>434134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434134</v>
      </c>
      <c r="O22" s="44">
        <f t="shared" si="1"/>
        <v>68.003446115288227</v>
      </c>
      <c r="P22" s="9"/>
    </row>
    <row r="23" spans="1:119" ht="15.75">
      <c r="A23" s="26" t="s">
        <v>34</v>
      </c>
      <c r="B23" s="27"/>
      <c r="C23" s="28"/>
      <c r="D23" s="29">
        <f t="shared" ref="D23:M23" si="7">SUM(D24:D24)</f>
        <v>708895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708895</v>
      </c>
      <c r="O23" s="41">
        <f t="shared" si="1"/>
        <v>111.04244987468671</v>
      </c>
      <c r="P23" s="9"/>
    </row>
    <row r="24" spans="1:119" ht="15.75" thickBot="1">
      <c r="A24" s="12"/>
      <c r="B24" s="42">
        <v>572</v>
      </c>
      <c r="C24" s="19" t="s">
        <v>54</v>
      </c>
      <c r="D24" s="43">
        <v>708895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708895</v>
      </c>
      <c r="O24" s="44">
        <f t="shared" si="1"/>
        <v>111.04244987468671</v>
      </c>
      <c r="P24" s="9"/>
    </row>
    <row r="25" spans="1:119" ht="16.5" thickBot="1">
      <c r="A25" s="13" t="s">
        <v>10</v>
      </c>
      <c r="B25" s="21"/>
      <c r="C25" s="20"/>
      <c r="D25" s="14">
        <f>SUM(D5,D13,D17,D21,D23)</f>
        <v>11201550</v>
      </c>
      <c r="E25" s="14">
        <f t="shared" ref="E25:M25" si="8">SUM(E5,E13,E17,E21,E23)</f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3770679</v>
      </c>
      <c r="J25" s="14">
        <f t="shared" si="8"/>
        <v>0</v>
      </c>
      <c r="K25" s="14">
        <f t="shared" si="8"/>
        <v>61287</v>
      </c>
      <c r="L25" s="14">
        <f t="shared" si="8"/>
        <v>0</v>
      </c>
      <c r="M25" s="14">
        <f t="shared" si="8"/>
        <v>0</v>
      </c>
      <c r="N25" s="14">
        <f t="shared" si="4"/>
        <v>15033516</v>
      </c>
      <c r="O25" s="35">
        <f t="shared" si="1"/>
        <v>2354.874060150376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69</v>
      </c>
      <c r="M27" s="157"/>
      <c r="N27" s="157"/>
      <c r="O27" s="39">
        <v>6384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3035002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72934</v>
      </c>
      <c r="L5" s="24">
        <f t="shared" si="0"/>
        <v>0</v>
      </c>
      <c r="M5" s="24">
        <f t="shared" si="0"/>
        <v>0</v>
      </c>
      <c r="N5" s="25">
        <f>SUM(D5:M5)</f>
        <v>3107936</v>
      </c>
      <c r="O5" s="30">
        <f t="shared" ref="O5:O25" si="1">(N5/O$27)</f>
        <v>488.05527638190955</v>
      </c>
      <c r="P5" s="6"/>
    </row>
    <row r="6" spans="1:133">
      <c r="A6" s="12"/>
      <c r="B6" s="42">
        <v>511</v>
      </c>
      <c r="C6" s="19" t="s">
        <v>19</v>
      </c>
      <c r="D6" s="43">
        <v>416241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416241</v>
      </c>
      <c r="O6" s="44">
        <f t="shared" si="1"/>
        <v>65.364478643216074</v>
      </c>
      <c r="P6" s="9"/>
    </row>
    <row r="7" spans="1:133">
      <c r="A7" s="12"/>
      <c r="B7" s="42">
        <v>512</v>
      </c>
      <c r="C7" s="19" t="s">
        <v>63</v>
      </c>
      <c r="D7" s="43">
        <v>1211963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1211963</v>
      </c>
      <c r="O7" s="44">
        <f t="shared" si="1"/>
        <v>190.3208228643216</v>
      </c>
      <c r="P7" s="9"/>
    </row>
    <row r="8" spans="1:133">
      <c r="A8" s="12"/>
      <c r="B8" s="42">
        <v>513</v>
      </c>
      <c r="C8" s="19" t="s">
        <v>20</v>
      </c>
      <c r="D8" s="43">
        <v>479289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479289</v>
      </c>
      <c r="O8" s="44">
        <f t="shared" si="1"/>
        <v>75.2652324120603</v>
      </c>
      <c r="P8" s="9"/>
    </row>
    <row r="9" spans="1:133">
      <c r="A9" s="12"/>
      <c r="B9" s="42">
        <v>514</v>
      </c>
      <c r="C9" s="19" t="s">
        <v>21</v>
      </c>
      <c r="D9" s="43">
        <v>216852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216852</v>
      </c>
      <c r="O9" s="44">
        <f t="shared" si="1"/>
        <v>34.053391959798994</v>
      </c>
      <c r="P9" s="9"/>
    </row>
    <row r="10" spans="1:133">
      <c r="A10" s="12"/>
      <c r="B10" s="42">
        <v>515</v>
      </c>
      <c r="C10" s="19" t="s">
        <v>22</v>
      </c>
      <c r="D10" s="43">
        <v>225139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225139</v>
      </c>
      <c r="O10" s="44">
        <f t="shared" si="1"/>
        <v>35.354742462311556</v>
      </c>
      <c r="P10" s="9"/>
    </row>
    <row r="11" spans="1:133">
      <c r="A11" s="12"/>
      <c r="B11" s="42">
        <v>518</v>
      </c>
      <c r="C11" s="19" t="s">
        <v>41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72934</v>
      </c>
      <c r="L11" s="43">
        <v>0</v>
      </c>
      <c r="M11" s="43">
        <v>0</v>
      </c>
      <c r="N11" s="43">
        <f t="shared" si="2"/>
        <v>72934</v>
      </c>
      <c r="O11" s="44">
        <f t="shared" si="1"/>
        <v>11.453203517587939</v>
      </c>
      <c r="P11" s="9"/>
    </row>
    <row r="12" spans="1:133">
      <c r="A12" s="12"/>
      <c r="B12" s="42">
        <v>519</v>
      </c>
      <c r="C12" s="19" t="s">
        <v>52</v>
      </c>
      <c r="D12" s="43">
        <v>485518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485518</v>
      </c>
      <c r="O12" s="44">
        <f t="shared" si="1"/>
        <v>76.243404522613062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6484485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6484485</v>
      </c>
      <c r="O13" s="41">
        <f t="shared" si="1"/>
        <v>1018.2922424623116</v>
      </c>
      <c r="P13" s="10"/>
    </row>
    <row r="14" spans="1:133">
      <c r="A14" s="12"/>
      <c r="B14" s="42">
        <v>521</v>
      </c>
      <c r="C14" s="19" t="s">
        <v>26</v>
      </c>
      <c r="D14" s="43">
        <v>2977555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2977555</v>
      </c>
      <c r="O14" s="44">
        <f t="shared" si="1"/>
        <v>467.5808731155779</v>
      </c>
      <c r="P14" s="9"/>
    </row>
    <row r="15" spans="1:133">
      <c r="A15" s="12"/>
      <c r="B15" s="42">
        <v>522</v>
      </c>
      <c r="C15" s="19" t="s">
        <v>27</v>
      </c>
      <c r="D15" s="43">
        <v>3053421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3053421</v>
      </c>
      <c r="O15" s="44">
        <f t="shared" si="1"/>
        <v>479.4945037688442</v>
      </c>
      <c r="P15" s="9"/>
    </row>
    <row r="16" spans="1:133">
      <c r="A16" s="12"/>
      <c r="B16" s="42">
        <v>524</v>
      </c>
      <c r="C16" s="19" t="s">
        <v>28</v>
      </c>
      <c r="D16" s="43">
        <v>453509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453509</v>
      </c>
      <c r="O16" s="44">
        <f t="shared" si="1"/>
        <v>71.21686557788945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SUM(D18:D20)</f>
        <v>289469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3773718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4063187</v>
      </c>
      <c r="O17" s="41">
        <f t="shared" si="1"/>
        <v>638.0632851758794</v>
      </c>
      <c r="P17" s="10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2771822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2771822</v>
      </c>
      <c r="O18" s="44">
        <f t="shared" si="1"/>
        <v>435.2735552763819</v>
      </c>
      <c r="P18" s="9"/>
    </row>
    <row r="19" spans="1:119">
      <c r="A19" s="12"/>
      <c r="B19" s="42">
        <v>538</v>
      </c>
      <c r="C19" s="19" t="s">
        <v>64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1001896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1001896</v>
      </c>
      <c r="O19" s="44">
        <f t="shared" si="1"/>
        <v>157.33291457286433</v>
      </c>
      <c r="P19" s="9"/>
    </row>
    <row r="20" spans="1:119">
      <c r="A20" s="12"/>
      <c r="B20" s="42">
        <v>539</v>
      </c>
      <c r="C20" s="19" t="s">
        <v>31</v>
      </c>
      <c r="D20" s="43">
        <v>289469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289469</v>
      </c>
      <c r="O20" s="44">
        <f t="shared" si="1"/>
        <v>45.456815326633169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SUM(D22:D22)</f>
        <v>411653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411653</v>
      </c>
      <c r="O21" s="41">
        <f t="shared" si="1"/>
        <v>64.644001256281413</v>
      </c>
      <c r="P21" s="10"/>
    </row>
    <row r="22" spans="1:119">
      <c r="A22" s="12"/>
      <c r="B22" s="42">
        <v>541</v>
      </c>
      <c r="C22" s="19" t="s">
        <v>53</v>
      </c>
      <c r="D22" s="43">
        <v>411653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411653</v>
      </c>
      <c r="O22" s="44">
        <f t="shared" si="1"/>
        <v>64.644001256281413</v>
      </c>
      <c r="P22" s="9"/>
    </row>
    <row r="23" spans="1:119" ht="15.75">
      <c r="A23" s="26" t="s">
        <v>34</v>
      </c>
      <c r="B23" s="27"/>
      <c r="C23" s="28"/>
      <c r="D23" s="29">
        <f t="shared" ref="D23:M23" si="7">SUM(D24:D24)</f>
        <v>651955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651955</v>
      </c>
      <c r="O23" s="41">
        <f t="shared" si="1"/>
        <v>102.37986809045226</v>
      </c>
      <c r="P23" s="9"/>
    </row>
    <row r="24" spans="1:119" ht="15.75" thickBot="1">
      <c r="A24" s="12"/>
      <c r="B24" s="42">
        <v>572</v>
      </c>
      <c r="C24" s="19" t="s">
        <v>54</v>
      </c>
      <c r="D24" s="43">
        <v>651955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651955</v>
      </c>
      <c r="O24" s="44">
        <f t="shared" si="1"/>
        <v>102.37986809045226</v>
      </c>
      <c r="P24" s="9"/>
    </row>
    <row r="25" spans="1:119" ht="16.5" thickBot="1">
      <c r="A25" s="13" t="s">
        <v>10</v>
      </c>
      <c r="B25" s="21"/>
      <c r="C25" s="20"/>
      <c r="D25" s="14">
        <f>SUM(D5,D13,D17,D21,D23)</f>
        <v>10872564</v>
      </c>
      <c r="E25" s="14">
        <f t="shared" ref="E25:M25" si="8">SUM(E5,E13,E17,E21,E23)</f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3773718</v>
      </c>
      <c r="J25" s="14">
        <f t="shared" si="8"/>
        <v>0</v>
      </c>
      <c r="K25" s="14">
        <f t="shared" si="8"/>
        <v>72934</v>
      </c>
      <c r="L25" s="14">
        <f t="shared" si="8"/>
        <v>0</v>
      </c>
      <c r="M25" s="14">
        <f t="shared" si="8"/>
        <v>0</v>
      </c>
      <c r="N25" s="14">
        <f t="shared" si="4"/>
        <v>14719216</v>
      </c>
      <c r="O25" s="35">
        <f t="shared" si="1"/>
        <v>2311.434673366834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67</v>
      </c>
      <c r="M27" s="157"/>
      <c r="N27" s="157"/>
      <c r="O27" s="39">
        <v>6368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2967033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36342</v>
      </c>
      <c r="L5" s="24">
        <f t="shared" si="0"/>
        <v>0</v>
      </c>
      <c r="M5" s="24">
        <f t="shared" si="0"/>
        <v>0</v>
      </c>
      <c r="N5" s="25">
        <f>SUM(D5:M5)</f>
        <v>3003375</v>
      </c>
      <c r="O5" s="30">
        <f t="shared" ref="O5:O25" si="1">(N5/O$27)</f>
        <v>475.36799620132956</v>
      </c>
      <c r="P5" s="6"/>
    </row>
    <row r="6" spans="1:133">
      <c r="A6" s="12"/>
      <c r="B6" s="42">
        <v>511</v>
      </c>
      <c r="C6" s="19" t="s">
        <v>19</v>
      </c>
      <c r="D6" s="43">
        <v>469458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469458</v>
      </c>
      <c r="O6" s="44">
        <f t="shared" si="1"/>
        <v>74.304843304843303</v>
      </c>
      <c r="P6" s="9"/>
    </row>
    <row r="7" spans="1:133">
      <c r="A7" s="12"/>
      <c r="B7" s="42">
        <v>512</v>
      </c>
      <c r="C7" s="19" t="s">
        <v>63</v>
      </c>
      <c r="D7" s="43">
        <v>1102276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1102276</v>
      </c>
      <c r="O7" s="44">
        <f t="shared" si="1"/>
        <v>174.46597024374802</v>
      </c>
      <c r="P7" s="9"/>
    </row>
    <row r="8" spans="1:133">
      <c r="A8" s="12"/>
      <c r="B8" s="42">
        <v>513</v>
      </c>
      <c r="C8" s="19" t="s">
        <v>20</v>
      </c>
      <c r="D8" s="43">
        <v>411207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411207</v>
      </c>
      <c r="O8" s="44">
        <f t="shared" si="1"/>
        <v>65.084995251661923</v>
      </c>
      <c r="P8" s="9"/>
    </row>
    <row r="9" spans="1:133">
      <c r="A9" s="12"/>
      <c r="B9" s="42">
        <v>514</v>
      </c>
      <c r="C9" s="19" t="s">
        <v>21</v>
      </c>
      <c r="D9" s="43">
        <v>129995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129995</v>
      </c>
      <c r="O9" s="44">
        <f t="shared" si="1"/>
        <v>20.575340297562519</v>
      </c>
      <c r="P9" s="9"/>
    </row>
    <row r="10" spans="1:133">
      <c r="A10" s="12"/>
      <c r="B10" s="42">
        <v>515</v>
      </c>
      <c r="C10" s="19" t="s">
        <v>22</v>
      </c>
      <c r="D10" s="43">
        <v>299428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299428</v>
      </c>
      <c r="O10" s="44">
        <f t="shared" si="1"/>
        <v>47.392845837290281</v>
      </c>
      <c r="P10" s="9"/>
    </row>
    <row r="11" spans="1:133">
      <c r="A11" s="12"/>
      <c r="B11" s="42">
        <v>518</v>
      </c>
      <c r="C11" s="19" t="s">
        <v>41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36342</v>
      </c>
      <c r="L11" s="43">
        <v>0</v>
      </c>
      <c r="M11" s="43">
        <v>0</v>
      </c>
      <c r="N11" s="43">
        <f t="shared" si="2"/>
        <v>36342</v>
      </c>
      <c r="O11" s="44">
        <f t="shared" si="1"/>
        <v>5.7521367521367521</v>
      </c>
      <c r="P11" s="9"/>
    </row>
    <row r="12" spans="1:133">
      <c r="A12" s="12"/>
      <c r="B12" s="42">
        <v>519</v>
      </c>
      <c r="C12" s="19" t="s">
        <v>52</v>
      </c>
      <c r="D12" s="43">
        <v>554669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554669</v>
      </c>
      <c r="O12" s="44">
        <f t="shared" si="1"/>
        <v>87.79186451408674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6448464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6448464</v>
      </c>
      <c r="O13" s="41">
        <f t="shared" si="1"/>
        <v>1020.6495726495726</v>
      </c>
      <c r="P13" s="10"/>
    </row>
    <row r="14" spans="1:133">
      <c r="A14" s="12"/>
      <c r="B14" s="42">
        <v>521</v>
      </c>
      <c r="C14" s="19" t="s">
        <v>26</v>
      </c>
      <c r="D14" s="43">
        <v>2823299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2823299</v>
      </c>
      <c r="O14" s="44">
        <f t="shared" si="1"/>
        <v>446.86593858816082</v>
      </c>
      <c r="P14" s="9"/>
    </row>
    <row r="15" spans="1:133">
      <c r="A15" s="12"/>
      <c r="B15" s="42">
        <v>522</v>
      </c>
      <c r="C15" s="19" t="s">
        <v>27</v>
      </c>
      <c r="D15" s="43">
        <v>3071941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3071941</v>
      </c>
      <c r="O15" s="44">
        <f t="shared" si="1"/>
        <v>486.22048116492562</v>
      </c>
      <c r="P15" s="9"/>
    </row>
    <row r="16" spans="1:133">
      <c r="A16" s="12"/>
      <c r="B16" s="42">
        <v>524</v>
      </c>
      <c r="C16" s="19" t="s">
        <v>28</v>
      </c>
      <c r="D16" s="43">
        <v>553224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553224</v>
      </c>
      <c r="O16" s="44">
        <f t="shared" si="1"/>
        <v>87.56315289648623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SUM(D18:D20)</f>
        <v>276087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3607700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3883787</v>
      </c>
      <c r="O17" s="41">
        <f t="shared" si="1"/>
        <v>614.71779044001266</v>
      </c>
      <c r="P17" s="10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2642012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2642012</v>
      </c>
      <c r="O18" s="44">
        <f t="shared" si="1"/>
        <v>418.1722063944286</v>
      </c>
      <c r="P18" s="9"/>
    </row>
    <row r="19" spans="1:119">
      <c r="A19" s="12"/>
      <c r="B19" s="42">
        <v>538</v>
      </c>
      <c r="C19" s="19" t="s">
        <v>64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965688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965688</v>
      </c>
      <c r="O19" s="44">
        <f t="shared" si="1"/>
        <v>152.84710351377018</v>
      </c>
      <c r="P19" s="9"/>
    </row>
    <row r="20" spans="1:119">
      <c r="A20" s="12"/>
      <c r="B20" s="42">
        <v>539</v>
      </c>
      <c r="C20" s="19" t="s">
        <v>31</v>
      </c>
      <c r="D20" s="43">
        <v>276087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276087</v>
      </c>
      <c r="O20" s="44">
        <f t="shared" si="1"/>
        <v>43.698480531813864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SUM(D22:D22)</f>
        <v>417721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417721</v>
      </c>
      <c r="O21" s="41">
        <f t="shared" si="1"/>
        <v>66.116017727128835</v>
      </c>
      <c r="P21" s="10"/>
    </row>
    <row r="22" spans="1:119">
      <c r="A22" s="12"/>
      <c r="B22" s="42">
        <v>541</v>
      </c>
      <c r="C22" s="19" t="s">
        <v>53</v>
      </c>
      <c r="D22" s="43">
        <v>417721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417721</v>
      </c>
      <c r="O22" s="44">
        <f t="shared" si="1"/>
        <v>66.116017727128835</v>
      </c>
      <c r="P22" s="9"/>
    </row>
    <row r="23" spans="1:119" ht="15.75">
      <c r="A23" s="26" t="s">
        <v>34</v>
      </c>
      <c r="B23" s="27"/>
      <c r="C23" s="28"/>
      <c r="D23" s="29">
        <f t="shared" ref="D23:M23" si="7">SUM(D24:D24)</f>
        <v>531877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531877</v>
      </c>
      <c r="O23" s="41">
        <f t="shared" si="1"/>
        <v>84.184393795504903</v>
      </c>
      <c r="P23" s="9"/>
    </row>
    <row r="24" spans="1:119" ht="15.75" thickBot="1">
      <c r="A24" s="12"/>
      <c r="B24" s="42">
        <v>572</v>
      </c>
      <c r="C24" s="19" t="s">
        <v>54</v>
      </c>
      <c r="D24" s="43">
        <v>531877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531877</v>
      </c>
      <c r="O24" s="44">
        <f t="shared" si="1"/>
        <v>84.184393795504903</v>
      </c>
      <c r="P24" s="9"/>
    </row>
    <row r="25" spans="1:119" ht="16.5" thickBot="1">
      <c r="A25" s="13" t="s">
        <v>10</v>
      </c>
      <c r="B25" s="21"/>
      <c r="C25" s="20"/>
      <c r="D25" s="14">
        <f>SUM(D5,D13,D17,D21,D23)</f>
        <v>10641182</v>
      </c>
      <c r="E25" s="14">
        <f t="shared" ref="E25:M25" si="8">SUM(E5,E13,E17,E21,E23)</f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3607700</v>
      </c>
      <c r="J25" s="14">
        <f t="shared" si="8"/>
        <v>0</v>
      </c>
      <c r="K25" s="14">
        <f t="shared" si="8"/>
        <v>36342</v>
      </c>
      <c r="L25" s="14">
        <f t="shared" si="8"/>
        <v>0</v>
      </c>
      <c r="M25" s="14">
        <f t="shared" si="8"/>
        <v>0</v>
      </c>
      <c r="N25" s="14">
        <f t="shared" si="4"/>
        <v>14285224</v>
      </c>
      <c r="O25" s="35">
        <f t="shared" si="1"/>
        <v>2261.0357708135484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65</v>
      </c>
      <c r="M27" s="157"/>
      <c r="N27" s="157"/>
      <c r="O27" s="39">
        <v>6318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2705666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146428</v>
      </c>
      <c r="J5" s="24">
        <f t="shared" si="0"/>
        <v>0</v>
      </c>
      <c r="K5" s="24">
        <f t="shared" si="0"/>
        <v>28288</v>
      </c>
      <c r="L5" s="24">
        <f t="shared" si="0"/>
        <v>0</v>
      </c>
      <c r="M5" s="24">
        <f t="shared" si="0"/>
        <v>0</v>
      </c>
      <c r="N5" s="25">
        <f>SUM(D5:M5)</f>
        <v>2880382</v>
      </c>
      <c r="O5" s="30">
        <f t="shared" ref="O5:O24" si="1">(N5/O$26)</f>
        <v>461.89576651699809</v>
      </c>
      <c r="P5" s="6"/>
    </row>
    <row r="6" spans="1:133">
      <c r="A6" s="12"/>
      <c r="B6" s="42">
        <v>511</v>
      </c>
      <c r="C6" s="19" t="s">
        <v>19</v>
      </c>
      <c r="D6" s="43">
        <v>365239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365239</v>
      </c>
      <c r="O6" s="44">
        <f t="shared" si="1"/>
        <v>58.569435535599744</v>
      </c>
      <c r="P6" s="9"/>
    </row>
    <row r="7" spans="1:133">
      <c r="A7" s="12"/>
      <c r="B7" s="42">
        <v>513</v>
      </c>
      <c r="C7" s="19" t="s">
        <v>20</v>
      </c>
      <c r="D7" s="43">
        <v>1295740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1295740</v>
      </c>
      <c r="O7" s="44">
        <f t="shared" si="1"/>
        <v>207.78383579217447</v>
      </c>
      <c r="P7" s="9"/>
    </row>
    <row r="8" spans="1:133">
      <c r="A8" s="12"/>
      <c r="B8" s="42">
        <v>514</v>
      </c>
      <c r="C8" s="19" t="s">
        <v>21</v>
      </c>
      <c r="D8" s="43">
        <v>260371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260371</v>
      </c>
      <c r="O8" s="44">
        <f t="shared" si="1"/>
        <v>41.752886465683133</v>
      </c>
      <c r="P8" s="9"/>
    </row>
    <row r="9" spans="1:133">
      <c r="A9" s="12"/>
      <c r="B9" s="42">
        <v>515</v>
      </c>
      <c r="C9" s="19" t="s">
        <v>22</v>
      </c>
      <c r="D9" s="43">
        <v>223286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223286</v>
      </c>
      <c r="O9" s="44">
        <f t="shared" si="1"/>
        <v>35.805965362411804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146428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146428</v>
      </c>
      <c r="O10" s="44">
        <f t="shared" si="1"/>
        <v>23.481077613855035</v>
      </c>
      <c r="P10" s="9"/>
    </row>
    <row r="11" spans="1:133">
      <c r="A11" s="12"/>
      <c r="B11" s="42">
        <v>518</v>
      </c>
      <c r="C11" s="19" t="s">
        <v>41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28288</v>
      </c>
      <c r="L11" s="43">
        <v>0</v>
      </c>
      <c r="M11" s="43">
        <v>0</v>
      </c>
      <c r="N11" s="43">
        <f t="shared" si="2"/>
        <v>28288</v>
      </c>
      <c r="O11" s="44">
        <f t="shared" si="1"/>
        <v>4.5362411802437457</v>
      </c>
      <c r="P11" s="9"/>
    </row>
    <row r="12" spans="1:133">
      <c r="A12" s="12"/>
      <c r="B12" s="42">
        <v>519</v>
      </c>
      <c r="C12" s="19" t="s">
        <v>52</v>
      </c>
      <c r="D12" s="43">
        <v>561030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561030</v>
      </c>
      <c r="O12" s="44">
        <f t="shared" si="1"/>
        <v>89.966324567030142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6252710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4" si="4">SUM(D13:M13)</f>
        <v>6252710</v>
      </c>
      <c r="O13" s="41">
        <f t="shared" si="1"/>
        <v>1002.6796023091725</v>
      </c>
      <c r="P13" s="10"/>
    </row>
    <row r="14" spans="1:133">
      <c r="A14" s="12"/>
      <c r="B14" s="42">
        <v>521</v>
      </c>
      <c r="C14" s="19" t="s">
        <v>26</v>
      </c>
      <c r="D14" s="43">
        <v>2721577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2721577</v>
      </c>
      <c r="O14" s="44">
        <f t="shared" si="1"/>
        <v>436.42992302758176</v>
      </c>
      <c r="P14" s="9"/>
    </row>
    <row r="15" spans="1:133">
      <c r="A15" s="12"/>
      <c r="B15" s="42">
        <v>522</v>
      </c>
      <c r="C15" s="19" t="s">
        <v>27</v>
      </c>
      <c r="D15" s="43">
        <v>2926963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2926963</v>
      </c>
      <c r="O15" s="44">
        <f t="shared" si="1"/>
        <v>469.36545862732521</v>
      </c>
      <c r="P15" s="9"/>
    </row>
    <row r="16" spans="1:133">
      <c r="A16" s="12"/>
      <c r="B16" s="42">
        <v>524</v>
      </c>
      <c r="C16" s="19" t="s">
        <v>28</v>
      </c>
      <c r="D16" s="43">
        <v>604170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604170</v>
      </c>
      <c r="O16" s="44">
        <f t="shared" si="1"/>
        <v>96.884220654265562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SUM(D18:D19)</f>
        <v>319545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3139156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3458701</v>
      </c>
      <c r="O17" s="41">
        <f t="shared" si="1"/>
        <v>554.63454137267479</v>
      </c>
      <c r="P17" s="10"/>
    </row>
    <row r="18" spans="1:119">
      <c r="A18" s="12"/>
      <c r="B18" s="42">
        <v>535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3139156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3139156</v>
      </c>
      <c r="O18" s="44">
        <f t="shared" si="1"/>
        <v>503.39255933290571</v>
      </c>
      <c r="P18" s="9"/>
    </row>
    <row r="19" spans="1:119">
      <c r="A19" s="12"/>
      <c r="B19" s="42">
        <v>539</v>
      </c>
      <c r="C19" s="19" t="s">
        <v>31</v>
      </c>
      <c r="D19" s="43">
        <v>319545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319545</v>
      </c>
      <c r="O19" s="44">
        <f t="shared" si="1"/>
        <v>51.241982039769084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373968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373968</v>
      </c>
      <c r="O20" s="41">
        <f t="shared" si="1"/>
        <v>59.969211032713275</v>
      </c>
      <c r="P20" s="10"/>
    </row>
    <row r="21" spans="1:119">
      <c r="A21" s="12"/>
      <c r="B21" s="42">
        <v>541</v>
      </c>
      <c r="C21" s="19" t="s">
        <v>53</v>
      </c>
      <c r="D21" s="43">
        <v>373968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373968</v>
      </c>
      <c r="O21" s="44">
        <f t="shared" si="1"/>
        <v>59.969211032713275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538848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538848</v>
      </c>
      <c r="O22" s="41">
        <f t="shared" si="1"/>
        <v>86.40923669018602</v>
      </c>
      <c r="P22" s="9"/>
    </row>
    <row r="23" spans="1:119" ht="15.75" thickBot="1">
      <c r="A23" s="12"/>
      <c r="B23" s="42">
        <v>572</v>
      </c>
      <c r="C23" s="19" t="s">
        <v>54</v>
      </c>
      <c r="D23" s="43">
        <v>538848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538848</v>
      </c>
      <c r="O23" s="44">
        <f t="shared" si="1"/>
        <v>86.40923669018602</v>
      </c>
      <c r="P23" s="9"/>
    </row>
    <row r="24" spans="1:119" ht="16.5" thickBot="1">
      <c r="A24" s="13" t="s">
        <v>10</v>
      </c>
      <c r="B24" s="21"/>
      <c r="C24" s="20"/>
      <c r="D24" s="14">
        <f>SUM(D5,D13,D17,D20,D22)</f>
        <v>10190737</v>
      </c>
      <c r="E24" s="14">
        <f t="shared" ref="E24:M24" si="8">SUM(E5,E13,E17,E20,E22)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3285584</v>
      </c>
      <c r="J24" s="14">
        <f t="shared" si="8"/>
        <v>0</v>
      </c>
      <c r="K24" s="14">
        <f t="shared" si="8"/>
        <v>28288</v>
      </c>
      <c r="L24" s="14">
        <f t="shared" si="8"/>
        <v>0</v>
      </c>
      <c r="M24" s="14">
        <f t="shared" si="8"/>
        <v>0</v>
      </c>
      <c r="N24" s="14">
        <f t="shared" si="4"/>
        <v>13504609</v>
      </c>
      <c r="O24" s="35">
        <f t="shared" si="1"/>
        <v>2165.5883579217448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57</v>
      </c>
      <c r="M26" s="157"/>
      <c r="N26" s="157"/>
      <c r="O26" s="39">
        <v>6236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43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2024-12-09T20:21:25Z</cp:lastPrinted>
  <dcterms:created xsi:type="dcterms:W3CDTF">2000-08-31T21:26:31Z</dcterms:created>
  <dcterms:modified xsi:type="dcterms:W3CDTF">2024-12-09T20:21:42Z</dcterms:modified>
</cp:coreProperties>
</file>