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E95095A5D9A22365AC734F68935DCE011C65AAA7" xr6:coauthVersionLast="47" xr6:coauthVersionMax="47" xr10:uidLastSave="{73A17CF6-17F6-4804-BAFD-9511FDA1EA9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'2007'!$A$1:$O$23</definedName>
    <definedName name="_xlnm.Print_Area" localSheetId="15">'2008'!$A$1:$O$23</definedName>
    <definedName name="_xlnm.Print_Area" localSheetId="14">'2009'!$A$1:$O$22</definedName>
    <definedName name="_xlnm.Print_Area" localSheetId="13">'2010'!$A$1:$O$21</definedName>
    <definedName name="_xlnm.Print_Area" localSheetId="12">'2011'!$A$1:$O$23</definedName>
    <definedName name="_xlnm.Print_Area" localSheetId="11">'2012'!$A$1:$O$23</definedName>
    <definedName name="_xlnm.Print_Area" localSheetId="10">'2013'!$A$1:$O$22</definedName>
    <definedName name="_xlnm.Print_Area" localSheetId="9">'2014'!$A$1:$O$22</definedName>
    <definedName name="_xlnm.Print_Area" localSheetId="8">'2015'!$A$1:$O$16</definedName>
    <definedName name="_xlnm.Print_Area" localSheetId="7">'2016'!$A$1:$O$22</definedName>
    <definedName name="_xlnm.Print_Area" localSheetId="6">'2017'!$A$1:$O$22</definedName>
    <definedName name="_xlnm.Print_Area" localSheetId="5">'2018'!$A$1:$O$23</definedName>
    <definedName name="_xlnm.Print_Area" localSheetId="4">'2019'!$A$1:$O$22</definedName>
    <definedName name="_xlnm.Print_Area" localSheetId="3">'2020'!$A$1:$O$22</definedName>
    <definedName name="_xlnm.Print_Area" localSheetId="2">'2021'!$A$1:$P$23</definedName>
    <definedName name="_xlnm.Print_Area" localSheetId="1">'2022'!$A$1:$P$23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4" i="49"/>
  <c r="P14" i="49" s="1"/>
  <c r="O18" i="49"/>
  <c r="P18" i="49" s="1"/>
  <c r="O16" i="49"/>
  <c r="P16" i="49" s="1"/>
  <c r="O7" i="49"/>
  <c r="P7" i="49" s="1"/>
  <c r="O5" i="49"/>
  <c r="P5" i="49" s="1"/>
  <c r="O10" i="49"/>
  <c r="P10" i="49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9" l="1"/>
  <c r="P21" i="49" s="1"/>
  <c r="G19" i="48"/>
  <c r="H19" i="48"/>
  <c r="I19" i="48"/>
  <c r="M19" i="48"/>
  <c r="D19" i="48"/>
  <c r="E19" i="48"/>
  <c r="F19" i="48"/>
  <c r="J19" i="48"/>
  <c r="K19" i="48"/>
  <c r="L19" i="48"/>
  <c r="N19" i="48"/>
  <c r="O16" i="48"/>
  <c r="P16" i="48" s="1"/>
  <c r="O14" i="48"/>
  <c r="P14" i="48" s="1"/>
  <c r="O12" i="48"/>
  <c r="P12" i="48" s="1"/>
  <c r="O9" i="48"/>
  <c r="P9" i="48" s="1"/>
  <c r="O7" i="48"/>
  <c r="P7" i="48" s="1"/>
  <c r="O5" i="48"/>
  <c r="P5" i="48" s="1"/>
  <c r="D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F19" i="47" s="1"/>
  <c r="E12" i="47"/>
  <c r="D12" i="47"/>
  <c r="O11" i="47"/>
  <c r="P11" i="47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M13" i="46"/>
  <c r="L13" i="46"/>
  <c r="K13" i="46"/>
  <c r="K18" i="46" s="1"/>
  <c r="J13" i="46"/>
  <c r="I13" i="46"/>
  <c r="H13" i="46"/>
  <c r="G13" i="46"/>
  <c r="F13" i="46"/>
  <c r="E13" i="46"/>
  <c r="D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M9" i="46"/>
  <c r="L9" i="46"/>
  <c r="K9" i="46"/>
  <c r="J9" i="46"/>
  <c r="I9" i="46"/>
  <c r="H9" i="46"/>
  <c r="G9" i="46"/>
  <c r="F9" i="46"/>
  <c r="E9" i="46"/>
  <c r="D9" i="46"/>
  <c r="N8" i="46"/>
  <c r="O8" i="46"/>
  <c r="M7" i="46"/>
  <c r="L7" i="46"/>
  <c r="K7" i="46"/>
  <c r="J7" i="46"/>
  <c r="I7" i="46"/>
  <c r="H7" i="46"/>
  <c r="G7" i="46"/>
  <c r="F7" i="46"/>
  <c r="E7" i="46"/>
  <c r="D7" i="46"/>
  <c r="N7" i="46" s="1"/>
  <c r="O7" i="46" s="1"/>
  <c r="N6" i="46"/>
  <c r="O6" i="46"/>
  <c r="M5" i="46"/>
  <c r="L5" i="46"/>
  <c r="L18" i="46" s="1"/>
  <c r="K5" i="46"/>
  <c r="J5" i="46"/>
  <c r="J18" i="46" s="1"/>
  <c r="I5" i="46"/>
  <c r="H5" i="46"/>
  <c r="G5" i="46"/>
  <c r="G18" i="46" s="1"/>
  <c r="F5" i="46"/>
  <c r="F18" i="46" s="1"/>
  <c r="E5" i="46"/>
  <c r="D5" i="46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/>
  <c r="M9" i="45"/>
  <c r="L9" i="45"/>
  <c r="K9" i="45"/>
  <c r="J9" i="45"/>
  <c r="I9" i="45"/>
  <c r="H9" i="45"/>
  <c r="G9" i="45"/>
  <c r="N9" i="45" s="1"/>
  <c r="O9" i="45" s="1"/>
  <c r="F9" i="45"/>
  <c r="E9" i="45"/>
  <c r="D9" i="45"/>
  <c r="N8" i="45"/>
  <c r="O8" i="45" s="1"/>
  <c r="M7" i="45"/>
  <c r="L7" i="45"/>
  <c r="K7" i="45"/>
  <c r="J7" i="45"/>
  <c r="I7" i="45"/>
  <c r="H7" i="45"/>
  <c r="G7" i="45"/>
  <c r="F7" i="45"/>
  <c r="F18" i="45" s="1"/>
  <c r="E7" i="45"/>
  <c r="D7" i="45"/>
  <c r="N6" i="45"/>
  <c r="O6" i="45"/>
  <c r="M5" i="45"/>
  <c r="L5" i="45"/>
  <c r="L18" i="45" s="1"/>
  <c r="K5" i="45"/>
  <c r="K18" i="45" s="1"/>
  <c r="J5" i="45"/>
  <c r="I5" i="45"/>
  <c r="H5" i="45"/>
  <c r="G5" i="45"/>
  <c r="F5" i="45"/>
  <c r="E5" i="45"/>
  <c r="D5" i="45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M9" i="44"/>
  <c r="L9" i="44"/>
  <c r="K9" i="44"/>
  <c r="J9" i="44"/>
  <c r="I9" i="44"/>
  <c r="H9" i="44"/>
  <c r="G9" i="44"/>
  <c r="F9" i="44"/>
  <c r="E9" i="44"/>
  <c r="D9" i="44"/>
  <c r="N9" i="44" s="1"/>
  <c r="O9" i="44" s="1"/>
  <c r="N8" i="44"/>
  <c r="O8" i="44" s="1"/>
  <c r="M7" i="44"/>
  <c r="L7" i="44"/>
  <c r="K7" i="44"/>
  <c r="J7" i="44"/>
  <c r="I7" i="44"/>
  <c r="H7" i="44"/>
  <c r="G7" i="44"/>
  <c r="F7" i="44"/>
  <c r="E7" i="44"/>
  <c r="D7" i="44"/>
  <c r="N7" i="44" s="1"/>
  <c r="O7" i="44" s="1"/>
  <c r="N6" i="44"/>
  <c r="O6" i="44" s="1"/>
  <c r="M5" i="44"/>
  <c r="L5" i="44"/>
  <c r="K5" i="44"/>
  <c r="J5" i="44"/>
  <c r="I5" i="44"/>
  <c r="H5" i="44"/>
  <c r="G5" i="44"/>
  <c r="G19" i="44" s="1"/>
  <c r="F5" i="44"/>
  <c r="F19" i="44" s="1"/>
  <c r="E5" i="44"/>
  <c r="E19" i="44" s="1"/>
  <c r="D5" i="44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M7" i="43"/>
  <c r="L7" i="43"/>
  <c r="K7" i="43"/>
  <c r="J7" i="43"/>
  <c r="I7" i="43"/>
  <c r="I18" i="43" s="1"/>
  <c r="H7" i="43"/>
  <c r="G7" i="43"/>
  <c r="F7" i="43"/>
  <c r="E7" i="43"/>
  <c r="D7" i="43"/>
  <c r="N6" i="43"/>
  <c r="O6" i="43" s="1"/>
  <c r="M5" i="43"/>
  <c r="L5" i="43"/>
  <c r="K5" i="43"/>
  <c r="J5" i="43"/>
  <c r="I5" i="43"/>
  <c r="H5" i="43"/>
  <c r="G5" i="43"/>
  <c r="G18" i="43" s="1"/>
  <c r="F5" i="43"/>
  <c r="E5" i="43"/>
  <c r="E18" i="43" s="1"/>
  <c r="D5" i="43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1" i="42" s="1"/>
  <c r="O11" i="42" s="1"/>
  <c r="N10" i="42"/>
  <c r="O10" i="42" s="1"/>
  <c r="M9" i="42"/>
  <c r="L9" i="42"/>
  <c r="K9" i="42"/>
  <c r="J9" i="42"/>
  <c r="I9" i="42"/>
  <c r="H9" i="42"/>
  <c r="G9" i="42"/>
  <c r="F9" i="42"/>
  <c r="E9" i="42"/>
  <c r="E18" i="42" s="1"/>
  <c r="D9" i="42"/>
  <c r="N8" i="42"/>
  <c r="O8" i="42" s="1"/>
  <c r="M7" i="42"/>
  <c r="L7" i="42"/>
  <c r="K7" i="42"/>
  <c r="J7" i="42"/>
  <c r="I7" i="42"/>
  <c r="H7" i="42"/>
  <c r="G7" i="42"/>
  <c r="F7" i="42"/>
  <c r="E7" i="42"/>
  <c r="D7" i="42"/>
  <c r="N7" i="42" s="1"/>
  <c r="O7" i="42" s="1"/>
  <c r="N6" i="42"/>
  <c r="O6" i="42" s="1"/>
  <c r="M5" i="42"/>
  <c r="L5" i="42"/>
  <c r="K5" i="42"/>
  <c r="K18" i="42" s="1"/>
  <c r="J5" i="42"/>
  <c r="J18" i="42" s="1"/>
  <c r="I5" i="42"/>
  <c r="I18" i="42" s="1"/>
  <c r="H5" i="42"/>
  <c r="H18" i="42" s="1"/>
  <c r="G5" i="42"/>
  <c r="N5" i="42" s="1"/>
  <c r="O5" i="42" s="1"/>
  <c r="F5" i="42"/>
  <c r="E5" i="42"/>
  <c r="D5" i="42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/>
  <c r="M7" i="41"/>
  <c r="L7" i="41"/>
  <c r="K7" i="41"/>
  <c r="J7" i="41"/>
  <c r="I7" i="41"/>
  <c r="H7" i="41"/>
  <c r="G7" i="41"/>
  <c r="F7" i="41"/>
  <c r="E7" i="41"/>
  <c r="D7" i="41"/>
  <c r="N6" i="41"/>
  <c r="O6" i="41"/>
  <c r="M5" i="41"/>
  <c r="L5" i="41"/>
  <c r="L12" i="41" s="1"/>
  <c r="K5" i="41"/>
  <c r="K12" i="41" s="1"/>
  <c r="J5" i="41"/>
  <c r="J12" i="41" s="1"/>
  <c r="I5" i="41"/>
  <c r="I12" i="41" s="1"/>
  <c r="H5" i="41"/>
  <c r="H12" i="41" s="1"/>
  <c r="G5" i="41"/>
  <c r="G12" i="41" s="1"/>
  <c r="F5" i="41"/>
  <c r="F12" i="41" s="1"/>
  <c r="E5" i="41"/>
  <c r="D5" i="4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N15" i="40" s="1"/>
  <c r="O15" i="40" s="1"/>
  <c r="I15" i="40"/>
  <c r="H15" i="40"/>
  <c r="G15" i="40"/>
  <c r="F15" i="40"/>
  <c r="E15" i="40"/>
  <c r="D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M7" i="40"/>
  <c r="L7" i="40"/>
  <c r="K7" i="40"/>
  <c r="J7" i="40"/>
  <c r="I7" i="40"/>
  <c r="H7" i="40"/>
  <c r="G7" i="40"/>
  <c r="F7" i="40"/>
  <c r="E7" i="40"/>
  <c r="D7" i="40"/>
  <c r="N6" i="40"/>
  <c r="O6" i="40" s="1"/>
  <c r="M5" i="40"/>
  <c r="L5" i="40"/>
  <c r="K5" i="40"/>
  <c r="J5" i="40"/>
  <c r="I5" i="40"/>
  <c r="H5" i="40"/>
  <c r="G5" i="40"/>
  <c r="G19" i="40" s="1"/>
  <c r="F5" i="40"/>
  <c r="E5" i="40"/>
  <c r="D5" i="40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M9" i="39"/>
  <c r="L9" i="39"/>
  <c r="K9" i="39"/>
  <c r="J9" i="39"/>
  <c r="I9" i="39"/>
  <c r="H9" i="39"/>
  <c r="G9" i="39"/>
  <c r="F9" i="39"/>
  <c r="E9" i="39"/>
  <c r="D9" i="39"/>
  <c r="N8" i="39"/>
  <c r="O8" i="39" s="1"/>
  <c r="M7" i="39"/>
  <c r="L7" i="39"/>
  <c r="K7" i="39"/>
  <c r="J7" i="39"/>
  <c r="I7" i="39"/>
  <c r="H7" i="39"/>
  <c r="G7" i="39"/>
  <c r="F7" i="39"/>
  <c r="E7" i="39"/>
  <c r="D7" i="39"/>
  <c r="D18" i="39" s="1"/>
  <c r="N7" i="39"/>
  <c r="O7" i="39" s="1"/>
  <c r="N6" i="39"/>
  <c r="O6" i="39" s="1"/>
  <c r="M5" i="39"/>
  <c r="L5" i="39"/>
  <c r="K5" i="39"/>
  <c r="J5" i="39"/>
  <c r="I5" i="39"/>
  <c r="I18" i="39" s="1"/>
  <c r="H5" i="39"/>
  <c r="H18" i="39" s="1"/>
  <c r="G5" i="39"/>
  <c r="G18" i="39" s="1"/>
  <c r="F5" i="39"/>
  <c r="E5" i="39"/>
  <c r="D5" i="39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M8" i="38"/>
  <c r="L8" i="38"/>
  <c r="K8" i="38"/>
  <c r="J8" i="38"/>
  <c r="I8" i="38"/>
  <c r="I19" i="38" s="1"/>
  <c r="H8" i="38"/>
  <c r="G8" i="38"/>
  <c r="F8" i="38"/>
  <c r="E8" i="38"/>
  <c r="D8" i="38"/>
  <c r="N7" i="38"/>
  <c r="O7" i="38" s="1"/>
  <c r="N6" i="38"/>
  <c r="O6" i="38" s="1"/>
  <c r="M5" i="38"/>
  <c r="M19" i="38" s="1"/>
  <c r="L5" i="38"/>
  <c r="L19" i="38" s="1"/>
  <c r="K5" i="38"/>
  <c r="K19" i="38"/>
  <c r="J5" i="38"/>
  <c r="J19" i="38" s="1"/>
  <c r="I5" i="38"/>
  <c r="H5" i="38"/>
  <c r="G5" i="38"/>
  <c r="F5" i="38"/>
  <c r="E5" i="38"/>
  <c r="D5" i="38"/>
  <c r="N17" i="37"/>
  <c r="O17" i="37" s="1"/>
  <c r="M16" i="37"/>
  <c r="L16" i="37"/>
  <c r="K16" i="37"/>
  <c r="J16" i="37"/>
  <c r="I16" i="37"/>
  <c r="H16" i="37"/>
  <c r="G16" i="37"/>
  <c r="F16" i="37"/>
  <c r="E16" i="37"/>
  <c r="N16" i="37" s="1"/>
  <c r="O16" i="37" s="1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M12" i="37"/>
  <c r="M18" i="37" s="1"/>
  <c r="L12" i="37"/>
  <c r="K12" i="37"/>
  <c r="J12" i="37"/>
  <c r="J18" i="37" s="1"/>
  <c r="I12" i="37"/>
  <c r="H12" i="37"/>
  <c r="H18" i="37" s="1"/>
  <c r="G12" i="37"/>
  <c r="F12" i="37"/>
  <c r="E12" i="37"/>
  <c r="D12" i="37"/>
  <c r="N11" i="37"/>
  <c r="O11" i="37" s="1"/>
  <c r="N10" i="37"/>
  <c r="O10" i="37"/>
  <c r="N9" i="37"/>
  <c r="O9" i="37"/>
  <c r="M8" i="37"/>
  <c r="L8" i="37"/>
  <c r="K8" i="37"/>
  <c r="K18" i="37" s="1"/>
  <c r="J8" i="37"/>
  <c r="I8" i="37"/>
  <c r="H8" i="37"/>
  <c r="G8" i="37"/>
  <c r="F8" i="37"/>
  <c r="E8" i="37"/>
  <c r="D8" i="37"/>
  <c r="N8" i="37" s="1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M19" i="36" s="1"/>
  <c r="L13" i="36"/>
  <c r="K13" i="36"/>
  <c r="K19" i="36" s="1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M9" i="36"/>
  <c r="L9" i="36"/>
  <c r="K9" i="36"/>
  <c r="J9" i="36"/>
  <c r="I9" i="36"/>
  <c r="H9" i="36"/>
  <c r="G9" i="36"/>
  <c r="F9" i="36"/>
  <c r="F19" i="36" s="1"/>
  <c r="E9" i="36"/>
  <c r="D9" i="36"/>
  <c r="N8" i="36"/>
  <c r="O8" i="36" s="1"/>
  <c r="M7" i="36"/>
  <c r="L7" i="36"/>
  <c r="K7" i="36"/>
  <c r="J7" i="36"/>
  <c r="I7" i="36"/>
  <c r="H7" i="36"/>
  <c r="G7" i="36"/>
  <c r="F7" i="36"/>
  <c r="E7" i="36"/>
  <c r="D7" i="36"/>
  <c r="N6" i="36"/>
  <c r="O6" i="36" s="1"/>
  <c r="M5" i="36"/>
  <c r="L5" i="36"/>
  <c r="L19" i="36" s="1"/>
  <c r="K5" i="36"/>
  <c r="J5" i="36"/>
  <c r="I5" i="36"/>
  <c r="H5" i="36"/>
  <c r="G5" i="36"/>
  <c r="F5" i="36"/>
  <c r="E5" i="36"/>
  <c r="D5" i="36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/>
  <c r="M7" i="35"/>
  <c r="L7" i="35"/>
  <c r="K7" i="35"/>
  <c r="K19" i="35" s="1"/>
  <c r="J7" i="35"/>
  <c r="I7" i="35"/>
  <c r="H7" i="35"/>
  <c r="G7" i="35"/>
  <c r="F7" i="35"/>
  <c r="E7" i="35"/>
  <c r="D7" i="35"/>
  <c r="N7" i="35" s="1"/>
  <c r="O7" i="35" s="1"/>
  <c r="N6" i="35"/>
  <c r="O6" i="35" s="1"/>
  <c r="M5" i="35"/>
  <c r="L5" i="35"/>
  <c r="K5" i="35"/>
  <c r="J5" i="35"/>
  <c r="I5" i="35"/>
  <c r="I19" i="35" s="1"/>
  <c r="H5" i="35"/>
  <c r="H19" i="35" s="1"/>
  <c r="G5" i="35"/>
  <c r="G19" i="35" s="1"/>
  <c r="F5" i="35"/>
  <c r="E5" i="35"/>
  <c r="E19" i="35" s="1"/>
  <c r="D5" i="35"/>
  <c r="D19" i="35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M7" i="34"/>
  <c r="L7" i="34"/>
  <c r="K7" i="34"/>
  <c r="J7" i="34"/>
  <c r="I7" i="34"/>
  <c r="H7" i="34"/>
  <c r="G7" i="34"/>
  <c r="F7" i="34"/>
  <c r="E7" i="34"/>
  <c r="D7" i="34"/>
  <c r="N6" i="34"/>
  <c r="O6" i="34"/>
  <c r="M5" i="34"/>
  <c r="L5" i="34"/>
  <c r="L17" i="34" s="1"/>
  <c r="K5" i="34"/>
  <c r="K17" i="34" s="1"/>
  <c r="J5" i="34"/>
  <c r="I5" i="34"/>
  <c r="H5" i="34"/>
  <c r="G5" i="34"/>
  <c r="G17" i="34" s="1"/>
  <c r="F5" i="34"/>
  <c r="E5" i="34"/>
  <c r="D5" i="34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4" i="33"/>
  <c r="E18" i="33" s="1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N12" i="33" s="1"/>
  <c r="O12" i="33" s="1"/>
  <c r="J12" i="33"/>
  <c r="K12" i="33"/>
  <c r="L12" i="33"/>
  <c r="M12" i="33"/>
  <c r="E9" i="33"/>
  <c r="F9" i="33"/>
  <c r="G9" i="33"/>
  <c r="H9" i="33"/>
  <c r="I9" i="33"/>
  <c r="J9" i="33"/>
  <c r="K9" i="33"/>
  <c r="L9" i="33"/>
  <c r="M9" i="33"/>
  <c r="E7" i="33"/>
  <c r="F7" i="33"/>
  <c r="G7" i="33"/>
  <c r="H7" i="33"/>
  <c r="I7" i="33"/>
  <c r="I18" i="33" s="1"/>
  <c r="J7" i="33"/>
  <c r="K7" i="33"/>
  <c r="L7" i="33"/>
  <c r="M7" i="33"/>
  <c r="M18" i="33" s="1"/>
  <c r="E5" i="33"/>
  <c r="F5" i="33"/>
  <c r="G5" i="33"/>
  <c r="G18" i="33" s="1"/>
  <c r="H5" i="33"/>
  <c r="H18" i="33" s="1"/>
  <c r="I5" i="33"/>
  <c r="J5" i="33"/>
  <c r="K5" i="33"/>
  <c r="L5" i="33"/>
  <c r="M5" i="33"/>
  <c r="D14" i="33"/>
  <c r="D12" i="33"/>
  <c r="D9" i="33"/>
  <c r="D7" i="33"/>
  <c r="N7" i="33" s="1"/>
  <c r="O7" i="33" s="1"/>
  <c r="D5" i="33"/>
  <c r="N17" i="33"/>
  <c r="O17" i="33"/>
  <c r="N15" i="33"/>
  <c r="O15" i="33" s="1"/>
  <c r="N13" i="33"/>
  <c r="O13" i="33" s="1"/>
  <c r="N8" i="33"/>
  <c r="O8" i="33" s="1"/>
  <c r="N6" i="33"/>
  <c r="O6" i="33" s="1"/>
  <c r="N10" i="33"/>
  <c r="O10" i="33" s="1"/>
  <c r="N11" i="33"/>
  <c r="O11" i="33"/>
  <c r="N9" i="43"/>
  <c r="O9" i="43" s="1"/>
  <c r="O12" i="47"/>
  <c r="P12" i="47" s="1"/>
  <c r="N15" i="45" l="1"/>
  <c r="O15" i="45" s="1"/>
  <c r="H19" i="44"/>
  <c r="N12" i="44"/>
  <c r="O12" i="44" s="1"/>
  <c r="N13" i="46"/>
  <c r="O13" i="46" s="1"/>
  <c r="G18" i="42"/>
  <c r="K19" i="44"/>
  <c r="G18" i="45"/>
  <c r="D18" i="37"/>
  <c r="N8" i="38"/>
  <c r="O8" i="38" s="1"/>
  <c r="L19" i="44"/>
  <c r="F19" i="40"/>
  <c r="M19" i="44"/>
  <c r="E18" i="46"/>
  <c r="N15" i="34"/>
  <c r="O15" i="34" s="1"/>
  <c r="G18" i="37"/>
  <c r="N13" i="45"/>
  <c r="O13" i="45" s="1"/>
  <c r="D19" i="38"/>
  <c r="J19" i="40"/>
  <c r="N15" i="42"/>
  <c r="O15" i="42" s="1"/>
  <c r="H18" i="43"/>
  <c r="N13" i="43"/>
  <c r="O13" i="43" s="1"/>
  <c r="K19" i="47"/>
  <c r="E17" i="34"/>
  <c r="N11" i="34"/>
  <c r="O11" i="34" s="1"/>
  <c r="N13" i="36"/>
  <c r="O13" i="36" s="1"/>
  <c r="I18" i="37"/>
  <c r="F19" i="38"/>
  <c r="N11" i="39"/>
  <c r="O11" i="39" s="1"/>
  <c r="K19" i="40"/>
  <c r="D18" i="45"/>
  <c r="N18" i="45" s="1"/>
  <c r="O18" i="45" s="1"/>
  <c r="I18" i="46"/>
  <c r="N11" i="46"/>
  <c r="O11" i="46" s="1"/>
  <c r="N9" i="33"/>
  <c r="O9" i="33" s="1"/>
  <c r="J19" i="47"/>
  <c r="D18" i="33"/>
  <c r="N18" i="33" s="1"/>
  <c r="O18" i="33" s="1"/>
  <c r="M18" i="39"/>
  <c r="D18" i="43"/>
  <c r="H18" i="46"/>
  <c r="O5" i="47"/>
  <c r="P5" i="47" s="1"/>
  <c r="N9" i="46"/>
  <c r="O9" i="46" s="1"/>
  <c r="H19" i="47"/>
  <c r="N5" i="45"/>
  <c r="O5" i="45" s="1"/>
  <c r="I17" i="34"/>
  <c r="F18" i="37"/>
  <c r="N17" i="35"/>
  <c r="O17" i="35" s="1"/>
  <c r="L18" i="39"/>
  <c r="N5" i="41"/>
  <c r="O5" i="41" s="1"/>
  <c r="N16" i="44"/>
  <c r="O16" i="44" s="1"/>
  <c r="M19" i="35"/>
  <c r="D17" i="34"/>
  <c r="L18" i="33"/>
  <c r="F19" i="35"/>
  <c r="D19" i="36"/>
  <c r="G19" i="38"/>
  <c r="L19" i="40"/>
  <c r="J18" i="43"/>
  <c r="E18" i="45"/>
  <c r="N7" i="45"/>
  <c r="O7" i="45" s="1"/>
  <c r="J18" i="33"/>
  <c r="K18" i="33"/>
  <c r="N17" i="36"/>
  <c r="O17" i="36" s="1"/>
  <c r="H19" i="38"/>
  <c r="M19" i="40"/>
  <c r="N17" i="40"/>
  <c r="O17" i="40" s="1"/>
  <c r="K18" i="43"/>
  <c r="N14" i="44"/>
  <c r="O14" i="44" s="1"/>
  <c r="N15" i="46"/>
  <c r="O15" i="46" s="1"/>
  <c r="N19" i="47"/>
  <c r="J19" i="35"/>
  <c r="I19" i="40"/>
  <c r="N7" i="36"/>
  <c r="O7" i="36" s="1"/>
  <c r="E18" i="37"/>
  <c r="L19" i="35"/>
  <c r="I19" i="36"/>
  <c r="H19" i="40"/>
  <c r="F17" i="34"/>
  <c r="M17" i="34"/>
  <c r="L18" i="43"/>
  <c r="O9" i="47"/>
  <c r="P9" i="47" s="1"/>
  <c r="N13" i="39"/>
  <c r="O13" i="39" s="1"/>
  <c r="M18" i="42"/>
  <c r="E19" i="47"/>
  <c r="J18" i="39"/>
  <c r="N14" i="33"/>
  <c r="O14" i="33" s="1"/>
  <c r="I19" i="47"/>
  <c r="N12" i="37"/>
  <c r="O12" i="37" s="1"/>
  <c r="N15" i="39"/>
  <c r="O15" i="39" s="1"/>
  <c r="D18" i="42"/>
  <c r="M18" i="43"/>
  <c r="H18" i="45"/>
  <c r="N5" i="46"/>
  <c r="O5" i="46" s="1"/>
  <c r="F18" i="33"/>
  <c r="N13" i="38"/>
  <c r="O13" i="38" s="1"/>
  <c r="O7" i="47"/>
  <c r="P7" i="47" s="1"/>
  <c r="D18" i="46"/>
  <c r="N9" i="40"/>
  <c r="O9" i="40" s="1"/>
  <c r="G19" i="36"/>
  <c r="F18" i="43"/>
  <c r="N18" i="43" s="1"/>
  <c r="O18" i="43" s="1"/>
  <c r="O16" i="47"/>
  <c r="P16" i="47" s="1"/>
  <c r="N5" i="39"/>
  <c r="O5" i="39" s="1"/>
  <c r="N9" i="34"/>
  <c r="O9" i="34" s="1"/>
  <c r="N13" i="34"/>
  <c r="O13" i="34" s="1"/>
  <c r="H19" i="36"/>
  <c r="E18" i="39"/>
  <c r="N7" i="40"/>
  <c r="O7" i="40" s="1"/>
  <c r="D12" i="41"/>
  <c r="I18" i="45"/>
  <c r="N11" i="45"/>
  <c r="O11" i="45" s="1"/>
  <c r="N9" i="39"/>
  <c r="O9" i="39" s="1"/>
  <c r="K18" i="39"/>
  <c r="L18" i="42"/>
  <c r="J19" i="44"/>
  <c r="N19" i="44" s="1"/>
  <c r="O19" i="44" s="1"/>
  <c r="D19" i="40"/>
  <c r="N5" i="40"/>
  <c r="O5" i="40" s="1"/>
  <c r="G19" i="47"/>
  <c r="N7" i="34"/>
  <c r="O7" i="34" s="1"/>
  <c r="N13" i="40"/>
  <c r="O13" i="40" s="1"/>
  <c r="L18" i="37"/>
  <c r="J17" i="34"/>
  <c r="N15" i="35"/>
  <c r="O15" i="35" s="1"/>
  <c r="N9" i="36"/>
  <c r="O9" i="36" s="1"/>
  <c r="J19" i="36"/>
  <c r="F18" i="39"/>
  <c r="E12" i="41"/>
  <c r="N7" i="41"/>
  <c r="O7" i="41" s="1"/>
  <c r="F18" i="42"/>
  <c r="N9" i="42"/>
  <c r="O9" i="42" s="1"/>
  <c r="N7" i="43"/>
  <c r="O7" i="43" s="1"/>
  <c r="D19" i="44"/>
  <c r="I19" i="44"/>
  <c r="J18" i="45"/>
  <c r="O14" i="47"/>
  <c r="P14" i="47" s="1"/>
  <c r="O19" i="48"/>
  <c r="P19" i="48" s="1"/>
  <c r="N19" i="35"/>
  <c r="O19" i="35" s="1"/>
  <c r="N18" i="39"/>
  <c r="O18" i="39" s="1"/>
  <c r="N17" i="34"/>
  <c r="O17" i="34" s="1"/>
  <c r="N18" i="42"/>
  <c r="O18" i="42" s="1"/>
  <c r="N5" i="43"/>
  <c r="O5" i="43" s="1"/>
  <c r="N5" i="38"/>
  <c r="O5" i="38" s="1"/>
  <c r="N5" i="37"/>
  <c r="O5" i="37" s="1"/>
  <c r="M18" i="46"/>
  <c r="E19" i="36"/>
  <c r="H17" i="34"/>
  <c r="N5" i="35"/>
  <c r="O5" i="35" s="1"/>
  <c r="M19" i="47"/>
  <c r="E19" i="38"/>
  <c r="N5" i="44"/>
  <c r="O5" i="44" s="1"/>
  <c r="L19" i="47"/>
  <c r="N5" i="33"/>
  <c r="O5" i="33" s="1"/>
  <c r="M12" i="41"/>
  <c r="N12" i="41" s="1"/>
  <c r="O12" i="41" s="1"/>
  <c r="M18" i="45"/>
  <c r="E19" i="40"/>
  <c r="N5" i="36"/>
  <c r="O5" i="36" s="1"/>
  <c r="N5" i="34"/>
  <c r="O5" i="34" s="1"/>
  <c r="N19" i="38" l="1"/>
  <c r="O19" i="38" s="1"/>
  <c r="N19" i="40"/>
  <c r="O19" i="40" s="1"/>
  <c r="N19" i="36"/>
  <c r="O19" i="36" s="1"/>
  <c r="O19" i="47"/>
  <c r="P19" i="47" s="1"/>
  <c r="N18" i="37"/>
  <c r="O18" i="37" s="1"/>
  <c r="N18" i="46"/>
  <c r="O18" i="46" s="1"/>
</calcChain>
</file>

<file path=xl/sharedStrings.xml><?xml version="1.0" encoding="utf-8"?>
<sst xmlns="http://schemas.openxmlformats.org/spreadsheetml/2006/main" count="584" uniqueCount="87">
  <si>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</si>
  <si>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</si>
  <si>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</si>
  <si>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</si>
  <si>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</si>
  <si>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</si>
  <si>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</si>
  <si>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</si>
  <si>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</si>
  <si>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</si>
  <si>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</si>
  <si>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</si>
  <si>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</si>
  <si>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</si>
  <si>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</si>
  <si>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</si>
  <si>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</si>
  <si>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</si>
  <si>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</si>
  <si>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Other General Government Services</t>
  </si>
  <si>
    <t>Public Safety</t>
  </si>
  <si>
    <t>Other Public Safety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</si>
  <si>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</si>
  <si>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</si>
  <si>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</si>
  <si>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</si>
  <si>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</si>
  <si>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</si>
  <si>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</si>
  <si>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</si>
  <si>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</si>
  <si>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</si>
  <si>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Paxton Expenditures Reported by Account Code and Fund Type</t>
  </si>
  <si>
    <t>Local Fiscal Year Ended September 30, 2010</t>
  </si>
  <si>
    <t>Financial and Administrative</t>
  </si>
  <si>
    <t>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</si>
  <si>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</si>
  <si>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</si>
  <si>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</si>
  <si>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</si>
  <si>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</si>
  <si>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</si>
  <si>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</si>
  <si>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</si>
  <si>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</si>
  <si>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</si>
  <si>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Other Physical Environment</t>
  </si>
  <si>
    <t>2008 Municipal Population:</t>
  </si>
  <si>
    <t>Local Fiscal Year Ended September 30, 2014</t>
  </si>
  <si>
    <t>Fire Control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</si>
  <si>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</si>
  <si>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</si>
  <si>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</si>
  <si>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</si>
  <si>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</si>
  <si>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</si>
  <si>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</si>
  <si>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</si>
  <si>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</si>
  <si>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</si>
  <si>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Water / Sewer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</si>
  <si>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</si>
  <si>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</si>
  <si>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</si>
  <si>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</si>
  <si>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</si>
  <si>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</si>
  <si>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</si>
  <si>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</si>
  <si>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</si>
  <si>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</si>
  <si>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</si>
  <si>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</si>
  <si>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</si>
  <si>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</si>
  <si>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</si>
  <si>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</si>
  <si>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</si>
  <si>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</si>
  <si>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</si>
  <si>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</si>
  <si>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</si>
  <si>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Economic Environment</t>
  </si>
  <si>
    <t>Housing and Urban Development</t>
  </si>
  <si>
    <t>Human Services</t>
  </si>
  <si>
    <t>Health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</si>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</sst>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EAB2-F2EF-4FEB-9E8C-46CCB4E1B607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4" customWidth="1"/>
    <col min="17" max="18" width="9.77734375" style="104"/>
  </cols>
  <sheetData>
    <row r="1" spans="1:134" ht="27.75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0"/>
      <c r="R1"/>
    </row>
    <row r="2" spans="1:134" ht="24" thickBot="1">
      <c r="A2" s="146" t="s">
        <v>81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0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1"/>
      <c r="O3" s="92"/>
      <c r="P3" s="158" t="s">
        <v>73</v>
      </c>
      <c r="Q3" s="93"/>
      <c r="R3"/>
    </row>
    <row r="4" spans="1:134" ht="32.25" customHeight="1" thickBot="1">
      <c r="A4" s="152"/>
      <c r="B4" s="153"/>
      <c r="C4" s="154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74</v>
      </c>
      <c r="N4" s="95" t="s">
        <v>5</v>
      </c>
      <c r="O4" s="95" t="s">
        <v>75</v>
      </c>
      <c r="P4" s="159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641603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641603</v>
      </c>
      <c r="P5" s="102">
        <f>(O5/P$23)</f>
        <v>1108.1226252158895</v>
      </c>
      <c r="Q5" s="103"/>
    </row>
    <row r="6" spans="1:134">
      <c r="A6" s="105"/>
      <c r="B6" s="106">
        <v>513</v>
      </c>
      <c r="C6" s="107" t="s">
        <v>34</v>
      </c>
      <c r="D6" s="108">
        <v>641603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641603</v>
      </c>
      <c r="P6" s="109">
        <f>(O6/P$23)</f>
        <v>1108.1226252158895</v>
      </c>
      <c r="Q6" s="110"/>
    </row>
    <row r="7" spans="1:134" ht="15.75">
      <c r="A7" s="111" t="s">
        <v>22</v>
      </c>
      <c r="B7" s="112"/>
      <c r="C7" s="113"/>
      <c r="D7" s="114">
        <f>SUM(D8:D9)</f>
        <v>0</v>
      </c>
      <c r="E7" s="114">
        <f>SUM(E8:E9)</f>
        <v>0</v>
      </c>
      <c r="F7" s="114">
        <f>SUM(F8:F9)</f>
        <v>0</v>
      </c>
      <c r="G7" s="114">
        <f>SUM(G8:G9)</f>
        <v>0</v>
      </c>
      <c r="H7" s="114">
        <f>SUM(H8:H9)</f>
        <v>0</v>
      </c>
      <c r="I7" s="114">
        <f>SUM(I8:I9)</f>
        <v>618793</v>
      </c>
      <c r="J7" s="114">
        <f>SUM(J8:J9)</f>
        <v>0</v>
      </c>
      <c r="K7" s="114">
        <f>SUM(K8:K9)</f>
        <v>0</v>
      </c>
      <c r="L7" s="114">
        <f>SUM(L8:L9)</f>
        <v>0</v>
      </c>
      <c r="M7" s="114">
        <f>SUM(M8:M9)</f>
        <v>0</v>
      </c>
      <c r="N7" s="114">
        <f>SUM(N8:N9)</f>
        <v>0</v>
      </c>
      <c r="O7" s="115">
        <f>SUM(D7:N7)</f>
        <v>618793</v>
      </c>
      <c r="P7" s="116">
        <f>(O7/P$23)</f>
        <v>1068.7271157167531</v>
      </c>
      <c r="Q7" s="117"/>
    </row>
    <row r="8" spans="1:134">
      <c r="A8" s="105"/>
      <c r="B8" s="106">
        <v>533</v>
      </c>
      <c r="C8" s="107" t="s">
        <v>23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425935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ref="O8:O17" si="1">SUM(D8:N8)</f>
        <v>425935</v>
      </c>
      <c r="P8" s="109">
        <f>(O8/P$23)</f>
        <v>735.63903281519868</v>
      </c>
      <c r="Q8" s="110"/>
    </row>
    <row r="9" spans="1:134">
      <c r="A9" s="105"/>
      <c r="B9" s="106">
        <v>535</v>
      </c>
      <c r="C9" s="107" t="s">
        <v>39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192858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1"/>
        <v>192858</v>
      </c>
      <c r="P9" s="109">
        <f>(O9/P$23)</f>
        <v>333.0880829015544</v>
      </c>
      <c r="Q9" s="110"/>
    </row>
    <row r="10" spans="1:134" ht="15.75">
      <c r="A10" s="111" t="s">
        <v>25</v>
      </c>
      <c r="B10" s="112"/>
      <c r="C10" s="113"/>
      <c r="D10" s="114">
        <f>SUM(D11:D11)</f>
        <v>8274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4">
        <f t="shared" si="1"/>
        <v>8274</v>
      </c>
      <c r="P10" s="116">
        <f>(O10/P$23)</f>
        <v>14.290155440414507</v>
      </c>
      <c r="Q10" s="117"/>
    </row>
    <row r="11" spans="1:134">
      <c r="A11" s="105"/>
      <c r="B11" s="106">
        <v>541</v>
      </c>
      <c r="C11" s="107" t="s">
        <v>26</v>
      </c>
      <c r="D11" s="108">
        <v>8274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8274</v>
      </c>
      <c r="P11" s="109">
        <f>(O11/P$23)</f>
        <v>14.290155440414507</v>
      </c>
      <c r="Q11" s="110"/>
    </row>
    <row r="12" spans="1:134" ht="15.75">
      <c r="A12" s="111" t="s">
        <v>82</v>
      </c>
      <c r="B12" s="112"/>
      <c r="C12" s="113"/>
      <c r="D12" s="114">
        <f>SUM(D13:D13)</f>
        <v>79115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 t="shared" si="1"/>
        <v>79115</v>
      </c>
      <c r="P12" s="116">
        <f>(O12/P$23)</f>
        <v>136.64075993091538</v>
      </c>
      <c r="Q12" s="117"/>
    </row>
    <row r="13" spans="1:134">
      <c r="A13" s="118"/>
      <c r="B13" s="119">
        <v>554</v>
      </c>
      <c r="C13" s="120" t="s">
        <v>83</v>
      </c>
      <c r="D13" s="108">
        <v>79115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79115</v>
      </c>
      <c r="P13" s="109">
        <f>(O13/P$23)</f>
        <v>136.64075993091538</v>
      </c>
      <c r="Q13" s="110"/>
    </row>
    <row r="14" spans="1:134" ht="15.75">
      <c r="A14" s="111" t="s">
        <v>84</v>
      </c>
      <c r="B14" s="112"/>
      <c r="C14" s="113"/>
      <c r="D14" s="114">
        <f>SUM(D15:D15)</f>
        <v>99912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1"/>
        <v>99912</v>
      </c>
      <c r="P14" s="116">
        <f>(O14/P$23)</f>
        <v>172.55958549222797</v>
      </c>
      <c r="Q14" s="117"/>
    </row>
    <row r="15" spans="1:134">
      <c r="A15" s="105"/>
      <c r="B15" s="106">
        <v>562</v>
      </c>
      <c r="C15" s="107" t="s">
        <v>85</v>
      </c>
      <c r="D15" s="108">
        <v>99912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99912</v>
      </c>
      <c r="P15" s="109">
        <f>(O15/P$23)</f>
        <v>172.55958549222797</v>
      </c>
      <c r="Q15" s="110"/>
    </row>
    <row r="16" spans="1:134" ht="15.75">
      <c r="A16" s="111" t="s">
        <v>27</v>
      </c>
      <c r="B16" s="112"/>
      <c r="C16" s="113"/>
      <c r="D16" s="114">
        <f>SUM(D17:D17)</f>
        <v>31480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31480</v>
      </c>
      <c r="P16" s="116">
        <f>(O16/P$23)</f>
        <v>54.369602763385146</v>
      </c>
      <c r="Q16" s="110"/>
    </row>
    <row r="17" spans="1:120">
      <c r="A17" s="105"/>
      <c r="B17" s="106">
        <v>572</v>
      </c>
      <c r="C17" s="107" t="s">
        <v>28</v>
      </c>
      <c r="D17" s="108">
        <v>31480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31480</v>
      </c>
      <c r="P17" s="109">
        <f>(O17/P$23)</f>
        <v>54.369602763385146</v>
      </c>
      <c r="Q17" s="110"/>
    </row>
    <row r="18" spans="1:120" ht="15.75">
      <c r="A18" s="111" t="s">
        <v>30</v>
      </c>
      <c r="B18" s="112"/>
      <c r="C18" s="113"/>
      <c r="D18" s="114">
        <f>SUM(D19:D20)</f>
        <v>21494</v>
      </c>
      <c r="E18" s="114">
        <f>SUM(E19:E20)</f>
        <v>0</v>
      </c>
      <c r="F18" s="114">
        <f>SUM(F19:F20)</f>
        <v>0</v>
      </c>
      <c r="G18" s="114">
        <f>SUM(G19:G20)</f>
        <v>0</v>
      </c>
      <c r="H18" s="114">
        <f>SUM(H19:H20)</f>
        <v>0</v>
      </c>
      <c r="I18" s="114">
        <f>SUM(I19:I20)</f>
        <v>34868</v>
      </c>
      <c r="J18" s="114">
        <f>SUM(J19:J20)</f>
        <v>0</v>
      </c>
      <c r="K18" s="114">
        <f>SUM(K19:K20)</f>
        <v>0</v>
      </c>
      <c r="L18" s="114">
        <f>SUM(L19:L20)</f>
        <v>0</v>
      </c>
      <c r="M18" s="114">
        <f>SUM(M19:M20)</f>
        <v>0</v>
      </c>
      <c r="N18" s="114">
        <f>SUM(N19:N20)</f>
        <v>0</v>
      </c>
      <c r="O18" s="114">
        <f>SUM(D18:N18)</f>
        <v>56362</v>
      </c>
      <c r="P18" s="116">
        <f>(O18/P$23)</f>
        <v>97.343696027633854</v>
      </c>
      <c r="Q18" s="110"/>
    </row>
    <row r="19" spans="1:120">
      <c r="A19" s="105"/>
      <c r="B19" s="106">
        <v>581</v>
      </c>
      <c r="C19" s="107" t="s">
        <v>76</v>
      </c>
      <c r="D19" s="108">
        <v>21494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>SUM(D19:N19)</f>
        <v>21494</v>
      </c>
      <c r="P19" s="109">
        <f>(O19/P$23)</f>
        <v>37.122625215889464</v>
      </c>
      <c r="Q19" s="110"/>
    </row>
    <row r="20" spans="1:120" ht="15.75" thickBot="1">
      <c r="A20" s="105"/>
      <c r="B20" s="106">
        <v>591</v>
      </c>
      <c r="C20" s="107" t="s">
        <v>77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34868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ref="O20" si="2">SUM(D20:N20)</f>
        <v>34868</v>
      </c>
      <c r="P20" s="109">
        <f>(O20/P$23)</f>
        <v>60.22107081174439</v>
      </c>
      <c r="Q20" s="110"/>
    </row>
    <row r="21" spans="1:120" ht="16.5" thickBot="1">
      <c r="A21" s="121" t="s">
        <v>10</v>
      </c>
      <c r="B21" s="122"/>
      <c r="C21" s="123"/>
      <c r="D21" s="124">
        <f>SUM(D5,D7,D10,D12,D14,D16,D18)</f>
        <v>881878</v>
      </c>
      <c r="E21" s="124">
        <f t="shared" ref="E21:N21" si="3">SUM(E5,E7,E10,E12,E14,E16,E18)</f>
        <v>0</v>
      </c>
      <c r="F21" s="124">
        <f t="shared" si="3"/>
        <v>0</v>
      </c>
      <c r="G21" s="124">
        <f t="shared" si="3"/>
        <v>0</v>
      </c>
      <c r="H21" s="124">
        <f t="shared" si="3"/>
        <v>0</v>
      </c>
      <c r="I21" s="124">
        <f t="shared" si="3"/>
        <v>653661</v>
      </c>
      <c r="J21" s="124">
        <f t="shared" si="3"/>
        <v>0</v>
      </c>
      <c r="K21" s="124">
        <f t="shared" si="3"/>
        <v>0</v>
      </c>
      <c r="L21" s="124">
        <f t="shared" si="3"/>
        <v>0</v>
      </c>
      <c r="M21" s="124">
        <f t="shared" si="3"/>
        <v>0</v>
      </c>
      <c r="N21" s="124">
        <f t="shared" si="3"/>
        <v>0</v>
      </c>
      <c r="O21" s="124">
        <f>SUM(D21:N21)</f>
        <v>1535539</v>
      </c>
      <c r="P21" s="125">
        <f>(O21/P$23)</f>
        <v>2652.0535405872192</v>
      </c>
      <c r="Q21" s="103"/>
      <c r="R21" s="126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7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0"/>
    </row>
    <row r="23" spans="1:120">
      <c r="A23" s="131"/>
      <c r="B23" s="132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6" t="s">
        <v>86</v>
      </c>
      <c r="N23" s="136"/>
      <c r="O23" s="136"/>
      <c r="P23" s="134">
        <v>579</v>
      </c>
    </row>
    <row r="24" spans="1:120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40" t="s">
        <v>37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224684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480168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704852</v>
      </c>
      <c r="O5" s="58">
        <f t="shared" ref="O5:O18" si="2">(N5/O$20)</f>
        <v>1149.8401305057096</v>
      </c>
      <c r="P5" s="59"/>
    </row>
    <row r="6" spans="1:133">
      <c r="A6" s="61"/>
      <c r="B6" s="62">
        <v>513</v>
      </c>
      <c r="C6" s="63" t="s">
        <v>34</v>
      </c>
      <c r="D6" s="64">
        <v>224684</v>
      </c>
      <c r="E6" s="64">
        <v>0</v>
      </c>
      <c r="F6" s="64">
        <v>0</v>
      </c>
      <c r="G6" s="64">
        <v>0</v>
      </c>
      <c r="H6" s="64">
        <v>0</v>
      </c>
      <c r="I6" s="64">
        <v>480168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704852</v>
      </c>
      <c r="O6" s="65">
        <f t="shared" si="2"/>
        <v>1149.8401305057096</v>
      </c>
      <c r="P6" s="66"/>
    </row>
    <row r="7" spans="1:133" ht="15.75">
      <c r="A7" s="67" t="s">
        <v>20</v>
      </c>
      <c r="B7" s="68"/>
      <c r="C7" s="69"/>
      <c r="D7" s="70">
        <f t="shared" ref="D7:M7" si="3">SUM(D8:D8)</f>
        <v>1060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1060</v>
      </c>
      <c r="O7" s="72">
        <f t="shared" si="2"/>
        <v>1.7292006525285482</v>
      </c>
      <c r="P7" s="73"/>
    </row>
    <row r="8" spans="1:133">
      <c r="A8" s="61"/>
      <c r="B8" s="62">
        <v>522</v>
      </c>
      <c r="C8" s="63" t="s">
        <v>49</v>
      </c>
      <c r="D8" s="64">
        <v>1060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1060</v>
      </c>
      <c r="O8" s="65">
        <f t="shared" si="2"/>
        <v>1.7292006525285482</v>
      </c>
      <c r="P8" s="66"/>
    </row>
    <row r="9" spans="1:133" ht="15.75">
      <c r="A9" s="67" t="s">
        <v>22</v>
      </c>
      <c r="B9" s="68"/>
      <c r="C9" s="69"/>
      <c r="D9" s="70">
        <f t="shared" ref="D9:M9" si="4">SUM(D10:D10)</f>
        <v>178156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178156</v>
      </c>
      <c r="O9" s="72">
        <f t="shared" si="2"/>
        <v>290.62969004893966</v>
      </c>
      <c r="P9" s="73"/>
    </row>
    <row r="10" spans="1:133">
      <c r="A10" s="61"/>
      <c r="B10" s="62">
        <v>534</v>
      </c>
      <c r="C10" s="63" t="s">
        <v>50</v>
      </c>
      <c r="D10" s="64">
        <v>178156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178156</v>
      </c>
      <c r="O10" s="65">
        <f t="shared" si="2"/>
        <v>290.62969004893966</v>
      </c>
      <c r="P10" s="66"/>
    </row>
    <row r="11" spans="1:133" ht="15.75">
      <c r="A11" s="67" t="s">
        <v>25</v>
      </c>
      <c r="B11" s="68"/>
      <c r="C11" s="69"/>
      <c r="D11" s="70">
        <f t="shared" ref="D11:M11" si="5">SUM(D12:D12)</f>
        <v>11439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0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11439</v>
      </c>
      <c r="O11" s="72">
        <f t="shared" si="2"/>
        <v>18.660685154975532</v>
      </c>
      <c r="P11" s="73"/>
    </row>
    <row r="12" spans="1:133">
      <c r="A12" s="61"/>
      <c r="B12" s="62">
        <v>541</v>
      </c>
      <c r="C12" s="63" t="s">
        <v>51</v>
      </c>
      <c r="D12" s="64">
        <v>11439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11439</v>
      </c>
      <c r="O12" s="65">
        <f t="shared" si="2"/>
        <v>18.660685154975532</v>
      </c>
      <c r="P12" s="66"/>
    </row>
    <row r="13" spans="1:133" ht="15.75">
      <c r="A13" s="67" t="s">
        <v>27</v>
      </c>
      <c r="B13" s="68"/>
      <c r="C13" s="69"/>
      <c r="D13" s="70">
        <f t="shared" ref="D13:M13" si="6">SUM(D14:D14)</f>
        <v>9482</v>
      </c>
      <c r="E13" s="70">
        <f t="shared" si="6"/>
        <v>0</v>
      </c>
      <c r="F13" s="70">
        <f t="shared" si="6"/>
        <v>0</v>
      </c>
      <c r="G13" s="70">
        <f t="shared" si="6"/>
        <v>0</v>
      </c>
      <c r="H13" s="70">
        <f t="shared" si="6"/>
        <v>0</v>
      </c>
      <c r="I13" s="70">
        <f t="shared" si="6"/>
        <v>0</v>
      </c>
      <c r="J13" s="70">
        <f t="shared" si="6"/>
        <v>0</v>
      </c>
      <c r="K13" s="70">
        <f t="shared" si="6"/>
        <v>0</v>
      </c>
      <c r="L13" s="70">
        <f t="shared" si="6"/>
        <v>0</v>
      </c>
      <c r="M13" s="70">
        <f t="shared" si="6"/>
        <v>0</v>
      </c>
      <c r="N13" s="70">
        <f t="shared" si="1"/>
        <v>9482</v>
      </c>
      <c r="O13" s="72">
        <f t="shared" si="2"/>
        <v>15.468189233278956</v>
      </c>
      <c r="P13" s="66"/>
    </row>
    <row r="14" spans="1:133">
      <c r="A14" s="61"/>
      <c r="B14" s="62">
        <v>572</v>
      </c>
      <c r="C14" s="63" t="s">
        <v>52</v>
      </c>
      <c r="D14" s="64">
        <v>9482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9482</v>
      </c>
      <c r="O14" s="65">
        <f t="shared" si="2"/>
        <v>15.468189233278956</v>
      </c>
      <c r="P14" s="66"/>
    </row>
    <row r="15" spans="1:133" ht="15.75">
      <c r="A15" s="67" t="s">
        <v>53</v>
      </c>
      <c r="B15" s="68"/>
      <c r="C15" s="69"/>
      <c r="D15" s="70">
        <f t="shared" ref="D15:M15" si="7">SUM(D16:D17)</f>
        <v>117553</v>
      </c>
      <c r="E15" s="70">
        <f t="shared" si="7"/>
        <v>0</v>
      </c>
      <c r="F15" s="70">
        <f t="shared" si="7"/>
        <v>0</v>
      </c>
      <c r="G15" s="70">
        <f t="shared" si="7"/>
        <v>0</v>
      </c>
      <c r="H15" s="70">
        <f t="shared" si="7"/>
        <v>0</v>
      </c>
      <c r="I15" s="70">
        <f t="shared" si="7"/>
        <v>143917</v>
      </c>
      <c r="J15" s="70">
        <f t="shared" si="7"/>
        <v>0</v>
      </c>
      <c r="K15" s="70">
        <f t="shared" si="7"/>
        <v>0</v>
      </c>
      <c r="L15" s="70">
        <f t="shared" si="7"/>
        <v>0</v>
      </c>
      <c r="M15" s="70">
        <f t="shared" si="7"/>
        <v>0</v>
      </c>
      <c r="N15" s="70">
        <f t="shared" si="1"/>
        <v>261470</v>
      </c>
      <c r="O15" s="72">
        <f t="shared" si="2"/>
        <v>426.54159869494288</v>
      </c>
      <c r="P15" s="66"/>
    </row>
    <row r="16" spans="1:133">
      <c r="A16" s="61"/>
      <c r="B16" s="62">
        <v>581</v>
      </c>
      <c r="C16" s="63" t="s">
        <v>54</v>
      </c>
      <c r="D16" s="64">
        <v>117553</v>
      </c>
      <c r="E16" s="64">
        <v>0</v>
      </c>
      <c r="F16" s="64">
        <v>0</v>
      </c>
      <c r="G16" s="64">
        <v>0</v>
      </c>
      <c r="H16" s="64">
        <v>0</v>
      </c>
      <c r="I16" s="64">
        <v>106147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223700</v>
      </c>
      <c r="O16" s="65">
        <f t="shared" si="2"/>
        <v>364.92659053833603</v>
      </c>
      <c r="P16" s="66"/>
    </row>
    <row r="17" spans="1:119" ht="15.75" thickBot="1">
      <c r="A17" s="61"/>
      <c r="B17" s="62">
        <v>591</v>
      </c>
      <c r="C17" s="63" t="s">
        <v>55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37770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37770</v>
      </c>
      <c r="O17" s="65">
        <f t="shared" si="2"/>
        <v>61.615008156606855</v>
      </c>
      <c r="P17" s="66"/>
    </row>
    <row r="18" spans="1:119" ht="16.5" thickBot="1">
      <c r="A18" s="74" t="s">
        <v>10</v>
      </c>
      <c r="B18" s="75"/>
      <c r="C18" s="76"/>
      <c r="D18" s="77">
        <f>SUM(D5,D7,D9,D11,D13,D15)</f>
        <v>542374</v>
      </c>
      <c r="E18" s="77">
        <f t="shared" ref="E18:M18" si="8">SUM(E5,E7,E9,E11,E13,E15)</f>
        <v>0</v>
      </c>
      <c r="F18" s="77">
        <f t="shared" si="8"/>
        <v>0</v>
      </c>
      <c r="G18" s="77">
        <f t="shared" si="8"/>
        <v>0</v>
      </c>
      <c r="H18" s="77">
        <f t="shared" si="8"/>
        <v>0</v>
      </c>
      <c r="I18" s="77">
        <f t="shared" si="8"/>
        <v>624085</v>
      </c>
      <c r="J18" s="77">
        <f t="shared" si="8"/>
        <v>0</v>
      </c>
      <c r="K18" s="77">
        <f t="shared" si="8"/>
        <v>0</v>
      </c>
      <c r="L18" s="77">
        <f t="shared" si="8"/>
        <v>0</v>
      </c>
      <c r="M18" s="77">
        <f t="shared" si="8"/>
        <v>0</v>
      </c>
      <c r="N18" s="77">
        <f t="shared" si="1"/>
        <v>1166459</v>
      </c>
      <c r="O18" s="78">
        <f t="shared" si="2"/>
        <v>1902.8694942903753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4" t="s">
        <v>56</v>
      </c>
      <c r="M20" s="174"/>
      <c r="N20" s="174"/>
      <c r="O20" s="88">
        <v>613</v>
      </c>
    </row>
    <row r="21" spans="1:119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  <row r="22" spans="1:119" ht="15.75" customHeight="1" thickBot="1">
      <c r="A22" s="178" t="s">
        <v>37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264485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264485</v>
      </c>
      <c r="O5" s="30">
        <f t="shared" ref="O5:O18" si="2">(N5/O$20)</f>
        <v>424.53451043338686</v>
      </c>
      <c r="P5" s="6"/>
    </row>
    <row r="6" spans="1:133">
      <c r="A6" s="12"/>
      <c r="B6" s="42">
        <v>513</v>
      </c>
      <c r="C6" s="19" t="s">
        <v>34</v>
      </c>
      <c r="D6" s="43">
        <v>263143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263143</v>
      </c>
      <c r="O6" s="44">
        <f t="shared" si="2"/>
        <v>422.38041733547351</v>
      </c>
      <c r="P6" s="9"/>
    </row>
    <row r="7" spans="1:133">
      <c r="A7" s="12"/>
      <c r="B7" s="42">
        <v>519</v>
      </c>
      <c r="C7" s="19" t="s">
        <v>19</v>
      </c>
      <c r="D7" s="43">
        <v>1342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1342</v>
      </c>
      <c r="O7" s="44">
        <f t="shared" si="2"/>
        <v>2.1540930979133228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173493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502589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676082</v>
      </c>
      <c r="O8" s="41">
        <f t="shared" si="2"/>
        <v>1085.2038523274477</v>
      </c>
      <c r="P8" s="10"/>
    </row>
    <row r="9" spans="1:133">
      <c r="A9" s="12"/>
      <c r="B9" s="42">
        <v>533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326610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326610</v>
      </c>
      <c r="O9" s="44">
        <f t="shared" si="2"/>
        <v>524.25361155698238</v>
      </c>
      <c r="P9" s="9"/>
    </row>
    <row r="10" spans="1:133">
      <c r="A10" s="12"/>
      <c r="B10" s="42">
        <v>534</v>
      </c>
      <c r="C10" s="19" t="s">
        <v>24</v>
      </c>
      <c r="D10" s="43">
        <v>173493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173493</v>
      </c>
      <c r="O10" s="44">
        <f t="shared" si="2"/>
        <v>278.47993579454254</v>
      </c>
      <c r="P10" s="9"/>
    </row>
    <row r="11" spans="1:133">
      <c r="A11" s="12"/>
      <c r="B11" s="42">
        <v>535</v>
      </c>
      <c r="C11" s="19" t="s">
        <v>39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175979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175979</v>
      </c>
      <c r="O11" s="44">
        <f t="shared" si="2"/>
        <v>282.47030497592294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12524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12524</v>
      </c>
      <c r="O12" s="41">
        <f t="shared" si="2"/>
        <v>20.102728731942214</v>
      </c>
      <c r="P12" s="10"/>
    </row>
    <row r="13" spans="1:133">
      <c r="A13" s="12"/>
      <c r="B13" s="42">
        <v>541</v>
      </c>
      <c r="C13" s="19" t="s">
        <v>26</v>
      </c>
      <c r="D13" s="43">
        <v>12524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12524</v>
      </c>
      <c r="O13" s="44">
        <f t="shared" si="2"/>
        <v>20.102728731942214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8959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8959</v>
      </c>
      <c r="O14" s="41">
        <f t="shared" si="2"/>
        <v>14.380417335473515</v>
      </c>
      <c r="P14" s="9"/>
    </row>
    <row r="15" spans="1:133">
      <c r="A15" s="12"/>
      <c r="B15" s="42">
        <v>572</v>
      </c>
      <c r="C15" s="19" t="s">
        <v>28</v>
      </c>
      <c r="D15" s="43">
        <v>8959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8959</v>
      </c>
      <c r="O15" s="44">
        <f t="shared" si="2"/>
        <v>14.380417335473515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44258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44258</v>
      </c>
      <c r="O16" s="41">
        <f t="shared" si="2"/>
        <v>71.040128410914932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44258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44258</v>
      </c>
      <c r="O17" s="44">
        <f t="shared" si="2"/>
        <v>71.040128410914932</v>
      </c>
      <c r="P17" s="9"/>
    </row>
    <row r="18" spans="1:119" ht="16.5" thickBot="1">
      <c r="A18" s="13" t="s">
        <v>10</v>
      </c>
      <c r="B18" s="21"/>
      <c r="C18" s="20"/>
      <c r="D18" s="14">
        <f>SUM(D5,D8,D12,D14,D16)</f>
        <v>503719</v>
      </c>
      <c r="E18" s="14">
        <f t="shared" ref="E18:M18" si="7">SUM(E5,E8,E12,E14,E16)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502589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1006308</v>
      </c>
      <c r="O18" s="35">
        <f t="shared" si="2"/>
        <v>1615.2616372391653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44</v>
      </c>
      <c r="M20" s="160"/>
      <c r="N20" s="160"/>
      <c r="O20" s="39">
        <v>623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182632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182632</v>
      </c>
      <c r="O5" s="30">
        <f t="shared" ref="O5:O19" si="2">(N5/O$21)</f>
        <v>285.36250000000001</v>
      </c>
      <c r="P5" s="6"/>
    </row>
    <row r="6" spans="1:133">
      <c r="A6" s="12"/>
      <c r="B6" s="42">
        <v>513</v>
      </c>
      <c r="C6" s="19" t="s">
        <v>34</v>
      </c>
      <c r="D6" s="43">
        <v>182632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182632</v>
      </c>
      <c r="O6" s="44">
        <f t="shared" si="2"/>
        <v>285.36250000000001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1824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1824</v>
      </c>
      <c r="O7" s="41">
        <f t="shared" si="2"/>
        <v>2.85</v>
      </c>
      <c r="P7" s="10"/>
    </row>
    <row r="8" spans="1:133">
      <c r="A8" s="12"/>
      <c r="B8" s="42">
        <v>529</v>
      </c>
      <c r="C8" s="19" t="s">
        <v>21</v>
      </c>
      <c r="D8" s="43">
        <v>1824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1824</v>
      </c>
      <c r="O8" s="44">
        <f t="shared" si="2"/>
        <v>2.85</v>
      </c>
      <c r="P8" s="9"/>
    </row>
    <row r="9" spans="1:133" ht="15.75">
      <c r="A9" s="26" t="s">
        <v>22</v>
      </c>
      <c r="B9" s="27"/>
      <c r="C9" s="28"/>
      <c r="D9" s="29">
        <f t="shared" ref="D9:M9" si="4">SUM(D10:D12)</f>
        <v>162425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500801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663226</v>
      </c>
      <c r="O9" s="41">
        <f t="shared" si="2"/>
        <v>1036.2906250000001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354223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354223</v>
      </c>
      <c r="O10" s="44">
        <f t="shared" si="2"/>
        <v>553.47343750000005</v>
      </c>
      <c r="P10" s="9"/>
    </row>
    <row r="11" spans="1:133">
      <c r="A11" s="12"/>
      <c r="B11" s="42">
        <v>534</v>
      </c>
      <c r="C11" s="19" t="s">
        <v>24</v>
      </c>
      <c r="D11" s="43">
        <v>162425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162425</v>
      </c>
      <c r="O11" s="44">
        <f t="shared" si="2"/>
        <v>253.7890625</v>
      </c>
      <c r="P11" s="9"/>
    </row>
    <row r="12" spans="1:133">
      <c r="A12" s="12"/>
      <c r="B12" s="42">
        <v>535</v>
      </c>
      <c r="C12" s="19" t="s">
        <v>39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146578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146578</v>
      </c>
      <c r="O12" s="44">
        <f t="shared" si="2"/>
        <v>229.02812499999999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9433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9433</v>
      </c>
      <c r="O13" s="41">
        <f t="shared" si="2"/>
        <v>14.739062499999999</v>
      </c>
      <c r="P13" s="10"/>
    </row>
    <row r="14" spans="1:133">
      <c r="A14" s="12"/>
      <c r="B14" s="42">
        <v>541</v>
      </c>
      <c r="C14" s="19" t="s">
        <v>26</v>
      </c>
      <c r="D14" s="43">
        <v>9433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9433</v>
      </c>
      <c r="O14" s="44">
        <f t="shared" si="2"/>
        <v>14.739062499999999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8965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8965</v>
      </c>
      <c r="O15" s="41">
        <f t="shared" si="2"/>
        <v>14.0078125</v>
      </c>
      <c r="P15" s="9"/>
    </row>
    <row r="16" spans="1:133">
      <c r="A16" s="12"/>
      <c r="B16" s="42">
        <v>572</v>
      </c>
      <c r="C16" s="19" t="s">
        <v>28</v>
      </c>
      <c r="D16" s="43">
        <v>8965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8965</v>
      </c>
      <c r="O16" s="44">
        <f t="shared" si="2"/>
        <v>14.0078125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63361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63361</v>
      </c>
      <c r="O17" s="41">
        <f t="shared" si="2"/>
        <v>99.001562500000006</v>
      </c>
      <c r="P17" s="9"/>
    </row>
    <row r="18" spans="1:119" ht="15.75" thickBot="1">
      <c r="A18" s="12"/>
      <c r="B18" s="42">
        <v>581</v>
      </c>
      <c r="C18" s="19" t="s">
        <v>29</v>
      </c>
      <c r="D18" s="43">
        <v>63361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63361</v>
      </c>
      <c r="O18" s="44">
        <f t="shared" si="2"/>
        <v>99.001562500000006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428640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500801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929441</v>
      </c>
      <c r="O19" s="35">
        <f t="shared" si="2"/>
        <v>1452.2515625000001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42</v>
      </c>
      <c r="M21" s="160"/>
      <c r="N21" s="160"/>
      <c r="O21" s="39">
        <v>640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174038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174038</v>
      </c>
      <c r="O5" s="30">
        <f t="shared" ref="O5:O19" si="2">(N5/O$21)</f>
        <v>274.94154818325433</v>
      </c>
      <c r="P5" s="6"/>
    </row>
    <row r="6" spans="1:133">
      <c r="A6" s="12"/>
      <c r="B6" s="42">
        <v>513</v>
      </c>
      <c r="C6" s="19" t="s">
        <v>34</v>
      </c>
      <c r="D6" s="43">
        <v>174038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174038</v>
      </c>
      <c r="O6" s="44">
        <f t="shared" si="2"/>
        <v>274.94154818325433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533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533</v>
      </c>
      <c r="O7" s="41">
        <f t="shared" si="2"/>
        <v>0.84202211690363349</v>
      </c>
      <c r="P7" s="10"/>
    </row>
    <row r="8" spans="1:133">
      <c r="A8" s="12"/>
      <c r="B8" s="42">
        <v>529</v>
      </c>
      <c r="C8" s="19" t="s">
        <v>21</v>
      </c>
      <c r="D8" s="43">
        <v>533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533</v>
      </c>
      <c r="O8" s="44">
        <f t="shared" si="2"/>
        <v>0.84202211690363349</v>
      </c>
      <c r="P8" s="9"/>
    </row>
    <row r="9" spans="1:133" ht="15.75">
      <c r="A9" s="26" t="s">
        <v>22</v>
      </c>
      <c r="B9" s="27"/>
      <c r="C9" s="28"/>
      <c r="D9" s="29">
        <f t="shared" ref="D9:M9" si="4">SUM(D10:D12)</f>
        <v>158761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470654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629415</v>
      </c>
      <c r="O9" s="41">
        <f t="shared" si="2"/>
        <v>994.33649289099526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332582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332582</v>
      </c>
      <c r="O10" s="44">
        <f t="shared" si="2"/>
        <v>525.40600315955771</v>
      </c>
      <c r="P10" s="9"/>
    </row>
    <row r="11" spans="1:133">
      <c r="A11" s="12"/>
      <c r="B11" s="42">
        <v>534</v>
      </c>
      <c r="C11" s="19" t="s">
        <v>24</v>
      </c>
      <c r="D11" s="43">
        <v>158761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158761</v>
      </c>
      <c r="O11" s="44">
        <f t="shared" si="2"/>
        <v>250.80726698262242</v>
      </c>
      <c r="P11" s="9"/>
    </row>
    <row r="12" spans="1:133">
      <c r="A12" s="12"/>
      <c r="B12" s="42">
        <v>535</v>
      </c>
      <c r="C12" s="19" t="s">
        <v>39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138072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138072</v>
      </c>
      <c r="O12" s="44">
        <f t="shared" si="2"/>
        <v>218.12322274881515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9369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9369</v>
      </c>
      <c r="O13" s="41">
        <f t="shared" si="2"/>
        <v>14.800947867298579</v>
      </c>
      <c r="P13" s="10"/>
    </row>
    <row r="14" spans="1:133">
      <c r="A14" s="12"/>
      <c r="B14" s="42">
        <v>541</v>
      </c>
      <c r="C14" s="19" t="s">
        <v>26</v>
      </c>
      <c r="D14" s="43">
        <v>9369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9369</v>
      </c>
      <c r="O14" s="44">
        <f t="shared" si="2"/>
        <v>14.800947867298579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10906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10906</v>
      </c>
      <c r="O15" s="41">
        <f t="shared" si="2"/>
        <v>17.22906793048973</v>
      </c>
      <c r="P15" s="9"/>
    </row>
    <row r="16" spans="1:133">
      <c r="A16" s="12"/>
      <c r="B16" s="42">
        <v>572</v>
      </c>
      <c r="C16" s="19" t="s">
        <v>28</v>
      </c>
      <c r="D16" s="43">
        <v>10906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10906</v>
      </c>
      <c r="O16" s="44">
        <f t="shared" si="2"/>
        <v>17.22906793048973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117234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117234</v>
      </c>
      <c r="O17" s="41">
        <f t="shared" si="2"/>
        <v>185.2037914691943</v>
      </c>
      <c r="P17" s="9"/>
    </row>
    <row r="18" spans="1:119" ht="15.75" thickBot="1">
      <c r="A18" s="12"/>
      <c r="B18" s="42">
        <v>581</v>
      </c>
      <c r="C18" s="19" t="s">
        <v>29</v>
      </c>
      <c r="D18" s="43">
        <v>117234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117234</v>
      </c>
      <c r="O18" s="44">
        <f t="shared" si="2"/>
        <v>185.2037914691943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470841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470654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941495</v>
      </c>
      <c r="O19" s="35">
        <f t="shared" si="2"/>
        <v>1487.3538704581358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40</v>
      </c>
      <c r="M21" s="160"/>
      <c r="N21" s="160"/>
      <c r="O21" s="39">
        <v>633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167374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501584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668958</v>
      </c>
      <c r="O5" s="30">
        <f t="shared" ref="O5:O17" si="2">(N5/O$19)</f>
        <v>1038.7546583850931</v>
      </c>
      <c r="P5" s="6"/>
    </row>
    <row r="6" spans="1:133">
      <c r="A6" s="12"/>
      <c r="B6" s="42">
        <v>513</v>
      </c>
      <c r="C6" s="19" t="s">
        <v>34</v>
      </c>
      <c r="D6" s="43">
        <v>167374</v>
      </c>
      <c r="E6" s="43">
        <v>0</v>
      </c>
      <c r="F6" s="43">
        <v>0</v>
      </c>
      <c r="G6" s="43">
        <v>0</v>
      </c>
      <c r="H6" s="43">
        <v>0</v>
      </c>
      <c r="I6" s="43">
        <v>501584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668958</v>
      </c>
      <c r="O6" s="44">
        <f t="shared" si="2"/>
        <v>1038.7546583850931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567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567</v>
      </c>
      <c r="O7" s="41">
        <f t="shared" si="2"/>
        <v>0.88043478260869568</v>
      </c>
      <c r="P7" s="10"/>
    </row>
    <row r="8" spans="1:133">
      <c r="A8" s="12"/>
      <c r="B8" s="42">
        <v>521</v>
      </c>
      <c r="C8" s="19" t="s">
        <v>35</v>
      </c>
      <c r="D8" s="43">
        <v>567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567</v>
      </c>
      <c r="O8" s="44">
        <f t="shared" si="2"/>
        <v>0.88043478260869568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157245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157245</v>
      </c>
      <c r="O9" s="41">
        <f t="shared" si="2"/>
        <v>244.16925465838509</v>
      </c>
      <c r="P9" s="10"/>
    </row>
    <row r="10" spans="1:133">
      <c r="A10" s="12"/>
      <c r="B10" s="42">
        <v>534</v>
      </c>
      <c r="C10" s="19" t="s">
        <v>24</v>
      </c>
      <c r="D10" s="43">
        <v>157245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157245</v>
      </c>
      <c r="O10" s="44">
        <f t="shared" si="2"/>
        <v>244.16925465838509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11403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11403</v>
      </c>
      <c r="O11" s="41">
        <f t="shared" si="2"/>
        <v>17.706521739130434</v>
      </c>
      <c r="P11" s="10"/>
    </row>
    <row r="12" spans="1:133">
      <c r="A12" s="12"/>
      <c r="B12" s="42">
        <v>541</v>
      </c>
      <c r="C12" s="19" t="s">
        <v>26</v>
      </c>
      <c r="D12" s="43">
        <v>11403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11403</v>
      </c>
      <c r="O12" s="44">
        <f t="shared" si="2"/>
        <v>17.706521739130434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9377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9377</v>
      </c>
      <c r="O13" s="41">
        <f t="shared" si="2"/>
        <v>14.56055900621118</v>
      </c>
      <c r="P13" s="9"/>
    </row>
    <row r="14" spans="1:133">
      <c r="A14" s="12"/>
      <c r="B14" s="42">
        <v>572</v>
      </c>
      <c r="C14" s="19" t="s">
        <v>28</v>
      </c>
      <c r="D14" s="43">
        <v>9377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9377</v>
      </c>
      <c r="O14" s="44">
        <f t="shared" si="2"/>
        <v>14.56055900621118</v>
      </c>
      <c r="P14" s="9"/>
    </row>
    <row r="15" spans="1:133" ht="15.75">
      <c r="A15" s="26" t="s">
        <v>30</v>
      </c>
      <c r="B15" s="27"/>
      <c r="C15" s="28"/>
      <c r="D15" s="29">
        <f t="shared" ref="D15:M15" si="7">SUM(D16:D16)</f>
        <v>125905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125905</v>
      </c>
      <c r="O15" s="41">
        <f t="shared" si="2"/>
        <v>195.50465838509317</v>
      </c>
      <c r="P15" s="9"/>
    </row>
    <row r="16" spans="1:133" ht="15.75" thickBot="1">
      <c r="A16" s="12"/>
      <c r="B16" s="42">
        <v>581</v>
      </c>
      <c r="C16" s="19" t="s">
        <v>29</v>
      </c>
      <c r="D16" s="43">
        <v>125905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125905</v>
      </c>
      <c r="O16" s="44">
        <f t="shared" si="2"/>
        <v>195.50465838509317</v>
      </c>
      <c r="P16" s="9"/>
    </row>
    <row r="17" spans="1:119" ht="16.5" thickBot="1">
      <c r="A17" s="13" t="s">
        <v>10</v>
      </c>
      <c r="B17" s="21"/>
      <c r="C17" s="20"/>
      <c r="D17" s="14">
        <f>SUM(D5,D7,D9,D11,D13,D15)</f>
        <v>471871</v>
      </c>
      <c r="E17" s="14">
        <f t="shared" ref="E17:M17" si="8">SUM(E5,E7,E9,E11,E13,E15)</f>
        <v>0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501584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1"/>
        <v>973455</v>
      </c>
      <c r="O17" s="35">
        <f t="shared" si="2"/>
        <v>1511.5760869565217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36</v>
      </c>
      <c r="M19" s="160"/>
      <c r="N19" s="160"/>
      <c r="O19" s="39">
        <v>644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thickBot="1">
      <c r="A21" s="162" t="s">
        <v>37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A21:O21"/>
    <mergeCell ref="L19:N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219651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219651</v>
      </c>
      <c r="O5" s="30">
        <f t="shared" ref="O5:O18" si="2">(N5/O$20)</f>
        <v>298.03392130257799</v>
      </c>
      <c r="P5" s="6"/>
    </row>
    <row r="6" spans="1:133">
      <c r="A6" s="12"/>
      <c r="B6" s="42">
        <v>519</v>
      </c>
      <c r="C6" s="19" t="s">
        <v>19</v>
      </c>
      <c r="D6" s="43">
        <v>219651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219651</v>
      </c>
      <c r="O6" s="44">
        <f t="shared" si="2"/>
        <v>298.03392130257799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634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634</v>
      </c>
      <c r="O7" s="41">
        <f t="shared" si="2"/>
        <v>0.86024423337856171</v>
      </c>
      <c r="P7" s="10"/>
    </row>
    <row r="8" spans="1:133">
      <c r="A8" s="12"/>
      <c r="B8" s="42">
        <v>529</v>
      </c>
      <c r="C8" s="19" t="s">
        <v>21</v>
      </c>
      <c r="D8" s="43">
        <v>634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634</v>
      </c>
      <c r="O8" s="44">
        <f t="shared" si="2"/>
        <v>0.86024423337856171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142984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439158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582142</v>
      </c>
      <c r="O9" s="41">
        <f t="shared" si="2"/>
        <v>789.88059701492534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439158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439158</v>
      </c>
      <c r="O10" s="44">
        <f t="shared" si="2"/>
        <v>595.87245590230668</v>
      </c>
      <c r="P10" s="9"/>
    </row>
    <row r="11" spans="1:133">
      <c r="A11" s="12"/>
      <c r="B11" s="42">
        <v>534</v>
      </c>
      <c r="C11" s="19" t="s">
        <v>24</v>
      </c>
      <c r="D11" s="43">
        <v>142984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142984</v>
      </c>
      <c r="O11" s="44">
        <f t="shared" si="2"/>
        <v>194.00814111261872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9596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9596</v>
      </c>
      <c r="O12" s="41">
        <f t="shared" si="2"/>
        <v>13.020352781546812</v>
      </c>
      <c r="P12" s="10"/>
    </row>
    <row r="13" spans="1:133">
      <c r="A13" s="12"/>
      <c r="B13" s="42">
        <v>541</v>
      </c>
      <c r="C13" s="19" t="s">
        <v>26</v>
      </c>
      <c r="D13" s="43">
        <v>9596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9596</v>
      </c>
      <c r="O13" s="44">
        <f t="shared" si="2"/>
        <v>13.020352781546812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8404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8404</v>
      </c>
      <c r="O14" s="41">
        <f t="shared" si="2"/>
        <v>11.402985074626866</v>
      </c>
      <c r="P14" s="9"/>
    </row>
    <row r="15" spans="1:133">
      <c r="A15" s="12"/>
      <c r="B15" s="42">
        <v>572</v>
      </c>
      <c r="C15" s="19" t="s">
        <v>28</v>
      </c>
      <c r="D15" s="43">
        <v>8404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8404</v>
      </c>
      <c r="O15" s="44">
        <f t="shared" si="2"/>
        <v>11.402985074626866</v>
      </c>
      <c r="P15" s="9"/>
    </row>
    <row r="16" spans="1:133" ht="15.75">
      <c r="A16" s="26" t="s">
        <v>30</v>
      </c>
      <c r="B16" s="27"/>
      <c r="C16" s="28"/>
      <c r="D16" s="29">
        <f t="shared" ref="D16:M16" si="7">SUM(D17:D17)</f>
        <v>14517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14517</v>
      </c>
      <c r="O16" s="41">
        <f t="shared" si="2"/>
        <v>19.697421981004069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14517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14517</v>
      </c>
      <c r="O17" s="44">
        <f t="shared" si="2"/>
        <v>19.697421981004069</v>
      </c>
      <c r="P17" s="9"/>
    </row>
    <row r="18" spans="1:119" ht="16.5" thickBot="1">
      <c r="A18" s="13" t="s">
        <v>10</v>
      </c>
      <c r="B18" s="21"/>
      <c r="C18" s="20"/>
      <c r="D18" s="14">
        <f>SUM(D5,D7,D9,D12,D14,D16)</f>
        <v>395786</v>
      </c>
      <c r="E18" s="14">
        <f t="shared" ref="E18:M18" si="8">SUM(E5,E7,E9,E12,E14,E16)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439158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834944</v>
      </c>
      <c r="O18" s="35">
        <f t="shared" si="2"/>
        <v>1132.8955223880596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31</v>
      </c>
      <c r="M20" s="160"/>
      <c r="N20" s="160"/>
      <c r="O20" s="39">
        <v>737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219257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219257</v>
      </c>
      <c r="O5" s="30">
        <f t="shared" ref="O5:O19" si="2">(N5/O$21)</f>
        <v>296.29324324324324</v>
      </c>
      <c r="P5" s="6"/>
    </row>
    <row r="6" spans="1:133">
      <c r="A6" s="12"/>
      <c r="B6" s="42">
        <v>513</v>
      </c>
      <c r="C6" s="19" t="s">
        <v>34</v>
      </c>
      <c r="D6" s="43">
        <v>218257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218257</v>
      </c>
      <c r="O6" s="44">
        <f t="shared" si="2"/>
        <v>294.94189189189188</v>
      </c>
      <c r="P6" s="9"/>
    </row>
    <row r="7" spans="1:133">
      <c r="A7" s="12"/>
      <c r="B7" s="42">
        <v>519</v>
      </c>
      <c r="C7" s="19" t="s">
        <v>19</v>
      </c>
      <c r="D7" s="43">
        <v>1000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1000</v>
      </c>
      <c r="O7" s="44">
        <f t="shared" si="2"/>
        <v>1.3513513513513513</v>
      </c>
      <c r="P7" s="9"/>
    </row>
    <row r="8" spans="1:133" ht="15.75">
      <c r="A8" s="26" t="s">
        <v>22</v>
      </c>
      <c r="B8" s="27"/>
      <c r="C8" s="28"/>
      <c r="D8" s="29">
        <f t="shared" ref="D8:M8" si="3">SUM(D9:D12)</f>
        <v>168745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395078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563823</v>
      </c>
      <c r="O8" s="41">
        <f t="shared" si="2"/>
        <v>761.92297297297296</v>
      </c>
      <c r="P8" s="10"/>
    </row>
    <row r="9" spans="1:133">
      <c r="A9" s="12"/>
      <c r="B9" s="42">
        <v>533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244626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244626</v>
      </c>
      <c r="O9" s="44">
        <f t="shared" si="2"/>
        <v>330.57567567567565</v>
      </c>
      <c r="P9" s="9"/>
    </row>
    <row r="10" spans="1:133">
      <c r="A10" s="12"/>
      <c r="B10" s="42">
        <v>534</v>
      </c>
      <c r="C10" s="19" t="s">
        <v>24</v>
      </c>
      <c r="D10" s="43">
        <v>168629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168629</v>
      </c>
      <c r="O10" s="44">
        <f t="shared" si="2"/>
        <v>227.87702702702703</v>
      </c>
      <c r="P10" s="9"/>
    </row>
    <row r="11" spans="1:133">
      <c r="A11" s="12"/>
      <c r="B11" s="42">
        <v>535</v>
      </c>
      <c r="C11" s="19" t="s">
        <v>39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150452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150452</v>
      </c>
      <c r="O11" s="44">
        <f t="shared" si="2"/>
        <v>203.31351351351353</v>
      </c>
      <c r="P11" s="9"/>
    </row>
    <row r="12" spans="1:133">
      <c r="A12" s="12"/>
      <c r="B12" s="42">
        <v>539</v>
      </c>
      <c r="C12" s="19" t="s">
        <v>46</v>
      </c>
      <c r="D12" s="43">
        <v>116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</v>
      </c>
      <c r="O12" s="44">
        <f t="shared" si="2"/>
        <v>0.15675675675675677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9977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9977</v>
      </c>
      <c r="O13" s="41">
        <f t="shared" si="2"/>
        <v>13.482432432432432</v>
      </c>
      <c r="P13" s="10"/>
    </row>
    <row r="14" spans="1:133">
      <c r="A14" s="12"/>
      <c r="B14" s="42">
        <v>541</v>
      </c>
      <c r="C14" s="19" t="s">
        <v>26</v>
      </c>
      <c r="D14" s="43">
        <v>9977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9977</v>
      </c>
      <c r="O14" s="44">
        <f t="shared" si="2"/>
        <v>13.482432432432432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15594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15594</v>
      </c>
      <c r="O15" s="41">
        <f t="shared" si="2"/>
        <v>21.072972972972973</v>
      </c>
      <c r="P15" s="9"/>
    </row>
    <row r="16" spans="1:133">
      <c r="A16" s="12"/>
      <c r="B16" s="42">
        <v>572</v>
      </c>
      <c r="C16" s="19" t="s">
        <v>28</v>
      </c>
      <c r="D16" s="43">
        <v>15594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15594</v>
      </c>
      <c r="O16" s="44">
        <f t="shared" si="2"/>
        <v>21.072972972972973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83261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83261</v>
      </c>
      <c r="O17" s="41">
        <f t="shared" si="2"/>
        <v>112.51486486486486</v>
      </c>
      <c r="P17" s="9"/>
    </row>
    <row r="18" spans="1:119" ht="15.75" thickBot="1">
      <c r="A18" s="12"/>
      <c r="B18" s="42">
        <v>581</v>
      </c>
      <c r="C18" s="19" t="s">
        <v>29</v>
      </c>
      <c r="D18" s="43">
        <v>83261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83261</v>
      </c>
      <c r="O18" s="44">
        <f t="shared" si="2"/>
        <v>112.51486486486486</v>
      </c>
      <c r="P18" s="9"/>
    </row>
    <row r="19" spans="1:119" ht="16.5" thickBot="1">
      <c r="A19" s="13" t="s">
        <v>10</v>
      </c>
      <c r="B19" s="21"/>
      <c r="C19" s="20"/>
      <c r="D19" s="14">
        <f>SUM(D5,D8,D13,D15,D17)</f>
        <v>496834</v>
      </c>
      <c r="E19" s="14">
        <f t="shared" ref="E19:M19" si="7">SUM(E5,E8,E13,E15,E17)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395078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891912</v>
      </c>
      <c r="O19" s="35">
        <f t="shared" si="2"/>
        <v>1205.2864864864864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47</v>
      </c>
      <c r="M21" s="160"/>
      <c r="N21" s="160"/>
      <c r="O21" s="39">
        <v>740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202658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202658</v>
      </c>
      <c r="O5" s="30">
        <f t="shared" ref="O5:O19" si="2">(N5/O$21)</f>
        <v>280.30152143845089</v>
      </c>
      <c r="P5" s="6"/>
    </row>
    <row r="6" spans="1:133">
      <c r="A6" s="12"/>
      <c r="B6" s="42">
        <v>519</v>
      </c>
      <c r="C6" s="19" t="s">
        <v>19</v>
      </c>
      <c r="D6" s="43">
        <v>202658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202658</v>
      </c>
      <c r="O6" s="44">
        <f t="shared" si="2"/>
        <v>280.30152143845089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769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769</v>
      </c>
      <c r="O7" s="41">
        <f t="shared" si="2"/>
        <v>1.0636237897648686</v>
      </c>
      <c r="P7" s="10"/>
    </row>
    <row r="8" spans="1:133">
      <c r="A8" s="12"/>
      <c r="B8" s="42">
        <v>529</v>
      </c>
      <c r="C8" s="19" t="s">
        <v>21</v>
      </c>
      <c r="D8" s="43">
        <v>769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769</v>
      </c>
      <c r="O8" s="44">
        <f t="shared" si="2"/>
        <v>1.0636237897648686</v>
      </c>
      <c r="P8" s="9"/>
    </row>
    <row r="9" spans="1:133" ht="15.75">
      <c r="A9" s="26" t="s">
        <v>22</v>
      </c>
      <c r="B9" s="27"/>
      <c r="C9" s="28"/>
      <c r="D9" s="29">
        <f t="shared" ref="D9:M9" si="4">SUM(D10:D12)</f>
        <v>174901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293931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468832</v>
      </c>
      <c r="O9" s="41">
        <f t="shared" si="2"/>
        <v>648.45366528354077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164636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164636</v>
      </c>
      <c r="O10" s="44">
        <f t="shared" si="2"/>
        <v>227.71230982019364</v>
      </c>
      <c r="P10" s="9"/>
    </row>
    <row r="11" spans="1:133">
      <c r="A11" s="12"/>
      <c r="B11" s="42">
        <v>534</v>
      </c>
      <c r="C11" s="19" t="s">
        <v>24</v>
      </c>
      <c r="D11" s="43">
        <v>174901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174901</v>
      </c>
      <c r="O11" s="44">
        <f t="shared" si="2"/>
        <v>241.9100968188105</v>
      </c>
      <c r="P11" s="9"/>
    </row>
    <row r="12" spans="1:133">
      <c r="A12" s="12"/>
      <c r="B12" s="42">
        <v>535</v>
      </c>
      <c r="C12" s="19" t="s">
        <v>39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129295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129295</v>
      </c>
      <c r="O12" s="44">
        <f t="shared" si="2"/>
        <v>178.83125864453666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8769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8769</v>
      </c>
      <c r="O13" s="41">
        <f t="shared" si="2"/>
        <v>12.12863070539419</v>
      </c>
      <c r="P13" s="10"/>
    </row>
    <row r="14" spans="1:133">
      <c r="A14" s="12"/>
      <c r="B14" s="42">
        <v>541</v>
      </c>
      <c r="C14" s="19" t="s">
        <v>26</v>
      </c>
      <c r="D14" s="43">
        <v>8769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8769</v>
      </c>
      <c r="O14" s="44">
        <f t="shared" si="2"/>
        <v>12.12863070539419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32542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32542</v>
      </c>
      <c r="O15" s="41">
        <f t="shared" si="2"/>
        <v>45.009681881051179</v>
      </c>
      <c r="P15" s="9"/>
    </row>
    <row r="16" spans="1:133">
      <c r="A16" s="12"/>
      <c r="B16" s="42">
        <v>572</v>
      </c>
      <c r="C16" s="19" t="s">
        <v>28</v>
      </c>
      <c r="D16" s="43">
        <v>32542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32542</v>
      </c>
      <c r="O16" s="44">
        <f t="shared" si="2"/>
        <v>45.009681881051179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22000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7216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29216</v>
      </c>
      <c r="O17" s="41">
        <f t="shared" si="2"/>
        <v>40.409405255878283</v>
      </c>
      <c r="P17" s="9"/>
    </row>
    <row r="18" spans="1:119" ht="15.75" thickBot="1">
      <c r="A18" s="12"/>
      <c r="B18" s="42">
        <v>581</v>
      </c>
      <c r="C18" s="19" t="s">
        <v>29</v>
      </c>
      <c r="D18" s="43">
        <v>22000</v>
      </c>
      <c r="E18" s="43">
        <v>0</v>
      </c>
      <c r="F18" s="43">
        <v>0</v>
      </c>
      <c r="G18" s="43">
        <v>0</v>
      </c>
      <c r="H18" s="43">
        <v>0</v>
      </c>
      <c r="I18" s="43">
        <v>7216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29216</v>
      </c>
      <c r="O18" s="44">
        <f t="shared" si="2"/>
        <v>40.409405255878283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441639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301147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742786</v>
      </c>
      <c r="O19" s="35">
        <f t="shared" si="2"/>
        <v>1027.3665283540802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58</v>
      </c>
      <c r="M21" s="160"/>
      <c r="N21" s="160"/>
      <c r="O21" s="39">
        <v>723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768876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768876</v>
      </c>
      <c r="P5" s="30">
        <f t="shared" ref="P5:P19" si="1">(O5/P$21)</f>
        <v>1368.1067615658362</v>
      </c>
      <c r="Q5" s="6"/>
    </row>
    <row r="6" spans="1:134">
      <c r="A6" s="12"/>
      <c r="B6" s="42">
        <v>513</v>
      </c>
      <c r="C6" s="19" t="s">
        <v>34</v>
      </c>
      <c r="D6" s="43">
        <v>768876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768876</v>
      </c>
      <c r="P6" s="44">
        <f t="shared" si="1"/>
        <v>1368.1067615658362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7343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7343</v>
      </c>
      <c r="P7" s="41">
        <f t="shared" si="1"/>
        <v>13.065836298932384</v>
      </c>
      <c r="Q7" s="10"/>
    </row>
    <row r="8" spans="1:134">
      <c r="A8" s="12"/>
      <c r="B8" s="42">
        <v>522</v>
      </c>
      <c r="C8" s="19" t="s">
        <v>49</v>
      </c>
      <c r="D8" s="43">
        <v>7343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4">SUM(D8:N8)</f>
        <v>7343</v>
      </c>
      <c r="P8" s="44">
        <f t="shared" si="1"/>
        <v>13.065836298932384</v>
      </c>
      <c r="Q8" s="9"/>
    </row>
    <row r="9" spans="1:134" ht="15.75">
      <c r="A9" s="26" t="s">
        <v>22</v>
      </c>
      <c r="B9" s="27"/>
      <c r="C9" s="28"/>
      <c r="D9" s="29">
        <f t="shared" ref="D9:N9" si="5">SUM(D10:D11)</f>
        <v>0</v>
      </c>
      <c r="E9" s="29">
        <f t="shared" si="5"/>
        <v>0</v>
      </c>
      <c r="F9" s="29">
        <f t="shared" si="5"/>
        <v>0</v>
      </c>
      <c r="G9" s="29">
        <f t="shared" si="5"/>
        <v>0</v>
      </c>
      <c r="H9" s="29">
        <f t="shared" si="5"/>
        <v>0</v>
      </c>
      <c r="I9" s="29">
        <f t="shared" si="5"/>
        <v>622980</v>
      </c>
      <c r="J9" s="29">
        <f t="shared" si="5"/>
        <v>0</v>
      </c>
      <c r="K9" s="29">
        <f t="shared" si="5"/>
        <v>0</v>
      </c>
      <c r="L9" s="29">
        <f t="shared" si="5"/>
        <v>0</v>
      </c>
      <c r="M9" s="29">
        <f t="shared" si="5"/>
        <v>0</v>
      </c>
      <c r="N9" s="29">
        <f t="shared" si="5"/>
        <v>0</v>
      </c>
      <c r="O9" s="40">
        <f>SUM(D9:N9)</f>
        <v>622980</v>
      </c>
      <c r="P9" s="41">
        <f t="shared" si="1"/>
        <v>1108.5053380782917</v>
      </c>
      <c r="Q9" s="10"/>
    </row>
    <row r="10" spans="1:134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468323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5" si="6">SUM(D10:N10)</f>
        <v>468323</v>
      </c>
      <c r="P10" s="44">
        <f t="shared" si="1"/>
        <v>833.31494661921704</v>
      </c>
      <c r="Q10" s="9"/>
    </row>
    <row r="11" spans="1:134">
      <c r="A11" s="12"/>
      <c r="B11" s="42">
        <v>535</v>
      </c>
      <c r="C11" s="19" t="s">
        <v>39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154657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6"/>
        <v>154657</v>
      </c>
      <c r="P11" s="44">
        <f t="shared" si="1"/>
        <v>275.19039145907476</v>
      </c>
      <c r="Q11" s="9"/>
    </row>
    <row r="12" spans="1:134" ht="15.75">
      <c r="A12" s="26" t="s">
        <v>25</v>
      </c>
      <c r="B12" s="27"/>
      <c r="C12" s="28"/>
      <c r="D12" s="29">
        <f t="shared" ref="D12:N12" si="7">SUM(D13:D13)</f>
        <v>13947</v>
      </c>
      <c r="E12" s="29">
        <f t="shared" si="7"/>
        <v>0</v>
      </c>
      <c r="F12" s="29">
        <f t="shared" si="7"/>
        <v>0</v>
      </c>
      <c r="G12" s="29">
        <f t="shared" si="7"/>
        <v>0</v>
      </c>
      <c r="H12" s="29">
        <f t="shared" si="7"/>
        <v>0</v>
      </c>
      <c r="I12" s="29">
        <f t="shared" si="7"/>
        <v>0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 t="shared" si="6"/>
        <v>13947</v>
      </c>
      <c r="P12" s="41">
        <f t="shared" si="1"/>
        <v>24.816725978647685</v>
      </c>
      <c r="Q12" s="10"/>
    </row>
    <row r="13" spans="1:134">
      <c r="A13" s="12"/>
      <c r="B13" s="42">
        <v>541</v>
      </c>
      <c r="C13" s="19" t="s">
        <v>26</v>
      </c>
      <c r="D13" s="43">
        <v>13947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13947</v>
      </c>
      <c r="P13" s="44">
        <f t="shared" si="1"/>
        <v>24.816725978647685</v>
      </c>
      <c r="Q13" s="9"/>
    </row>
    <row r="14" spans="1:134" ht="15.75">
      <c r="A14" s="26" t="s">
        <v>27</v>
      </c>
      <c r="B14" s="27"/>
      <c r="C14" s="28"/>
      <c r="D14" s="29">
        <f t="shared" ref="D14:N14" si="8">SUM(D15:D15)</f>
        <v>27635</v>
      </c>
      <c r="E14" s="29">
        <f t="shared" si="8"/>
        <v>0</v>
      </c>
      <c r="F14" s="29">
        <f t="shared" si="8"/>
        <v>0</v>
      </c>
      <c r="G14" s="29">
        <f t="shared" si="8"/>
        <v>0</v>
      </c>
      <c r="H14" s="29">
        <f t="shared" si="8"/>
        <v>0</v>
      </c>
      <c r="I14" s="29">
        <f t="shared" si="8"/>
        <v>0</v>
      </c>
      <c r="J14" s="29">
        <f t="shared" si="8"/>
        <v>0</v>
      </c>
      <c r="K14" s="29">
        <f t="shared" si="8"/>
        <v>0</v>
      </c>
      <c r="L14" s="29">
        <f t="shared" si="8"/>
        <v>0</v>
      </c>
      <c r="M14" s="29">
        <f t="shared" si="8"/>
        <v>0</v>
      </c>
      <c r="N14" s="29">
        <f t="shared" si="8"/>
        <v>0</v>
      </c>
      <c r="O14" s="29">
        <f>SUM(D14:N14)</f>
        <v>27635</v>
      </c>
      <c r="P14" s="41">
        <f t="shared" si="1"/>
        <v>49.172597864768683</v>
      </c>
      <c r="Q14" s="9"/>
    </row>
    <row r="15" spans="1:134">
      <c r="A15" s="12"/>
      <c r="B15" s="42">
        <v>572</v>
      </c>
      <c r="C15" s="19" t="s">
        <v>28</v>
      </c>
      <c r="D15" s="43">
        <v>27635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27635</v>
      </c>
      <c r="P15" s="44">
        <f t="shared" si="1"/>
        <v>49.172597864768683</v>
      </c>
      <c r="Q15" s="9"/>
    </row>
    <row r="16" spans="1:134" ht="15.75">
      <c r="A16" s="26" t="s">
        <v>30</v>
      </c>
      <c r="B16" s="27"/>
      <c r="C16" s="28"/>
      <c r="D16" s="29">
        <f t="shared" ref="D16:N16" si="9">SUM(D17:D18)</f>
        <v>0</v>
      </c>
      <c r="E16" s="29">
        <f t="shared" si="9"/>
        <v>0</v>
      </c>
      <c r="F16" s="29">
        <f t="shared" si="9"/>
        <v>0</v>
      </c>
      <c r="G16" s="29">
        <f t="shared" si="9"/>
        <v>0</v>
      </c>
      <c r="H16" s="29">
        <f t="shared" si="9"/>
        <v>0</v>
      </c>
      <c r="I16" s="29">
        <f t="shared" si="9"/>
        <v>264792</v>
      </c>
      <c r="J16" s="29">
        <f t="shared" si="9"/>
        <v>0</v>
      </c>
      <c r="K16" s="29">
        <f t="shared" si="9"/>
        <v>0</v>
      </c>
      <c r="L16" s="29">
        <f t="shared" si="9"/>
        <v>0</v>
      </c>
      <c r="M16" s="29">
        <f t="shared" si="9"/>
        <v>0</v>
      </c>
      <c r="N16" s="29">
        <f t="shared" si="9"/>
        <v>0</v>
      </c>
      <c r="O16" s="29">
        <f>SUM(D16:N16)</f>
        <v>264792</v>
      </c>
      <c r="P16" s="41">
        <f t="shared" si="1"/>
        <v>471.16014234875445</v>
      </c>
      <c r="Q16" s="9"/>
    </row>
    <row r="17" spans="1:120">
      <c r="A17" s="12"/>
      <c r="B17" s="42">
        <v>581</v>
      </c>
      <c r="C17" s="19" t="s">
        <v>76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239104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239104</v>
      </c>
      <c r="P17" s="44">
        <f t="shared" si="1"/>
        <v>425.45195729537369</v>
      </c>
      <c r="Q17" s="9"/>
    </row>
    <row r="18" spans="1:120" ht="15.75" thickBot="1">
      <c r="A18" s="12"/>
      <c r="B18" s="42">
        <v>591</v>
      </c>
      <c r="C18" s="19" t="s">
        <v>77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25688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" si="10">SUM(D18:N18)</f>
        <v>25688</v>
      </c>
      <c r="P18" s="44">
        <f t="shared" si="1"/>
        <v>45.708185053380781</v>
      </c>
      <c r="Q18" s="9"/>
    </row>
    <row r="19" spans="1:120" ht="16.5" thickBot="1">
      <c r="A19" s="13" t="s">
        <v>10</v>
      </c>
      <c r="B19" s="21"/>
      <c r="C19" s="20"/>
      <c r="D19" s="14">
        <f>SUM(D5,D7,D9,D12,D14,D16)</f>
        <v>817801</v>
      </c>
      <c r="E19" s="14">
        <f t="shared" ref="E19:N19" si="11">SUM(E5,E7,E9,E12,E14,E16)</f>
        <v>0</v>
      </c>
      <c r="F19" s="14">
        <f t="shared" si="11"/>
        <v>0</v>
      </c>
      <c r="G19" s="14">
        <f t="shared" si="11"/>
        <v>0</v>
      </c>
      <c r="H19" s="14">
        <f t="shared" si="11"/>
        <v>0</v>
      </c>
      <c r="I19" s="14">
        <f t="shared" si="11"/>
        <v>887772</v>
      </c>
      <c r="J19" s="14">
        <f t="shared" si="11"/>
        <v>0</v>
      </c>
      <c r="K19" s="14">
        <f t="shared" si="11"/>
        <v>0</v>
      </c>
      <c r="L19" s="14">
        <f t="shared" si="11"/>
        <v>0</v>
      </c>
      <c r="M19" s="14">
        <f t="shared" si="11"/>
        <v>0</v>
      </c>
      <c r="N19" s="14">
        <f t="shared" si="11"/>
        <v>0</v>
      </c>
      <c r="O19" s="14">
        <f>SUM(D19:N19)</f>
        <v>1705573</v>
      </c>
      <c r="P19" s="35">
        <f t="shared" si="1"/>
        <v>3034.8274021352313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0" t="s">
        <v>80</v>
      </c>
      <c r="N21" s="160"/>
      <c r="O21" s="160"/>
      <c r="P21" s="39">
        <v>562</v>
      </c>
    </row>
    <row r="22" spans="1:120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661535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661535</v>
      </c>
      <c r="P5" s="30">
        <f t="shared" ref="P5:P19" si="2">(O5/P$21)</f>
        <v>1189.8111510791366</v>
      </c>
      <c r="Q5" s="6"/>
    </row>
    <row r="6" spans="1:134">
      <c r="A6" s="12"/>
      <c r="B6" s="42">
        <v>513</v>
      </c>
      <c r="C6" s="19" t="s">
        <v>34</v>
      </c>
      <c r="D6" s="43">
        <v>661535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661535</v>
      </c>
      <c r="P6" s="44">
        <f t="shared" si="2"/>
        <v>1189.8111510791366</v>
      </c>
      <c r="Q6" s="9"/>
    </row>
    <row r="7" spans="1:134" ht="15.75">
      <c r="A7" s="26" t="s">
        <v>20</v>
      </c>
      <c r="B7" s="27"/>
      <c r="C7" s="28"/>
      <c r="D7" s="29">
        <f t="shared" ref="D7:N7" si="3">SUM(D8:D8)</f>
        <v>1507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1507</v>
      </c>
      <c r="P7" s="41">
        <f t="shared" si="2"/>
        <v>2.7104316546762588</v>
      </c>
      <c r="Q7" s="10"/>
    </row>
    <row r="8" spans="1:134">
      <c r="A8" s="12"/>
      <c r="B8" s="42">
        <v>522</v>
      </c>
      <c r="C8" s="19" t="s">
        <v>49</v>
      </c>
      <c r="D8" s="43">
        <v>1507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1507</v>
      </c>
      <c r="P8" s="44">
        <f t="shared" si="2"/>
        <v>2.7104316546762588</v>
      </c>
      <c r="Q8" s="9"/>
    </row>
    <row r="9" spans="1:134" ht="15.75">
      <c r="A9" s="26" t="s">
        <v>22</v>
      </c>
      <c r="B9" s="27"/>
      <c r="C9" s="28"/>
      <c r="D9" s="29">
        <f t="shared" ref="D9:N9" si="4">SUM(D10:D11)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627169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627169</v>
      </c>
      <c r="P9" s="41">
        <f t="shared" si="2"/>
        <v>1128.0017985611512</v>
      </c>
      <c r="Q9" s="10"/>
    </row>
    <row r="10" spans="1:134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453867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453867</v>
      </c>
      <c r="P10" s="44">
        <f t="shared" si="2"/>
        <v>816.30755395683457</v>
      </c>
      <c r="Q10" s="9"/>
    </row>
    <row r="11" spans="1:134">
      <c r="A11" s="12"/>
      <c r="B11" s="42">
        <v>535</v>
      </c>
      <c r="C11" s="19" t="s">
        <v>39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173302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173302</v>
      </c>
      <c r="P11" s="44">
        <f t="shared" si="2"/>
        <v>311.69424460431657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SUM(D13:D13)</f>
        <v>13139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13139</v>
      </c>
      <c r="P12" s="41">
        <f t="shared" si="2"/>
        <v>23.631294964028775</v>
      </c>
      <c r="Q12" s="10"/>
    </row>
    <row r="13" spans="1:134">
      <c r="A13" s="12"/>
      <c r="B13" s="42">
        <v>541</v>
      </c>
      <c r="C13" s="19" t="s">
        <v>26</v>
      </c>
      <c r="D13" s="43">
        <v>13139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13139</v>
      </c>
      <c r="P13" s="44">
        <f t="shared" si="2"/>
        <v>23.631294964028775</v>
      </c>
      <c r="Q13" s="9"/>
    </row>
    <row r="14" spans="1:134" ht="15.75">
      <c r="A14" s="26" t="s">
        <v>27</v>
      </c>
      <c r="B14" s="27"/>
      <c r="C14" s="28"/>
      <c r="D14" s="29">
        <f t="shared" ref="D14:N14" si="6">SUM(D15:D15)</f>
        <v>17576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1"/>
        <v>17576</v>
      </c>
      <c r="P14" s="41">
        <f t="shared" si="2"/>
        <v>31.611510791366907</v>
      </c>
      <c r="Q14" s="9"/>
    </row>
    <row r="15" spans="1:134">
      <c r="A15" s="12"/>
      <c r="B15" s="42">
        <v>572</v>
      </c>
      <c r="C15" s="19" t="s">
        <v>28</v>
      </c>
      <c r="D15" s="43">
        <v>17576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17576</v>
      </c>
      <c r="P15" s="44">
        <f t="shared" si="2"/>
        <v>31.611510791366907</v>
      </c>
      <c r="Q15" s="9"/>
    </row>
    <row r="16" spans="1:134" ht="15.75">
      <c r="A16" s="26" t="s">
        <v>30</v>
      </c>
      <c r="B16" s="27"/>
      <c r="C16" s="28"/>
      <c r="D16" s="29">
        <f t="shared" ref="D16:N16" si="7">SUM(D17:D18)</f>
        <v>6911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37939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1"/>
        <v>44850</v>
      </c>
      <c r="P16" s="41">
        <f t="shared" si="2"/>
        <v>80.665467625899282</v>
      </c>
      <c r="Q16" s="9"/>
    </row>
    <row r="17" spans="1:120">
      <c r="A17" s="12"/>
      <c r="B17" s="42">
        <v>581</v>
      </c>
      <c r="C17" s="19" t="s">
        <v>76</v>
      </c>
      <c r="D17" s="43">
        <v>6911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6911</v>
      </c>
      <c r="P17" s="44">
        <f t="shared" si="2"/>
        <v>12.429856115107913</v>
      </c>
      <c r="Q17" s="9"/>
    </row>
    <row r="18" spans="1:120" ht="15.75" thickBot="1">
      <c r="A18" s="12"/>
      <c r="B18" s="42">
        <v>591</v>
      </c>
      <c r="C18" s="19" t="s">
        <v>77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37939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37939</v>
      </c>
      <c r="P18" s="44">
        <f t="shared" si="2"/>
        <v>68.235611510791372</v>
      </c>
      <c r="Q18" s="9"/>
    </row>
    <row r="19" spans="1:120" ht="16.5" thickBot="1">
      <c r="A19" s="13" t="s">
        <v>10</v>
      </c>
      <c r="B19" s="21"/>
      <c r="C19" s="20"/>
      <c r="D19" s="14">
        <f>SUM(D5,D7,D9,D12,D14,D16)</f>
        <v>700668</v>
      </c>
      <c r="E19" s="14">
        <f t="shared" ref="E19:N19" si="8">SUM(E5,E7,E9,E12,E14,E16)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665108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 t="shared" si="1"/>
        <v>1365776</v>
      </c>
      <c r="P19" s="35">
        <f t="shared" si="2"/>
        <v>2456.4316546762589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0" t="s">
        <v>78</v>
      </c>
      <c r="N21" s="160"/>
      <c r="O21" s="160"/>
      <c r="P21" s="39">
        <v>556</v>
      </c>
    </row>
    <row r="22" spans="1:120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498935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498935</v>
      </c>
      <c r="O5" s="30">
        <f t="shared" ref="O5:O18" si="2">(N5/O$20)</f>
        <v>820.61677631578948</v>
      </c>
      <c r="P5" s="6"/>
    </row>
    <row r="6" spans="1:133">
      <c r="A6" s="12"/>
      <c r="B6" s="42">
        <v>513</v>
      </c>
      <c r="C6" s="19" t="s">
        <v>34</v>
      </c>
      <c r="D6" s="43">
        <v>498935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498935</v>
      </c>
      <c r="O6" s="44">
        <f t="shared" si="2"/>
        <v>820.61677631578948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1056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1056</v>
      </c>
      <c r="O7" s="41">
        <f t="shared" si="2"/>
        <v>1.736842105263158</v>
      </c>
      <c r="P7" s="10"/>
    </row>
    <row r="8" spans="1:133">
      <c r="A8" s="12"/>
      <c r="B8" s="42">
        <v>522</v>
      </c>
      <c r="C8" s="19" t="s">
        <v>49</v>
      </c>
      <c r="D8" s="43">
        <v>1056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1056</v>
      </c>
      <c r="O8" s="44">
        <f t="shared" si="2"/>
        <v>1.736842105263158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571511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571511</v>
      </c>
      <c r="O9" s="41">
        <f t="shared" si="2"/>
        <v>939.98519736842104</v>
      </c>
      <c r="P9" s="10"/>
    </row>
    <row r="10" spans="1:133">
      <c r="A10" s="12"/>
      <c r="B10" s="42">
        <v>536</v>
      </c>
      <c r="C10" s="19" t="s">
        <v>60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571511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571511</v>
      </c>
      <c r="O10" s="44">
        <f t="shared" si="2"/>
        <v>939.98519736842104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13379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13379</v>
      </c>
      <c r="O11" s="41">
        <f t="shared" si="2"/>
        <v>22.004934210526315</v>
      </c>
      <c r="P11" s="10"/>
    </row>
    <row r="12" spans="1:133">
      <c r="A12" s="12"/>
      <c r="B12" s="42">
        <v>541</v>
      </c>
      <c r="C12" s="19" t="s">
        <v>51</v>
      </c>
      <c r="D12" s="43">
        <v>13379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13379</v>
      </c>
      <c r="O12" s="44">
        <f t="shared" si="2"/>
        <v>22.004934210526315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19232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19232</v>
      </c>
      <c r="O13" s="41">
        <f t="shared" si="2"/>
        <v>31.631578947368421</v>
      </c>
      <c r="P13" s="9"/>
    </row>
    <row r="14" spans="1:133">
      <c r="A14" s="12"/>
      <c r="B14" s="42">
        <v>572</v>
      </c>
      <c r="C14" s="19" t="s">
        <v>52</v>
      </c>
      <c r="D14" s="43">
        <v>19232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19232</v>
      </c>
      <c r="O14" s="44">
        <f t="shared" si="2"/>
        <v>31.631578947368421</v>
      </c>
      <c r="P14" s="9"/>
    </row>
    <row r="15" spans="1:133" ht="15.75">
      <c r="A15" s="26" t="s">
        <v>53</v>
      </c>
      <c r="B15" s="27"/>
      <c r="C15" s="28"/>
      <c r="D15" s="29">
        <f t="shared" ref="D15:M15" si="7">SUM(D16:D17)</f>
        <v>72848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36999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109847</v>
      </c>
      <c r="O15" s="41">
        <f t="shared" si="2"/>
        <v>180.66940789473685</v>
      </c>
      <c r="P15" s="9"/>
    </row>
    <row r="16" spans="1:133">
      <c r="A16" s="12"/>
      <c r="B16" s="42">
        <v>581</v>
      </c>
      <c r="C16" s="19" t="s">
        <v>54</v>
      </c>
      <c r="D16" s="43">
        <v>72848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72848</v>
      </c>
      <c r="O16" s="44">
        <f t="shared" si="2"/>
        <v>119.81578947368421</v>
      </c>
      <c r="P16" s="9"/>
    </row>
    <row r="17" spans="1:119" ht="15.75" thickBot="1">
      <c r="A17" s="12"/>
      <c r="B17" s="42">
        <v>591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36999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36999</v>
      </c>
      <c r="O17" s="44">
        <f t="shared" si="2"/>
        <v>60.85361842105263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605450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608510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1213960</v>
      </c>
      <c r="O18" s="35">
        <f t="shared" si="2"/>
        <v>1996.6447368421052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71</v>
      </c>
      <c r="M20" s="160"/>
      <c r="N20" s="160"/>
      <c r="O20" s="39">
        <v>608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504222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504222</v>
      </c>
      <c r="O5" s="30">
        <f t="shared" ref="O5:O18" si="2">(N5/O$20)</f>
        <v>821.20846905537462</v>
      </c>
      <c r="P5" s="6"/>
    </row>
    <row r="6" spans="1:133">
      <c r="A6" s="12"/>
      <c r="B6" s="42">
        <v>513</v>
      </c>
      <c r="C6" s="19" t="s">
        <v>34</v>
      </c>
      <c r="D6" s="43">
        <v>504222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504222</v>
      </c>
      <c r="O6" s="44">
        <f t="shared" si="2"/>
        <v>821.20846905537462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1463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1463</v>
      </c>
      <c r="O7" s="41">
        <f t="shared" si="2"/>
        <v>2.3827361563517915</v>
      </c>
      <c r="P7" s="10"/>
    </row>
    <row r="8" spans="1:133">
      <c r="A8" s="12"/>
      <c r="B8" s="42">
        <v>522</v>
      </c>
      <c r="C8" s="19" t="s">
        <v>49</v>
      </c>
      <c r="D8" s="43">
        <v>1463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1463</v>
      </c>
      <c r="O8" s="44">
        <f t="shared" si="2"/>
        <v>2.3827361563517915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506203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506203</v>
      </c>
      <c r="O9" s="41">
        <f t="shared" si="2"/>
        <v>824.4348534201954</v>
      </c>
      <c r="P9" s="10"/>
    </row>
    <row r="10" spans="1:133">
      <c r="A10" s="12"/>
      <c r="B10" s="42">
        <v>536</v>
      </c>
      <c r="C10" s="19" t="s">
        <v>60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506203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506203</v>
      </c>
      <c r="O10" s="44">
        <f t="shared" si="2"/>
        <v>824.4348534201954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10151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10151</v>
      </c>
      <c r="O11" s="41">
        <f t="shared" si="2"/>
        <v>16.532573289902281</v>
      </c>
      <c r="P11" s="10"/>
    </row>
    <row r="12" spans="1:133">
      <c r="A12" s="12"/>
      <c r="B12" s="42">
        <v>541</v>
      </c>
      <c r="C12" s="19" t="s">
        <v>51</v>
      </c>
      <c r="D12" s="43">
        <v>10151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10151</v>
      </c>
      <c r="O12" s="44">
        <f t="shared" si="2"/>
        <v>16.532573289902281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11303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11303</v>
      </c>
      <c r="O13" s="41">
        <f t="shared" si="2"/>
        <v>18.408794788273617</v>
      </c>
      <c r="P13" s="9"/>
    </row>
    <row r="14" spans="1:133">
      <c r="A14" s="12"/>
      <c r="B14" s="42">
        <v>572</v>
      </c>
      <c r="C14" s="19" t="s">
        <v>52</v>
      </c>
      <c r="D14" s="43">
        <v>11303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11303</v>
      </c>
      <c r="O14" s="44">
        <f t="shared" si="2"/>
        <v>18.408794788273617</v>
      </c>
      <c r="P14" s="9"/>
    </row>
    <row r="15" spans="1:133" ht="15.75">
      <c r="A15" s="26" t="s">
        <v>53</v>
      </c>
      <c r="B15" s="27"/>
      <c r="C15" s="28"/>
      <c r="D15" s="29">
        <f t="shared" ref="D15:M15" si="7">SUM(D16:D17)</f>
        <v>93393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299319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392712</v>
      </c>
      <c r="O15" s="41">
        <f t="shared" si="2"/>
        <v>639.59609120521168</v>
      </c>
      <c r="P15" s="9"/>
    </row>
    <row r="16" spans="1:133">
      <c r="A16" s="12"/>
      <c r="B16" s="42">
        <v>581</v>
      </c>
      <c r="C16" s="19" t="s">
        <v>54</v>
      </c>
      <c r="D16" s="43">
        <v>93393</v>
      </c>
      <c r="E16" s="43">
        <v>0</v>
      </c>
      <c r="F16" s="43">
        <v>0</v>
      </c>
      <c r="G16" s="43">
        <v>0</v>
      </c>
      <c r="H16" s="43">
        <v>0</v>
      </c>
      <c r="I16" s="43">
        <v>259236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352629</v>
      </c>
      <c r="O16" s="44">
        <f t="shared" si="2"/>
        <v>574.31433224755699</v>
      </c>
      <c r="P16" s="9"/>
    </row>
    <row r="17" spans="1:119" ht="15.75" thickBot="1">
      <c r="A17" s="12"/>
      <c r="B17" s="42">
        <v>591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40083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40083</v>
      </c>
      <c r="O17" s="44">
        <f t="shared" si="2"/>
        <v>65.281758957654716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620532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805522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1426054</v>
      </c>
      <c r="O18" s="35">
        <f t="shared" si="2"/>
        <v>2322.5635179153096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69</v>
      </c>
      <c r="M20" s="160"/>
      <c r="N20" s="160"/>
      <c r="O20" s="39">
        <v>614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284546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284546</v>
      </c>
      <c r="O5" s="30">
        <f t="shared" ref="O5:O19" si="2">(N5/O$21)</f>
        <v>466.46885245901638</v>
      </c>
      <c r="P5" s="6"/>
    </row>
    <row r="6" spans="1:133">
      <c r="A6" s="12"/>
      <c r="B6" s="42">
        <v>513</v>
      </c>
      <c r="C6" s="19" t="s">
        <v>34</v>
      </c>
      <c r="D6" s="43">
        <v>284546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284546</v>
      </c>
      <c r="O6" s="44">
        <f t="shared" si="2"/>
        <v>466.46885245901638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1021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1021</v>
      </c>
      <c r="O7" s="41">
        <f t="shared" si="2"/>
        <v>1.6737704918032787</v>
      </c>
      <c r="P7" s="10"/>
    </row>
    <row r="8" spans="1:133">
      <c r="A8" s="12"/>
      <c r="B8" s="42">
        <v>522</v>
      </c>
      <c r="C8" s="19" t="s">
        <v>49</v>
      </c>
      <c r="D8" s="43">
        <v>1021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1021</v>
      </c>
      <c r="O8" s="44">
        <f t="shared" si="2"/>
        <v>1.6737704918032787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238731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488328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727059</v>
      </c>
      <c r="O9" s="41">
        <f t="shared" si="2"/>
        <v>1191.9000000000001</v>
      </c>
      <c r="P9" s="10"/>
    </row>
    <row r="10" spans="1:133">
      <c r="A10" s="12"/>
      <c r="B10" s="42">
        <v>534</v>
      </c>
      <c r="C10" s="19" t="s">
        <v>50</v>
      </c>
      <c r="D10" s="43">
        <v>238731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238731</v>
      </c>
      <c r="O10" s="44">
        <f t="shared" si="2"/>
        <v>391.3622950819672</v>
      </c>
      <c r="P10" s="9"/>
    </row>
    <row r="11" spans="1:133">
      <c r="A11" s="12"/>
      <c r="B11" s="42">
        <v>536</v>
      </c>
      <c r="C11" s="19" t="s">
        <v>60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488328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488328</v>
      </c>
      <c r="O11" s="44">
        <f t="shared" si="2"/>
        <v>800.53770491803277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10374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10374</v>
      </c>
      <c r="O12" s="41">
        <f t="shared" si="2"/>
        <v>17.00655737704918</v>
      </c>
      <c r="P12" s="10"/>
    </row>
    <row r="13" spans="1:133">
      <c r="A13" s="12"/>
      <c r="B13" s="42">
        <v>541</v>
      </c>
      <c r="C13" s="19" t="s">
        <v>51</v>
      </c>
      <c r="D13" s="43">
        <v>10374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10374</v>
      </c>
      <c r="O13" s="44">
        <f t="shared" si="2"/>
        <v>17.00655737704918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12717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12717</v>
      </c>
      <c r="O14" s="41">
        <f t="shared" si="2"/>
        <v>20.847540983606557</v>
      </c>
      <c r="P14" s="9"/>
    </row>
    <row r="15" spans="1:133">
      <c r="A15" s="12"/>
      <c r="B15" s="42">
        <v>572</v>
      </c>
      <c r="C15" s="19" t="s">
        <v>52</v>
      </c>
      <c r="D15" s="43">
        <v>12717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12717</v>
      </c>
      <c r="O15" s="44">
        <f t="shared" si="2"/>
        <v>20.847540983606557</v>
      </c>
      <c r="P15" s="9"/>
    </row>
    <row r="16" spans="1:133" ht="15.75">
      <c r="A16" s="26" t="s">
        <v>53</v>
      </c>
      <c r="B16" s="27"/>
      <c r="C16" s="28"/>
      <c r="D16" s="29">
        <f t="shared" ref="D16:M16" si="7">SUM(D17:D18)</f>
        <v>171032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33761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204793</v>
      </c>
      <c r="O16" s="41">
        <f t="shared" si="2"/>
        <v>335.7262295081967</v>
      </c>
      <c r="P16" s="9"/>
    </row>
    <row r="17" spans="1:119">
      <c r="A17" s="12"/>
      <c r="B17" s="42">
        <v>581</v>
      </c>
      <c r="C17" s="19" t="s">
        <v>54</v>
      </c>
      <c r="D17" s="43">
        <v>171032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171032</v>
      </c>
      <c r="O17" s="44">
        <f t="shared" si="2"/>
        <v>280.38032786885248</v>
      </c>
      <c r="P17" s="9"/>
    </row>
    <row r="18" spans="1:119" ht="15.75" thickBot="1">
      <c r="A18" s="12"/>
      <c r="B18" s="42">
        <v>591</v>
      </c>
      <c r="C18" s="19" t="s">
        <v>55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33761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33761</v>
      </c>
      <c r="O18" s="44">
        <f t="shared" si="2"/>
        <v>55.345901639344262</v>
      </c>
      <c r="P18" s="9"/>
    </row>
    <row r="19" spans="1:119" ht="16.5" thickBot="1">
      <c r="A19" s="13" t="s">
        <v>10</v>
      </c>
      <c r="B19" s="21"/>
      <c r="C19" s="20"/>
      <c r="D19" s="14">
        <f>SUM(D5,D7,D9,D12,D14,D16)</f>
        <v>718421</v>
      </c>
      <c r="E19" s="14">
        <f t="shared" ref="E19:M19" si="8">SUM(E5,E7,E9,E12,E14,E16)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522089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1240510</v>
      </c>
      <c r="O19" s="35">
        <f t="shared" si="2"/>
        <v>2033.622950819672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67</v>
      </c>
      <c r="M21" s="160"/>
      <c r="N21" s="160"/>
      <c r="O21" s="39">
        <v>610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246658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516883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763541</v>
      </c>
      <c r="O5" s="30">
        <f t="shared" ref="O5:O18" si="2">(N5/O$20)</f>
        <v>1270.4509151414309</v>
      </c>
      <c r="P5" s="6"/>
    </row>
    <row r="6" spans="1:133">
      <c r="A6" s="12"/>
      <c r="B6" s="42">
        <v>513</v>
      </c>
      <c r="C6" s="19" t="s">
        <v>34</v>
      </c>
      <c r="D6" s="43">
        <v>246658</v>
      </c>
      <c r="E6" s="43">
        <v>0</v>
      </c>
      <c r="F6" s="43">
        <v>0</v>
      </c>
      <c r="G6" s="43">
        <v>0</v>
      </c>
      <c r="H6" s="43">
        <v>0</v>
      </c>
      <c r="I6" s="43">
        <v>516883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763541</v>
      </c>
      <c r="O6" s="44">
        <f t="shared" si="2"/>
        <v>1270.4509151414309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958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958</v>
      </c>
      <c r="O7" s="41">
        <f t="shared" si="2"/>
        <v>1.5940099833610648</v>
      </c>
      <c r="P7" s="10"/>
    </row>
    <row r="8" spans="1:133">
      <c r="A8" s="12"/>
      <c r="B8" s="42">
        <v>522</v>
      </c>
      <c r="C8" s="19" t="s">
        <v>49</v>
      </c>
      <c r="D8" s="43">
        <v>958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958</v>
      </c>
      <c r="O8" s="44">
        <f t="shared" si="2"/>
        <v>1.5940099833610648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184924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184924</v>
      </c>
      <c r="O9" s="41">
        <f t="shared" si="2"/>
        <v>307.69384359400999</v>
      </c>
      <c r="P9" s="10"/>
    </row>
    <row r="10" spans="1:133">
      <c r="A10" s="12"/>
      <c r="B10" s="42">
        <v>534</v>
      </c>
      <c r="C10" s="19" t="s">
        <v>50</v>
      </c>
      <c r="D10" s="43">
        <v>184924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184924</v>
      </c>
      <c r="O10" s="44">
        <f t="shared" si="2"/>
        <v>307.69384359400999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12280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12280</v>
      </c>
      <c r="O11" s="41">
        <f t="shared" si="2"/>
        <v>20.43261231281198</v>
      </c>
      <c r="P11" s="10"/>
    </row>
    <row r="12" spans="1:133">
      <c r="A12" s="12"/>
      <c r="B12" s="42">
        <v>541</v>
      </c>
      <c r="C12" s="19" t="s">
        <v>51</v>
      </c>
      <c r="D12" s="43">
        <v>12280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12280</v>
      </c>
      <c r="O12" s="44">
        <f t="shared" si="2"/>
        <v>20.43261231281198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5927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5927</v>
      </c>
      <c r="O13" s="41">
        <f t="shared" si="2"/>
        <v>9.8618968386023287</v>
      </c>
      <c r="P13" s="9"/>
    </row>
    <row r="14" spans="1:133">
      <c r="A14" s="12"/>
      <c r="B14" s="42">
        <v>572</v>
      </c>
      <c r="C14" s="19" t="s">
        <v>52</v>
      </c>
      <c r="D14" s="43">
        <v>5927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5927</v>
      </c>
      <c r="O14" s="44">
        <f t="shared" si="2"/>
        <v>9.8618968386023287</v>
      </c>
      <c r="P14" s="9"/>
    </row>
    <row r="15" spans="1:133" ht="15.75">
      <c r="A15" s="26" t="s">
        <v>53</v>
      </c>
      <c r="B15" s="27"/>
      <c r="C15" s="28"/>
      <c r="D15" s="29">
        <f t="shared" ref="D15:M15" si="7">SUM(D16:D17)</f>
        <v>107594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113284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220878</v>
      </c>
      <c r="O15" s="41">
        <f t="shared" si="2"/>
        <v>367.51747088186357</v>
      </c>
      <c r="P15" s="9"/>
    </row>
    <row r="16" spans="1:133">
      <c r="A16" s="12"/>
      <c r="B16" s="42">
        <v>581</v>
      </c>
      <c r="C16" s="19" t="s">
        <v>54</v>
      </c>
      <c r="D16" s="43">
        <v>107594</v>
      </c>
      <c r="E16" s="43">
        <v>0</v>
      </c>
      <c r="F16" s="43">
        <v>0</v>
      </c>
      <c r="G16" s="43">
        <v>0</v>
      </c>
      <c r="H16" s="43">
        <v>0</v>
      </c>
      <c r="I16" s="43">
        <v>78689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186283</v>
      </c>
      <c r="O16" s="44">
        <f t="shared" si="2"/>
        <v>309.95507487520797</v>
      </c>
      <c r="P16" s="9"/>
    </row>
    <row r="17" spans="1:119" ht="15.75" thickBot="1">
      <c r="A17" s="12"/>
      <c r="B17" s="42">
        <v>591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34595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34595</v>
      </c>
      <c r="O17" s="44">
        <f t="shared" si="2"/>
        <v>57.562396006655575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558341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630167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1188508</v>
      </c>
      <c r="O18" s="35">
        <f t="shared" si="2"/>
        <v>1977.5507487520799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65</v>
      </c>
      <c r="M20" s="160"/>
      <c r="N20" s="160"/>
      <c r="O20" s="39">
        <v>601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443732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415560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859292</v>
      </c>
      <c r="O5" s="30">
        <f t="shared" ref="O5:O18" si="2">(N5/O$20)</f>
        <v>1439.3500837520937</v>
      </c>
      <c r="P5" s="6"/>
    </row>
    <row r="6" spans="1:133">
      <c r="A6" s="12"/>
      <c r="B6" s="42">
        <v>513</v>
      </c>
      <c r="C6" s="19" t="s">
        <v>34</v>
      </c>
      <c r="D6" s="43">
        <v>443732</v>
      </c>
      <c r="E6" s="43">
        <v>0</v>
      </c>
      <c r="F6" s="43">
        <v>0</v>
      </c>
      <c r="G6" s="43">
        <v>0</v>
      </c>
      <c r="H6" s="43">
        <v>0</v>
      </c>
      <c r="I6" s="43">
        <v>415560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859292</v>
      </c>
      <c r="O6" s="44">
        <f t="shared" si="2"/>
        <v>1439.3500837520937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1477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1477</v>
      </c>
      <c r="O7" s="41">
        <f t="shared" si="2"/>
        <v>2.4740368509212729</v>
      </c>
      <c r="P7" s="10"/>
    </row>
    <row r="8" spans="1:133">
      <c r="A8" s="12"/>
      <c r="B8" s="42">
        <v>522</v>
      </c>
      <c r="C8" s="19" t="s">
        <v>49</v>
      </c>
      <c r="D8" s="43">
        <v>1477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1477</v>
      </c>
      <c r="O8" s="44">
        <f t="shared" si="2"/>
        <v>2.4740368509212729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182880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182880</v>
      </c>
      <c r="O9" s="41">
        <f t="shared" si="2"/>
        <v>306.3316582914573</v>
      </c>
      <c r="P9" s="10"/>
    </row>
    <row r="10" spans="1:133">
      <c r="A10" s="12"/>
      <c r="B10" s="42">
        <v>534</v>
      </c>
      <c r="C10" s="19" t="s">
        <v>50</v>
      </c>
      <c r="D10" s="43">
        <v>182880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182880</v>
      </c>
      <c r="O10" s="44">
        <f t="shared" si="2"/>
        <v>306.3316582914573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12028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12028</v>
      </c>
      <c r="O11" s="41">
        <f t="shared" si="2"/>
        <v>20.147403685092126</v>
      </c>
      <c r="P11" s="10"/>
    </row>
    <row r="12" spans="1:133">
      <c r="A12" s="12"/>
      <c r="B12" s="42">
        <v>541</v>
      </c>
      <c r="C12" s="19" t="s">
        <v>51</v>
      </c>
      <c r="D12" s="43">
        <v>12028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12028</v>
      </c>
      <c r="O12" s="44">
        <f t="shared" si="2"/>
        <v>20.147403685092126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7872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7872</v>
      </c>
      <c r="O13" s="41">
        <f t="shared" si="2"/>
        <v>13.185929648241206</v>
      </c>
      <c r="P13" s="9"/>
    </row>
    <row r="14" spans="1:133">
      <c r="A14" s="12"/>
      <c r="B14" s="42">
        <v>572</v>
      </c>
      <c r="C14" s="19" t="s">
        <v>52</v>
      </c>
      <c r="D14" s="43">
        <v>7872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7872</v>
      </c>
      <c r="O14" s="44">
        <f t="shared" si="2"/>
        <v>13.185929648241206</v>
      </c>
      <c r="P14" s="9"/>
    </row>
    <row r="15" spans="1:133" ht="15.75">
      <c r="A15" s="26" t="s">
        <v>53</v>
      </c>
      <c r="B15" s="27"/>
      <c r="C15" s="28"/>
      <c r="D15" s="29">
        <f t="shared" ref="D15:M15" si="7">SUM(D16:D17)</f>
        <v>68835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131783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200618</v>
      </c>
      <c r="O15" s="41">
        <f t="shared" si="2"/>
        <v>336.04355108877724</v>
      </c>
      <c r="P15" s="9"/>
    </row>
    <row r="16" spans="1:133">
      <c r="A16" s="12"/>
      <c r="B16" s="42">
        <v>581</v>
      </c>
      <c r="C16" s="19" t="s">
        <v>54</v>
      </c>
      <c r="D16" s="43">
        <v>68835</v>
      </c>
      <c r="E16" s="43">
        <v>0</v>
      </c>
      <c r="F16" s="43">
        <v>0</v>
      </c>
      <c r="G16" s="43">
        <v>0</v>
      </c>
      <c r="H16" s="43">
        <v>0</v>
      </c>
      <c r="I16" s="43">
        <v>95716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164551</v>
      </c>
      <c r="O16" s="44">
        <f t="shared" si="2"/>
        <v>275.62981574539361</v>
      </c>
      <c r="P16" s="9"/>
    </row>
    <row r="17" spans="1:119" ht="15.75" thickBot="1">
      <c r="A17" s="12"/>
      <c r="B17" s="42">
        <v>591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36067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36067</v>
      </c>
      <c r="O17" s="44">
        <f t="shared" si="2"/>
        <v>60.413735343383586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716824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547343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1264167</v>
      </c>
      <c r="O18" s="35">
        <f t="shared" si="2"/>
        <v>2117.5326633165828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63</v>
      </c>
      <c r="M20" s="160"/>
      <c r="N20" s="160"/>
      <c r="O20" s="39">
        <v>597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454122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454122</v>
      </c>
      <c r="O5" s="30">
        <f t="shared" ref="O5:O12" si="2">(N5/O$14)</f>
        <v>730.09967845659162</v>
      </c>
      <c r="P5" s="6"/>
    </row>
    <row r="6" spans="1:133">
      <c r="A6" s="12"/>
      <c r="B6" s="42">
        <v>513</v>
      </c>
      <c r="C6" s="19" t="s">
        <v>34</v>
      </c>
      <c r="D6" s="43">
        <v>454122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454122</v>
      </c>
      <c r="O6" s="44">
        <f t="shared" si="2"/>
        <v>730.09967845659162</v>
      </c>
      <c r="P6" s="9"/>
    </row>
    <row r="7" spans="1:133" ht="15.75">
      <c r="A7" s="26" t="s">
        <v>22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505375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505375</v>
      </c>
      <c r="O7" s="41">
        <f t="shared" si="2"/>
        <v>812.5</v>
      </c>
      <c r="P7" s="10"/>
    </row>
    <row r="8" spans="1:133">
      <c r="A8" s="12"/>
      <c r="B8" s="42">
        <v>533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411755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411755</v>
      </c>
      <c r="O8" s="44">
        <f t="shared" si="2"/>
        <v>661.98553054662375</v>
      </c>
      <c r="P8" s="9"/>
    </row>
    <row r="9" spans="1:133">
      <c r="A9" s="12"/>
      <c r="B9" s="42">
        <v>536</v>
      </c>
      <c r="C9" s="19" t="s">
        <v>60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93620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93620</v>
      </c>
      <c r="O9" s="44">
        <f t="shared" si="2"/>
        <v>150.51446945337619</v>
      </c>
      <c r="P9" s="9"/>
    </row>
    <row r="10" spans="1:133" ht="15.75">
      <c r="A10" s="26" t="s">
        <v>53</v>
      </c>
      <c r="B10" s="27"/>
      <c r="C10" s="28"/>
      <c r="D10" s="29">
        <f t="shared" ref="D10:M10" si="4">SUM(D11:D11)</f>
        <v>81330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81330</v>
      </c>
      <c r="O10" s="41">
        <f t="shared" si="2"/>
        <v>130.7556270096463</v>
      </c>
      <c r="P10" s="9"/>
    </row>
    <row r="11" spans="1:133" ht="15.75" thickBot="1">
      <c r="A11" s="12"/>
      <c r="B11" s="42">
        <v>581</v>
      </c>
      <c r="C11" s="19" t="s">
        <v>54</v>
      </c>
      <c r="D11" s="43">
        <v>81330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81330</v>
      </c>
      <c r="O11" s="44">
        <f t="shared" si="2"/>
        <v>130.7556270096463</v>
      </c>
      <c r="P11" s="9"/>
    </row>
    <row r="12" spans="1:133" ht="16.5" thickBot="1">
      <c r="A12" s="13" t="s">
        <v>10</v>
      </c>
      <c r="B12" s="21"/>
      <c r="C12" s="20"/>
      <c r="D12" s="14">
        <f>SUM(D5,D7,D10)</f>
        <v>535452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505375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1040827</v>
      </c>
      <c r="O12" s="35">
        <f t="shared" si="2"/>
        <v>1673.355305466238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61</v>
      </c>
      <c r="M14" s="160"/>
      <c r="N14" s="160"/>
      <c r="O14" s="39">
        <v>622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37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2024-10-29T19:36:20Z</cp:lastPrinted>
  <dcterms:created xsi:type="dcterms:W3CDTF">2000-08-31T21:26:31Z</dcterms:created>
  <dcterms:modified xsi:type="dcterms:W3CDTF">2024-11-05T21:45:46Z</dcterms:modified>
</cp:coreProperties>
</file>