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'2008'!$A$1:$O$52</definedName>
    <definedName name="_xlnm.Print_Area" localSheetId="14">'2009'!$A$1:$O$49</definedName>
    <definedName name="_xlnm.Print_Area" localSheetId="13">'2010'!$A$1:$O$54</definedName>
    <definedName name="_xlnm.Print_Area" localSheetId="12">'2011'!$A$1:$O$52</definedName>
    <definedName name="_xlnm.Print_Area" localSheetId="11">'2012'!$A$1:$O$52</definedName>
    <definedName name="_xlnm.Print_Area" localSheetId="10">'2013'!$A$1:$O$53</definedName>
    <definedName name="_xlnm.Print_Area" localSheetId="9">'2014'!$A$1:$O$55</definedName>
    <definedName name="_xlnm.Print_Area" localSheetId="8">'2015'!$A$1:$O$54</definedName>
    <definedName name="_xlnm.Print_Area" localSheetId="7">'2016'!$A$1:$O$54</definedName>
    <definedName name="_xlnm.Print_Area" localSheetId="6">'2017'!$A$1:$O$54</definedName>
    <definedName name="_xlnm.Print_Area" localSheetId="5">'2018'!$A$1:$O$51</definedName>
    <definedName name="_xlnm.Print_Area" localSheetId="4">'2019'!$A$1:$O$51</definedName>
    <definedName name="_xlnm.Print_Area" localSheetId="3">'2020'!$A$1:$O$54</definedName>
    <definedName name="_xlnm.Print_Area" localSheetId="2">'2021'!$A$1:$P$53</definedName>
    <definedName name="_xlnm.Print_Area" localSheetId="1">'2022'!$A$1:$P$53</definedName>
    <definedName name="_xlnm.Print_Area" localSheetId="0">'2023'!$A$1:$P$52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7" i="48" l="1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6" i="48" l="1"/>
  <c r="P46" i="48" s="1"/>
  <c r="O39" i="48"/>
  <c r="P39" i="48" s="1"/>
  <c r="O36" i="48"/>
  <c r="P36" i="48" s="1"/>
  <c r="O28" i="48"/>
  <c r="P28" i="48" s="1"/>
  <c r="L48" i="48"/>
  <c r="O21" i="48"/>
  <c r="P21" i="48" s="1"/>
  <c r="G48" i="48"/>
  <c r="K48" i="48"/>
  <c r="F48" i="48"/>
  <c r="D48" i="48"/>
  <c r="E48" i="48"/>
  <c r="O11" i="48"/>
  <c r="P11" i="48" s="1"/>
  <c r="J48" i="48"/>
  <c r="I48" i="48"/>
  <c r="M48" i="48"/>
  <c r="N48" i="48"/>
  <c r="H48" i="48"/>
  <c r="O5" i="48"/>
  <c r="P5" i="48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8" i="48" l="1"/>
  <c r="P48" i="48" s="1"/>
  <c r="O37" i="47"/>
  <c r="P37" i="47" s="1"/>
  <c r="O47" i="47"/>
  <c r="P47" i="47" s="1"/>
  <c r="O40" i="47"/>
  <c r="P40" i="47" s="1"/>
  <c r="O29" i="47"/>
  <c r="P29" i="47" s="1"/>
  <c r="D49" i="47"/>
  <c r="G49" i="47"/>
  <c r="N49" i="47"/>
  <c r="O21" i="47"/>
  <c r="P21" i="47" s="1"/>
  <c r="M49" i="47"/>
  <c r="H49" i="47"/>
  <c r="L49" i="47"/>
  <c r="J49" i="47"/>
  <c r="O11" i="47"/>
  <c r="P11" i="47" s="1"/>
  <c r="E49" i="47"/>
  <c r="K49" i="47"/>
  <c r="I49" i="47"/>
  <c r="O5" i="47"/>
  <c r="P5" i="47" s="1"/>
  <c r="F49" i="47"/>
  <c r="O48" i="46"/>
  <c r="P48" i="46"/>
  <c r="O47" i="46"/>
  <c r="P47" i="46"/>
  <c r="N46" i="46"/>
  <c r="M46" i="46"/>
  <c r="L46" i="46"/>
  <c r="K46" i="46"/>
  <c r="J46" i="46"/>
  <c r="I46" i="46"/>
  <c r="H46" i="46"/>
  <c r="O46" i="46" s="1"/>
  <c r="P46" i="46" s="1"/>
  <c r="G46" i="46"/>
  <c r="F46" i="46"/>
  <c r="E46" i="46"/>
  <c r="D46" i="46"/>
  <c r="O45" i="46"/>
  <c r="P45" i="46"/>
  <c r="O44" i="46"/>
  <c r="P44" i="46"/>
  <c r="O43" i="46"/>
  <c r="P43" i="46" s="1"/>
  <c r="O42" i="46"/>
  <c r="P42" i="46"/>
  <c r="O41" i="46"/>
  <c r="P41" i="46" s="1"/>
  <c r="O40" i="46"/>
  <c r="P40" i="46" s="1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/>
  <c r="O37" i="46"/>
  <c r="P37" i="46" s="1"/>
  <c r="O36" i="46"/>
  <c r="P36" i="46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/>
  <c r="O32" i="46"/>
  <c r="P32" i="46" s="1"/>
  <c r="O31" i="46"/>
  <c r="P31" i="46" s="1"/>
  <c r="O30" i="46"/>
  <c r="P30" i="46"/>
  <c r="O29" i="46"/>
  <c r="P29" i="46"/>
  <c r="O28" i="46"/>
  <c r="P28" i="46" s="1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/>
  <c r="O25" i="46"/>
  <c r="P25" i="46" s="1"/>
  <c r="O24" i="46"/>
  <c r="P24" i="46"/>
  <c r="O23" i="46"/>
  <c r="P23" i="46" s="1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 s="1"/>
  <c r="O18" i="46"/>
  <c r="P18" i="46"/>
  <c r="O17" i="46"/>
  <c r="P17" i="46" s="1"/>
  <c r="O16" i="46"/>
  <c r="P16" i="46" s="1"/>
  <c r="O15" i="46"/>
  <c r="P15" i="46"/>
  <c r="O14" i="46"/>
  <c r="P14" i="46" s="1"/>
  <c r="O13" i="46"/>
  <c r="P13" i="46" s="1"/>
  <c r="O12" i="46"/>
  <c r="P12" i="46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/>
  <c r="O8" i="46"/>
  <c r="P8" i="46" s="1"/>
  <c r="O7" i="46"/>
  <c r="P7" i="46" s="1"/>
  <c r="O6" i="46"/>
  <c r="P6" i="46"/>
  <c r="N5" i="46"/>
  <c r="M5" i="46"/>
  <c r="L5" i="46"/>
  <c r="L49" i="46" s="1"/>
  <c r="K5" i="46"/>
  <c r="J5" i="46"/>
  <c r="I5" i="46"/>
  <c r="H5" i="46"/>
  <c r="G5" i="46"/>
  <c r="F5" i="46"/>
  <c r="E5" i="46"/>
  <c r="D5" i="46"/>
  <c r="N49" i="45"/>
  <c r="O49" i="45" s="1"/>
  <c r="M48" i="45"/>
  <c r="L48" i="45"/>
  <c r="N48" i="45" s="1"/>
  <c r="K48" i="45"/>
  <c r="J48" i="45"/>
  <c r="I48" i="45"/>
  <c r="H48" i="45"/>
  <c r="G48" i="45"/>
  <c r="F48" i="45"/>
  <c r="E48" i="45"/>
  <c r="D48" i="45"/>
  <c r="N47" i="45"/>
  <c r="O47" i="45" s="1"/>
  <c r="N46" i="45"/>
  <c r="O46" i="45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N35" i="45" s="1"/>
  <c r="E35" i="45"/>
  <c r="D35" i="45"/>
  <c r="N34" i="45"/>
  <c r="O34" i="45" s="1"/>
  <c r="N33" i="45"/>
  <c r="O33" i="45"/>
  <c r="N32" i="45"/>
  <c r="O32" i="45" s="1"/>
  <c r="N31" i="45"/>
  <c r="O31" i="45" s="1"/>
  <c r="N30" i="45"/>
  <c r="O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 s="1"/>
  <c r="N17" i="45"/>
  <c r="O17" i="45"/>
  <c r="N16" i="45"/>
  <c r="O16" i="45" s="1"/>
  <c r="N15" i="45"/>
  <c r="O15" i="45" s="1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 s="1"/>
  <c r="N42" i="44"/>
  <c r="O42" i="44" s="1"/>
  <c r="N41" i="44"/>
  <c r="O41" i="44"/>
  <c r="N40" i="44"/>
  <c r="O40" i="44" s="1"/>
  <c r="N39" i="44"/>
  <c r="O39" i="44" s="1"/>
  <c r="M38" i="44"/>
  <c r="L38" i="44"/>
  <c r="L47" i="44" s="1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 s="1"/>
  <c r="N23" i="44"/>
  <c r="O23" i="44"/>
  <c r="N22" i="44"/>
  <c r="O22" i="44" s="1"/>
  <c r="M21" i="44"/>
  <c r="L21" i="44"/>
  <c r="K21" i="44"/>
  <c r="J21" i="44"/>
  <c r="N21" i="44" s="1"/>
  <c r="O21" i="44" s="1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/>
  <c r="N14" i="44"/>
  <c r="O14" i="44" s="1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J47" i="44" s="1"/>
  <c r="I5" i="44"/>
  <c r="H5" i="44"/>
  <c r="G5" i="44"/>
  <c r="F5" i="44"/>
  <c r="E5" i="44"/>
  <c r="D5" i="44"/>
  <c r="N46" i="43"/>
  <c r="O46" i="43" s="1"/>
  <c r="M45" i="43"/>
  <c r="L45" i="43"/>
  <c r="K45" i="43"/>
  <c r="J45" i="43"/>
  <c r="N45" i="43" s="1"/>
  <c r="O45" i="43" s="1"/>
  <c r="I45" i="43"/>
  <c r="H45" i="43"/>
  <c r="G45" i="43"/>
  <c r="F45" i="43"/>
  <c r="E45" i="43"/>
  <c r="D45" i="43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/>
  <c r="N28" i="43"/>
  <c r="O28" i="43" s="1"/>
  <c r="M27" i="43"/>
  <c r="L27" i="43"/>
  <c r="K27" i="43"/>
  <c r="J27" i="43"/>
  <c r="N27" i="43" s="1"/>
  <c r="O27" i="43" s="1"/>
  <c r="I27" i="43"/>
  <c r="H27" i="43"/>
  <c r="G27" i="43"/>
  <c r="F27" i="43"/>
  <c r="E27" i="43"/>
  <c r="D27" i="43"/>
  <c r="N26" i="43"/>
  <c r="O26" i="43" s="1"/>
  <c r="N25" i="43"/>
  <c r="O25" i="43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/>
  <c r="N15" i="43"/>
  <c r="O15" i="43" s="1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N5" i="43" s="1"/>
  <c r="O5" i="43" s="1"/>
  <c r="E5" i="43"/>
  <c r="D5" i="43"/>
  <c r="N49" i="42"/>
  <c r="O49" i="42" s="1"/>
  <c r="M48" i="42"/>
  <c r="L48" i="42"/>
  <c r="K48" i="42"/>
  <c r="J48" i="42"/>
  <c r="I48" i="42"/>
  <c r="H48" i="42"/>
  <c r="G48" i="42"/>
  <c r="F48" i="42"/>
  <c r="N48" i="42" s="1"/>
  <c r="O48" i="42" s="1"/>
  <c r="E48" i="42"/>
  <c r="D48" i="42"/>
  <c r="N47" i="42"/>
  <c r="O47" i="42" s="1"/>
  <c r="N46" i="42"/>
  <c r="O46" i="42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/>
  <c r="M39" i="42"/>
  <c r="L39" i="42"/>
  <c r="K39" i="42"/>
  <c r="J39" i="42"/>
  <c r="I39" i="42"/>
  <c r="H39" i="42"/>
  <c r="N39" i="42" s="1"/>
  <c r="O39" i="42" s="1"/>
  <c r="G39" i="42"/>
  <c r="F39" i="42"/>
  <c r="E39" i="42"/>
  <c r="D39" i="42"/>
  <c r="N38" i="42"/>
  <c r="O38" i="42"/>
  <c r="N37" i="42"/>
  <c r="O37" i="42" s="1"/>
  <c r="M36" i="42"/>
  <c r="L36" i="42"/>
  <c r="K36" i="42"/>
  <c r="J36" i="42"/>
  <c r="N36" i="42" s="1"/>
  <c r="O36" i="42" s="1"/>
  <c r="I36" i="42"/>
  <c r="H36" i="42"/>
  <c r="G36" i="42"/>
  <c r="F36" i="42"/>
  <c r="E36" i="42"/>
  <c r="D36" i="42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9" i="41"/>
  <c r="O49" i="41"/>
  <c r="M48" i="41"/>
  <c r="L48" i="41"/>
  <c r="K48" i="41"/>
  <c r="J48" i="41"/>
  <c r="I48" i="41"/>
  <c r="H48" i="41"/>
  <c r="G48" i="41"/>
  <c r="F48" i="41"/>
  <c r="E48" i="41"/>
  <c r="D48" i="4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/>
  <c r="N40" i="41"/>
  <c r="O40" i="41" s="1"/>
  <c r="M39" i="41"/>
  <c r="L39" i="41"/>
  <c r="K39" i="41"/>
  <c r="J39" i="41"/>
  <c r="N39" i="41" s="1"/>
  <c r="O39" i="41" s="1"/>
  <c r="I39" i="41"/>
  <c r="H39" i="41"/>
  <c r="G39" i="41"/>
  <c r="F39" i="41"/>
  <c r="E39" i="41"/>
  <c r="D39" i="41"/>
  <c r="N38" i="41"/>
  <c r="O38" i="41" s="1"/>
  <c r="N37" i="41"/>
  <c r="O37" i="41" s="1"/>
  <c r="M36" i="41"/>
  <c r="L36" i="41"/>
  <c r="N36" i="41" s="1"/>
  <c r="O36" i="41" s="1"/>
  <c r="K36" i="41"/>
  <c r="J36" i="41"/>
  <c r="I36" i="41"/>
  <c r="H36" i="41"/>
  <c r="G36" i="41"/>
  <c r="F36" i="41"/>
  <c r="E36" i="41"/>
  <c r="D36" i="41"/>
  <c r="N35" i="41"/>
  <c r="O35" i="41" s="1"/>
  <c r="N34" i="41"/>
  <c r="O34" i="41"/>
  <c r="N33" i="41"/>
  <c r="O33" i="41" s="1"/>
  <c r="N32" i="41"/>
  <c r="O32" i="41" s="1"/>
  <c r="N31" i="41"/>
  <c r="O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 s="1"/>
  <c r="M21" i="41"/>
  <c r="L21" i="41"/>
  <c r="K21" i="41"/>
  <c r="J21" i="41"/>
  <c r="N21" i="41" s="1"/>
  <c r="O21" i="41" s="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 s="1"/>
  <c r="N16" i="41"/>
  <c r="O16" i="41" s="1"/>
  <c r="N15" i="41"/>
  <c r="O15" i="4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/>
  <c r="N44" i="40"/>
  <c r="O44" i="40" s="1"/>
  <c r="N43" i="40"/>
  <c r="O43" i="40" s="1"/>
  <c r="N42" i="40"/>
  <c r="O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 s="1"/>
  <c r="M21" i="40"/>
  <c r="L21" i="40"/>
  <c r="N21" i="40" s="1"/>
  <c r="O21" i="40" s="1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/>
  <c r="N15" i="40"/>
  <c r="O15" i="40" s="1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N5" i="40" s="1"/>
  <c r="O5" i="40" s="1"/>
  <c r="K5" i="40"/>
  <c r="J5" i="40"/>
  <c r="I5" i="40"/>
  <c r="H5" i="40"/>
  <c r="G5" i="40"/>
  <c r="F5" i="40"/>
  <c r="E5" i="40"/>
  <c r="D5" i="40"/>
  <c r="N50" i="39"/>
  <c r="O50" i="39" s="1"/>
  <c r="N49" i="39"/>
  <c r="O49" i="39"/>
  <c r="M48" i="39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N39" i="39" s="1"/>
  <c r="O39" i="39" s="1"/>
  <c r="F39" i="39"/>
  <c r="E39" i="39"/>
  <c r="D39" i="39"/>
  <c r="N38" i="39"/>
  <c r="O38" i="39" s="1"/>
  <c r="N37" i="39"/>
  <c r="O37" i="39"/>
  <c r="M36" i="39"/>
  <c r="L36" i="39"/>
  <c r="K36" i="39"/>
  <c r="J36" i="39"/>
  <c r="I36" i="39"/>
  <c r="H36" i="39"/>
  <c r="G36" i="39"/>
  <c r="F36" i="39"/>
  <c r="E36" i="39"/>
  <c r="N36" i="39" s="1"/>
  <c r="O36" i="39" s="1"/>
  <c r="D36" i="39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/>
  <c r="N29" i="39"/>
  <c r="O29" i="39" s="1"/>
  <c r="M28" i="39"/>
  <c r="L28" i="39"/>
  <c r="L51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N21" i="39" s="1"/>
  <c r="O21" i="39" s="1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 s="1"/>
  <c r="N16" i="39"/>
  <c r="O16" i="39" s="1"/>
  <c r="N15" i="39"/>
  <c r="O15" i="39"/>
  <c r="N14" i="39"/>
  <c r="O14" i="39" s="1"/>
  <c r="N13" i="39"/>
  <c r="O13" i="39" s="1"/>
  <c r="N12" i="39"/>
  <c r="O12" i="39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H51" i="39" s="1"/>
  <c r="G5" i="39"/>
  <c r="F5" i="39"/>
  <c r="E5" i="39"/>
  <c r="D5" i="39"/>
  <c r="N47" i="38"/>
  <c r="O47" i="38"/>
  <c r="M46" i="38"/>
  <c r="L46" i="38"/>
  <c r="K46" i="38"/>
  <c r="J46" i="38"/>
  <c r="I46" i="38"/>
  <c r="H46" i="38"/>
  <c r="G46" i="38"/>
  <c r="F46" i="38"/>
  <c r="E46" i="38"/>
  <c r="D46" i="38"/>
  <c r="N46" i="38" s="1"/>
  <c r="O46" i="38" s="1"/>
  <c r="N45" i="38"/>
  <c r="O45" i="38" s="1"/>
  <c r="N44" i="38"/>
  <c r="O44" i="38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M33" i="38"/>
  <c r="L33" i="38"/>
  <c r="K33" i="38"/>
  <c r="N33" i="38" s="1"/>
  <c r="O33" i="38" s="1"/>
  <c r="J33" i="38"/>
  <c r="I33" i="38"/>
  <c r="H33" i="38"/>
  <c r="G33" i="38"/>
  <c r="F33" i="38"/>
  <c r="E33" i="38"/>
  <c r="D33" i="38"/>
  <c r="N32" i="38"/>
  <c r="O32" i="38"/>
  <c r="N31" i="38"/>
  <c r="O31" i="38"/>
  <c r="N30" i="38"/>
  <c r="O30" i="38" s="1"/>
  <c r="N29" i="38"/>
  <c r="O29" i="38"/>
  <c r="N28" i="38"/>
  <c r="O28" i="38" s="1"/>
  <c r="N27" i="38"/>
  <c r="O27" i="38" s="1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/>
  <c r="N22" i="38"/>
  <c r="O22" i="38" s="1"/>
  <c r="N21" i="38"/>
  <c r="O21" i="38"/>
  <c r="N20" i="38"/>
  <c r="O20" i="38" s="1"/>
  <c r="N19" i="38"/>
  <c r="O19" i="38" s="1"/>
  <c r="N18" i="38"/>
  <c r="O18" i="38"/>
  <c r="N17" i="38"/>
  <c r="O17" i="38"/>
  <c r="M16" i="38"/>
  <c r="N16" i="38" s="1"/>
  <c r="O16" i="38" s="1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/>
  <c r="N12" i="38"/>
  <c r="O12" i="38" s="1"/>
  <c r="M11" i="38"/>
  <c r="L11" i="38"/>
  <c r="K11" i="38"/>
  <c r="J11" i="38"/>
  <c r="I11" i="38"/>
  <c r="I48" i="38"/>
  <c r="H11" i="38"/>
  <c r="G11" i="38"/>
  <c r="F11" i="38"/>
  <c r="E11" i="38"/>
  <c r="D11" i="38"/>
  <c r="N10" i="38"/>
  <c r="O10" i="38" s="1"/>
  <c r="N9" i="38"/>
  <c r="O9" i="38"/>
  <c r="N8" i="38"/>
  <c r="O8" i="38"/>
  <c r="N7" i="38"/>
  <c r="O7" i="38" s="1"/>
  <c r="N6" i="38"/>
  <c r="O6" i="38"/>
  <c r="M5" i="38"/>
  <c r="M48" i="38" s="1"/>
  <c r="L5" i="38"/>
  <c r="K5" i="38"/>
  <c r="J5" i="38"/>
  <c r="J48" i="38" s="1"/>
  <c r="I5" i="38"/>
  <c r="H5" i="38"/>
  <c r="G5" i="38"/>
  <c r="F5" i="38"/>
  <c r="F48" i="38" s="1"/>
  <c r="E5" i="38"/>
  <c r="D5" i="38"/>
  <c r="N48" i="37"/>
  <c r="O48" i="37"/>
  <c r="M47" i="37"/>
  <c r="L47" i="37"/>
  <c r="K47" i="37"/>
  <c r="J47" i="37"/>
  <c r="I47" i="37"/>
  <c r="H47" i="37"/>
  <c r="G47" i="37"/>
  <c r="F47" i="37"/>
  <c r="E47" i="37"/>
  <c r="D47" i="37"/>
  <c r="N46" i="37"/>
  <c r="O46" i="37"/>
  <c r="N45" i="37"/>
  <c r="O45" i="37" s="1"/>
  <c r="N44" i="37"/>
  <c r="O44" i="37" s="1"/>
  <c r="N43" i="37"/>
  <c r="O43" i="37"/>
  <c r="N42" i="37"/>
  <c r="O42" i="37" s="1"/>
  <c r="N41" i="37"/>
  <c r="O41" i="37" s="1"/>
  <c r="N40" i="37"/>
  <c r="O40" i="37"/>
  <c r="N39" i="37"/>
  <c r="O39" i="37" s="1"/>
  <c r="M38" i="37"/>
  <c r="L38" i="37"/>
  <c r="K38" i="37"/>
  <c r="J38" i="37"/>
  <c r="I38" i="37"/>
  <c r="H38" i="37"/>
  <c r="N38" i="37" s="1"/>
  <c r="O38" i="37" s="1"/>
  <c r="G38" i="37"/>
  <c r="F38" i="37"/>
  <c r="E38" i="37"/>
  <c r="D38" i="37"/>
  <c r="N37" i="37"/>
  <c r="O37" i="37" s="1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M27" i="37"/>
  <c r="N27" i="37" s="1"/>
  <c r="O27" i="37" s="1"/>
  <c r="L27" i="37"/>
  <c r="K27" i="37"/>
  <c r="J27" i="37"/>
  <c r="I27" i="37"/>
  <c r="H27" i="37"/>
  <c r="G27" i="37"/>
  <c r="F27" i="37"/>
  <c r="E27" i="37"/>
  <c r="D27" i="37"/>
  <c r="D49" i="37"/>
  <c r="N26" i="37"/>
  <c r="O26" i="37"/>
  <c r="N25" i="37"/>
  <c r="O25" i="37" s="1"/>
  <c r="N24" i="37"/>
  <c r="O24" i="37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N21" i="37" s="1"/>
  <c r="O21" i="37" s="1"/>
  <c r="E21" i="37"/>
  <c r="D21" i="37"/>
  <c r="N20" i="37"/>
  <c r="O20" i="37"/>
  <c r="N19" i="37"/>
  <c r="O19" i="37"/>
  <c r="N18" i="37"/>
  <c r="O18" i="37" s="1"/>
  <c r="N17" i="37"/>
  <c r="O17" i="37"/>
  <c r="N16" i="37"/>
  <c r="O16" i="37"/>
  <c r="N15" i="37"/>
  <c r="O15" i="37" s="1"/>
  <c r="N14" i="37"/>
  <c r="O14" i="37"/>
  <c r="N13" i="37"/>
  <c r="O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/>
  <c r="N9" i="37"/>
  <c r="O9" i="37"/>
  <c r="N8" i="37"/>
  <c r="O8" i="37" s="1"/>
  <c r="N7" i="37"/>
  <c r="O7" i="37"/>
  <c r="N6" i="37"/>
  <c r="O6" i="37"/>
  <c r="M5" i="37"/>
  <c r="M49" i="37" s="1"/>
  <c r="L5" i="37"/>
  <c r="L49" i="37" s="1"/>
  <c r="K5" i="37"/>
  <c r="K49" i="37" s="1"/>
  <c r="J5" i="37"/>
  <c r="I5" i="37"/>
  <c r="I49" i="37"/>
  <c r="H5" i="37"/>
  <c r="H49" i="37" s="1"/>
  <c r="G5" i="37"/>
  <c r="G49" i="37" s="1"/>
  <c r="F5" i="37"/>
  <c r="F49" i="37" s="1"/>
  <c r="E5" i="37"/>
  <c r="D5" i="37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/>
  <c r="M37" i="36"/>
  <c r="L37" i="36"/>
  <c r="K37" i="36"/>
  <c r="N37" i="36" s="1"/>
  <c r="O37" i="36" s="1"/>
  <c r="J37" i="36"/>
  <c r="I37" i="36"/>
  <c r="H37" i="36"/>
  <c r="G37" i="36"/>
  <c r="F37" i="36"/>
  <c r="E37" i="36"/>
  <c r="D37" i="36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/>
  <c r="O34" i="36" s="1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48" i="36" s="1"/>
  <c r="L5" i="36"/>
  <c r="K5" i="36"/>
  <c r="K48" i="36" s="1"/>
  <c r="J5" i="36"/>
  <c r="I5" i="36"/>
  <c r="I48" i="36" s="1"/>
  <c r="H5" i="36"/>
  <c r="G5" i="36"/>
  <c r="F5" i="36"/>
  <c r="E5" i="36"/>
  <c r="D5" i="36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7" i="35" s="1"/>
  <c r="O37" i="35" s="1"/>
  <c r="N36" i="35"/>
  <c r="O36" i="35" s="1"/>
  <c r="N35" i="35"/>
  <c r="O35" i="35" s="1"/>
  <c r="M34" i="35"/>
  <c r="L34" i="35"/>
  <c r="K34" i="35"/>
  <c r="J34" i="35"/>
  <c r="N34" i="35" s="1"/>
  <c r="O34" i="35" s="1"/>
  <c r="I34" i="35"/>
  <c r="H34" i="35"/>
  <c r="G34" i="35"/>
  <c r="F34" i="35"/>
  <c r="E34" i="35"/>
  <c r="D34" i="35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/>
  <c r="N23" i="35"/>
  <c r="O23" i="35" s="1"/>
  <c r="N22" i="35"/>
  <c r="O22" i="35" s="1"/>
  <c r="N21" i="35"/>
  <c r="O21" i="35" s="1"/>
  <c r="N20" i="35"/>
  <c r="O20" i="35"/>
  <c r="M19" i="35"/>
  <c r="N19" i="35" s="1"/>
  <c r="O19" i="35" s="1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K48" i="35" s="1"/>
  <c r="J5" i="35"/>
  <c r="I5" i="35"/>
  <c r="I48" i="35" s="1"/>
  <c r="H5" i="35"/>
  <c r="G5" i="35"/>
  <c r="F5" i="35"/>
  <c r="F48" i="35" s="1"/>
  <c r="E5" i="35"/>
  <c r="E48" i="35" s="1"/>
  <c r="D5" i="35"/>
  <c r="N49" i="34"/>
  <c r="O49" i="34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M36" i="34"/>
  <c r="L36" i="34"/>
  <c r="K36" i="34"/>
  <c r="J36" i="34"/>
  <c r="N36" i="34" s="1"/>
  <c r="O36" i="34" s="1"/>
  <c r="I36" i="34"/>
  <c r="H36" i="34"/>
  <c r="G36" i="34"/>
  <c r="F36" i="34"/>
  <c r="E36" i="34"/>
  <c r="D36" i="34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 s="1"/>
  <c r="M28" i="34"/>
  <c r="L28" i="34"/>
  <c r="N28" i="34" s="1"/>
  <c r="O28" i="34" s="1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/>
  <c r="N24" i="34"/>
  <c r="O24" i="34"/>
  <c r="N23" i="34"/>
  <c r="O23" i="34"/>
  <c r="N22" i="34"/>
  <c r="O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/>
  <c r="N9" i="34"/>
  <c r="O9" i="34" s="1"/>
  <c r="N8" i="34"/>
  <c r="O8" i="34"/>
  <c r="N7" i="34"/>
  <c r="O7" i="34"/>
  <c r="N6" i="34"/>
  <c r="O6" i="34" s="1"/>
  <c r="M5" i="34"/>
  <c r="M50" i="34" s="1"/>
  <c r="L5" i="34"/>
  <c r="L50" i="34" s="1"/>
  <c r="K5" i="34"/>
  <c r="K50" i="34"/>
  <c r="J5" i="34"/>
  <c r="J50" i="34" s="1"/>
  <c r="I5" i="34"/>
  <c r="I50" i="34" s="1"/>
  <c r="H5" i="34"/>
  <c r="G5" i="34"/>
  <c r="G50" i="34" s="1"/>
  <c r="F5" i="34"/>
  <c r="E5" i="34"/>
  <c r="D5" i="34"/>
  <c r="N27" i="33"/>
  <c r="O27" i="33"/>
  <c r="N28" i="33"/>
  <c r="O28" i="33"/>
  <c r="N29" i="33"/>
  <c r="O29" i="33" s="1"/>
  <c r="N30" i="33"/>
  <c r="O30" i="33"/>
  <c r="N31" i="33"/>
  <c r="O31" i="33"/>
  <c r="N32" i="33"/>
  <c r="O32" i="33" s="1"/>
  <c r="N33" i="33"/>
  <c r="O33" i="33"/>
  <c r="N19" i="33"/>
  <c r="O19" i="33"/>
  <c r="N20" i="33"/>
  <c r="O20" i="33" s="1"/>
  <c r="N21" i="33"/>
  <c r="O21" i="33"/>
  <c r="N22" i="33"/>
  <c r="O22" i="33"/>
  <c r="N23" i="33"/>
  <c r="O23" i="33" s="1"/>
  <c r="N24" i="33"/>
  <c r="O24" i="33"/>
  <c r="N25" i="33"/>
  <c r="O25" i="33"/>
  <c r="E26" i="33"/>
  <c r="F26" i="33"/>
  <c r="G26" i="33"/>
  <c r="H26" i="33"/>
  <c r="I26" i="33"/>
  <c r="J26" i="33"/>
  <c r="K26" i="33"/>
  <c r="N26" i="33" s="1"/>
  <c r="O26" i="33" s="1"/>
  <c r="L26" i="33"/>
  <c r="M26" i="33"/>
  <c r="D26" i="33"/>
  <c r="E17" i="33"/>
  <c r="F17" i="33"/>
  <c r="G17" i="33"/>
  <c r="H17" i="33"/>
  <c r="I17" i="33"/>
  <c r="J17" i="33"/>
  <c r="K17" i="33"/>
  <c r="L17" i="33"/>
  <c r="M17" i="33"/>
  <c r="D17" i="33"/>
  <c r="E11" i="33"/>
  <c r="F11" i="33"/>
  <c r="G11" i="33"/>
  <c r="H11" i="33"/>
  <c r="I11" i="33"/>
  <c r="J11" i="33"/>
  <c r="K11" i="33"/>
  <c r="L11" i="33"/>
  <c r="M11" i="33"/>
  <c r="D11" i="33"/>
  <c r="D45" i="33"/>
  <c r="E5" i="33"/>
  <c r="F5" i="33"/>
  <c r="G5" i="33"/>
  <c r="H5" i="33"/>
  <c r="I5" i="33"/>
  <c r="J5" i="33"/>
  <c r="K5" i="33"/>
  <c r="L5" i="33"/>
  <c r="L45" i="33" s="1"/>
  <c r="M5" i="33"/>
  <c r="D5" i="33"/>
  <c r="N5" i="33" s="1"/>
  <c r="O5" i="33" s="1"/>
  <c r="N39" i="33"/>
  <c r="O39" i="33" s="1"/>
  <c r="N40" i="33"/>
  <c r="O40" i="33" s="1"/>
  <c r="N41" i="33"/>
  <c r="O41" i="33" s="1"/>
  <c r="N42" i="33"/>
  <c r="O42" i="33" s="1"/>
  <c r="N43" i="33"/>
  <c r="N44" i="33"/>
  <c r="N38" i="33"/>
  <c r="O38" i="33"/>
  <c r="E37" i="33"/>
  <c r="F37" i="33"/>
  <c r="G37" i="33"/>
  <c r="H37" i="33"/>
  <c r="I37" i="33"/>
  <c r="J37" i="33"/>
  <c r="K37" i="33"/>
  <c r="L37" i="33"/>
  <c r="M37" i="33"/>
  <c r="D37" i="33"/>
  <c r="N37" i="33"/>
  <c r="O37" i="33"/>
  <c r="E34" i="33"/>
  <c r="F34" i="33"/>
  <c r="G34" i="33"/>
  <c r="H34" i="33"/>
  <c r="H45" i="33" s="1"/>
  <c r="I34" i="33"/>
  <c r="I45" i="33" s="1"/>
  <c r="J34" i="33"/>
  <c r="K34" i="33"/>
  <c r="L34" i="33"/>
  <c r="M34" i="33"/>
  <c r="D34" i="33"/>
  <c r="N36" i="33"/>
  <c r="O36" i="33" s="1"/>
  <c r="N35" i="33"/>
  <c r="O35" i="33" s="1"/>
  <c r="O43" i="33"/>
  <c r="O44" i="33"/>
  <c r="N13" i="33"/>
  <c r="O13" i="33" s="1"/>
  <c r="N14" i="33"/>
  <c r="O14" i="33"/>
  <c r="N15" i="33"/>
  <c r="O15" i="33"/>
  <c r="N16" i="33"/>
  <c r="O16" i="33" s="1"/>
  <c r="N7" i="33"/>
  <c r="O7" i="33" s="1"/>
  <c r="N8" i="33"/>
  <c r="O8" i="33" s="1"/>
  <c r="N9" i="33"/>
  <c r="O9" i="33" s="1"/>
  <c r="N10" i="33"/>
  <c r="O10" i="33"/>
  <c r="N6" i="33"/>
  <c r="O6" i="33" s="1"/>
  <c r="N18" i="33"/>
  <c r="O18" i="33" s="1"/>
  <c r="N12" i="33"/>
  <c r="O12" i="33" s="1"/>
  <c r="N46" i="35"/>
  <c r="O46" i="35"/>
  <c r="D48" i="35"/>
  <c r="F48" i="36"/>
  <c r="J48" i="36"/>
  <c r="H48" i="36"/>
  <c r="N19" i="36"/>
  <c r="O19" i="36"/>
  <c r="D48" i="36"/>
  <c r="J49" i="37"/>
  <c r="F45" i="33"/>
  <c r="G45" i="33"/>
  <c r="N13" i="34"/>
  <c r="O13" i="34"/>
  <c r="L48" i="38"/>
  <c r="G48" i="38"/>
  <c r="N11" i="38"/>
  <c r="O11" i="38" s="1"/>
  <c r="D48" i="38"/>
  <c r="I51" i="39"/>
  <c r="M51" i="39"/>
  <c r="F51" i="39"/>
  <c r="E51" i="39"/>
  <c r="N48" i="39"/>
  <c r="O48" i="39"/>
  <c r="G51" i="39"/>
  <c r="N11" i="39"/>
  <c r="O11" i="39" s="1"/>
  <c r="D51" i="39"/>
  <c r="N34" i="33"/>
  <c r="O34" i="33" s="1"/>
  <c r="N11" i="33"/>
  <c r="O11" i="33"/>
  <c r="J45" i="33"/>
  <c r="H50" i="34"/>
  <c r="H48" i="35"/>
  <c r="E45" i="33"/>
  <c r="G48" i="35"/>
  <c r="L48" i="36"/>
  <c r="I50" i="40"/>
  <c r="H50" i="40"/>
  <c r="M50" i="40"/>
  <c r="F50" i="40"/>
  <c r="L50" i="40"/>
  <c r="N36" i="40"/>
  <c r="O36" i="40"/>
  <c r="N28" i="40"/>
  <c r="O28" i="40"/>
  <c r="K50" i="40"/>
  <c r="G50" i="40"/>
  <c r="E50" i="40"/>
  <c r="N39" i="40"/>
  <c r="O39" i="40" s="1"/>
  <c r="K50" i="41"/>
  <c r="M50" i="41"/>
  <c r="I50" i="41"/>
  <c r="G50" i="41"/>
  <c r="F50" i="41"/>
  <c r="E50" i="41"/>
  <c r="D50" i="41"/>
  <c r="N11" i="41"/>
  <c r="O11" i="41" s="1"/>
  <c r="M50" i="42"/>
  <c r="K50" i="42"/>
  <c r="N21" i="42"/>
  <c r="O21" i="42" s="1"/>
  <c r="I50" i="42"/>
  <c r="G50" i="42"/>
  <c r="E50" i="42"/>
  <c r="D50" i="42"/>
  <c r="I47" i="43"/>
  <c r="L47" i="43"/>
  <c r="M47" i="43"/>
  <c r="K47" i="43"/>
  <c r="F47" i="43"/>
  <c r="N35" i="43"/>
  <c r="O35" i="43" s="1"/>
  <c r="G47" i="43"/>
  <c r="E47" i="43"/>
  <c r="D47" i="43"/>
  <c r="K47" i="44"/>
  <c r="G47" i="44"/>
  <c r="M47" i="44"/>
  <c r="I47" i="44"/>
  <c r="N27" i="44"/>
  <c r="O27" i="44" s="1"/>
  <c r="N5" i="44"/>
  <c r="O5" i="44" s="1"/>
  <c r="N35" i="44"/>
  <c r="O35" i="44"/>
  <c r="N45" i="44"/>
  <c r="O45" i="44"/>
  <c r="F47" i="44"/>
  <c r="H47" i="44"/>
  <c r="N38" i="44"/>
  <c r="O38" i="44" s="1"/>
  <c r="E47" i="44"/>
  <c r="N11" i="44"/>
  <c r="O11" i="44" s="1"/>
  <c r="D47" i="44"/>
  <c r="N47" i="44" s="1"/>
  <c r="O47" i="44" s="1"/>
  <c r="K50" i="45"/>
  <c r="L50" i="45"/>
  <c r="M50" i="45"/>
  <c r="O48" i="45"/>
  <c r="O35" i="45"/>
  <c r="N27" i="45"/>
  <c r="O27" i="45" s="1"/>
  <c r="N21" i="45"/>
  <c r="O21" i="45" s="1"/>
  <c r="I50" i="45"/>
  <c r="J50" i="45"/>
  <c r="H50" i="45"/>
  <c r="F50" i="45"/>
  <c r="G50" i="45"/>
  <c r="N39" i="45"/>
  <c r="O39" i="45" s="1"/>
  <c r="E50" i="45"/>
  <c r="D50" i="45"/>
  <c r="N50" i="45" s="1"/>
  <c r="O50" i="45" s="1"/>
  <c r="N11" i="45"/>
  <c r="O11" i="45" s="1"/>
  <c r="N5" i="45"/>
  <c r="O5" i="45" s="1"/>
  <c r="O39" i="46"/>
  <c r="P39" i="46" s="1"/>
  <c r="O35" i="46"/>
  <c r="P35" i="46" s="1"/>
  <c r="O27" i="46"/>
  <c r="P27" i="46" s="1"/>
  <c r="O21" i="46"/>
  <c r="P21" i="46" s="1"/>
  <c r="M49" i="46"/>
  <c r="N49" i="46"/>
  <c r="D49" i="46"/>
  <c r="O49" i="46" s="1"/>
  <c r="P49" i="46" s="1"/>
  <c r="E49" i="46"/>
  <c r="O11" i="46"/>
  <c r="P11" i="46" s="1"/>
  <c r="K49" i="46"/>
  <c r="F49" i="46"/>
  <c r="G49" i="46"/>
  <c r="H49" i="46"/>
  <c r="I49" i="46"/>
  <c r="J49" i="46"/>
  <c r="O49" i="47" l="1"/>
  <c r="P49" i="47" s="1"/>
  <c r="L48" i="35"/>
  <c r="N38" i="43"/>
  <c r="O38" i="43" s="1"/>
  <c r="H47" i="43"/>
  <c r="O5" i="46"/>
  <c r="P5" i="46" s="1"/>
  <c r="N5" i="37"/>
  <c r="O5" i="37" s="1"/>
  <c r="N50" i="41"/>
  <c r="O50" i="41" s="1"/>
  <c r="N36" i="38"/>
  <c r="O36" i="38" s="1"/>
  <c r="H48" i="38"/>
  <c r="J47" i="43"/>
  <c r="N47" i="43" s="1"/>
  <c r="O47" i="43" s="1"/>
  <c r="N11" i="43"/>
  <c r="O11" i="43" s="1"/>
  <c r="N28" i="39"/>
  <c r="O28" i="39" s="1"/>
  <c r="K51" i="39"/>
  <c r="E49" i="37"/>
  <c r="N47" i="37"/>
  <c r="O47" i="37" s="1"/>
  <c r="N5" i="38"/>
  <c r="O5" i="38" s="1"/>
  <c r="E48" i="38"/>
  <c r="N5" i="39"/>
  <c r="O5" i="39" s="1"/>
  <c r="J51" i="39"/>
  <c r="N51" i="39" s="1"/>
  <c r="O51" i="39" s="1"/>
  <c r="K45" i="33"/>
  <c r="N45" i="33" s="1"/>
  <c r="O45" i="33" s="1"/>
  <c r="J48" i="35"/>
  <c r="N48" i="35" s="1"/>
  <c r="O48" i="35" s="1"/>
  <c r="N39" i="34"/>
  <c r="O39" i="34" s="1"/>
  <c r="F50" i="34"/>
  <c r="E48" i="36"/>
  <c r="N26" i="36"/>
  <c r="O26" i="36" s="1"/>
  <c r="N11" i="42"/>
  <c r="O11" i="42" s="1"/>
  <c r="L50" i="42"/>
  <c r="N35" i="37"/>
  <c r="O35" i="37" s="1"/>
  <c r="F50" i="42"/>
  <c r="N5" i="35"/>
  <c r="O5" i="35" s="1"/>
  <c r="M48" i="35"/>
  <c r="N11" i="40"/>
  <c r="O11" i="40" s="1"/>
  <c r="D50" i="40"/>
  <c r="N28" i="42"/>
  <c r="O28" i="42" s="1"/>
  <c r="J50" i="42"/>
  <c r="K48" i="38"/>
  <c r="N25" i="38"/>
  <c r="O25" i="38" s="1"/>
  <c r="N28" i="41"/>
  <c r="O28" i="41" s="1"/>
  <c r="L50" i="41"/>
  <c r="N48" i="41"/>
  <c r="O48" i="41" s="1"/>
  <c r="H50" i="41"/>
  <c r="N5" i="42"/>
  <c r="O5" i="42" s="1"/>
  <c r="H50" i="42"/>
  <c r="N5" i="34"/>
  <c r="O5" i="34" s="1"/>
  <c r="E50" i="34"/>
  <c r="N5" i="36"/>
  <c r="O5" i="36" s="1"/>
  <c r="N49" i="37"/>
  <c r="O49" i="37" s="1"/>
  <c r="N5" i="41"/>
  <c r="O5" i="41" s="1"/>
  <c r="J50" i="41"/>
  <c r="M45" i="33"/>
  <c r="N17" i="33"/>
  <c r="O17" i="33" s="1"/>
  <c r="N20" i="34"/>
  <c r="O20" i="34" s="1"/>
  <c r="D50" i="34"/>
  <c r="N46" i="36"/>
  <c r="O46" i="36" s="1"/>
  <c r="G48" i="36"/>
  <c r="N48" i="40"/>
  <c r="O48" i="40" s="1"/>
  <c r="J50" i="40"/>
  <c r="N48" i="38" l="1"/>
  <c r="O48" i="38" s="1"/>
  <c r="N50" i="34"/>
  <c r="O50" i="34" s="1"/>
  <c r="N50" i="42"/>
  <c r="O50" i="42" s="1"/>
  <c r="N50" i="40"/>
  <c r="O50" i="40" s="1"/>
  <c r="N48" i="36"/>
  <c r="O48" i="36" s="1"/>
</calcChain>
</file>

<file path=xl/sharedStrings.xml><?xml version="1.0" encoding="utf-8"?>
<sst xmlns="http://schemas.openxmlformats.org/spreadsheetml/2006/main" count="1038" uniqueCount="135">
  <si>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</si>
  <si>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</si>
  <si>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</si>
  <si>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</si>
  <si>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</si>
  <si>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</si>
  <si>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</si>
  <si>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</si>
  <si>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</si>
  <si>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</si>
  <si>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</si>
  <si>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</si>
  <si>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Telecommunications</t>
  </si>
  <si>
    <t>Utility Service Tax - Cable Television</t>
  </si>
  <si>
    <t>Permits, Fees, and Special Assessments</t>
  </si>
  <si>
    <t>Franchise Fee - Gas</t>
  </si>
  <si>
    <t>Franchise Fee - Solid Waste</t>
  </si>
  <si>
    <t>Special Assessments - Charges for Public Services</t>
  </si>
  <si>
    <t>Other Permits, Fees, and Special Assessments</t>
  </si>
  <si>
    <t>Federal Grant - General Government</t>
  </si>
  <si>
    <t>Intergovernmental Revenue</t>
  </si>
  <si>
    <t>Federal Grant - Culture / Recreation</t>
  </si>
  <si>
    <t>State Grant - Public Safety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</si>
  <si>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</si>
  <si>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</si>
  <si>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</si>
  <si>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</si>
  <si>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</si>
  <si>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</si>
  <si>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</si>
  <si>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</si>
  <si>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</si>
  <si>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</si>
  <si>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</si>
  <si>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</si>
  <si>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</si>
  <si>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</si>
  <si>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Fire Protection</t>
  </si>
  <si>
    <t>Culture / Recreation - Libraries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</si>
  <si>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</si>
  <si>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</si>
  <si>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</si>
  <si>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</si>
  <si>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</si>
  <si>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</si>
  <si>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</si>
  <si>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</si>
  <si>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</si>
  <si>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</si>
  <si>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</si>
  <si>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</si>
  <si>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</si>
  <si>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</si>
  <si>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</si>
  <si>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</si>
  <si>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</si>
  <si>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</si>
  <si>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</si>
  <si>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</si>
  <si>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Parkland Revenues Reported by Account Code and Fund Type</t>
  </si>
  <si>
    <t>Local Fiscal Year Ended September 30, 2010</t>
  </si>
  <si>
    <t>Casualty Insurance Premium Tax for Police Officers' Retirement</t>
  </si>
  <si>
    <t>Local Business Tax</t>
  </si>
  <si>
    <t>Impact Fees - Residential - Culture / Recreation</t>
  </si>
  <si>
    <t>Grants from Other Local Units - Physical Environment</t>
  </si>
  <si>
    <t>Public Safety - Law Enforcement Services</t>
  </si>
  <si>
    <t>Other Miscellaneous Revenues - Settlements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</si>
  <si>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</si>
  <si>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</si>
  <si>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</si>
  <si>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</si>
  <si>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</si>
  <si>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</si>
  <si>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Federal Grant - Transportation - Other Transportation</t>
  </si>
  <si>
    <t>Public Safety - Ambulance Fees</t>
  </si>
  <si>
    <t>2011 Municipal Population:</t>
  </si>
  <si>
    <t>Local Fiscal Year Ended September 30, 2012</t>
  </si>
  <si>
    <t>Impact Fees - Residential - Other</t>
  </si>
  <si>
    <t>Federal Grant - Physical Environment - Other Physical Environment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</si>
  <si>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</si>
  <si>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</si>
  <si>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</si>
  <si>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</si>
  <si>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Public Safety</t>
  </si>
  <si>
    <t>Impact Fees - Residential - Physical Environment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</si>
  <si>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</si>
  <si>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</si>
  <si>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</si>
  <si>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</si>
  <si>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</si>
  <si>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</si>
  <si>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</si>
  <si>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</si>
  <si>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</si>
  <si>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</si>
  <si>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State Grant - Other</t>
  </si>
  <si>
    <t>State Shared Revenues - Transportation - Other Transportation</t>
  </si>
  <si>
    <t>Impact Fees - Culture / Recreation</t>
  </si>
  <si>
    <t>2008 Municipal Population:</t>
  </si>
  <si>
    <t>Local Fiscal Year Ended September 30, 2014</t>
  </si>
  <si>
    <t>Proceeds - Debt Proceeds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</si>
  <si>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</si>
  <si>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</si>
  <si>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</si>
  <si>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</si>
  <si>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</si>
  <si>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</si>
  <si>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</si>
  <si>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</si>
  <si>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Franchise Fee - Electricity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</si>
  <si>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</si>
  <si>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</si>
  <si>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</si>
  <si>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</si>
  <si>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</si>
  <si>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Court-Ordered Judgments and Fines - As Decided by County Court Civil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</si>
  <si>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</si>
  <si>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</si>
  <si>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</si>
  <si>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</si>
  <si>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</si>
  <si>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</si>
  <si>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</si>
  <si>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</si>
  <si>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</si>
  <si>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</si>
  <si>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</si>
  <si>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</si>
  <si>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</si>
  <si>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</si>
  <si>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</si>
  <si>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Federal Grant - Other Federal Grants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</si>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</sst>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118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119</v>
      </c>
      <c r="N4" s="35" t="s">
        <v>9</v>
      </c>
      <c r="O4" s="35" t="s">
        <v>120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121</v>
      </c>
      <c r="B5" s="26"/>
      <c r="C5" s="26"/>
      <c r="D5" s="27">
        <f t="shared" ref="D5:N5" si="0">SUM(D6:D10)</f>
        <v>33391644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33391644</v>
      </c>
      <c r="P5" s="33">
        <f t="shared" ref="P5:P48" si="1">(O5/P$50)</f>
        <v>893.66101967081488</v>
      </c>
      <c r="Q5" s="6"/>
    </row>
    <row r="6" spans="1:134">
      <c r="A6" s="12"/>
      <c r="B6" s="25">
        <v>311</v>
      </c>
      <c r="C6" s="20" t="s">
        <v>2</v>
      </c>
      <c r="D6" s="46">
        <v>27516706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27516706</v>
      </c>
      <c r="P6" s="47">
        <f t="shared" si="1"/>
        <v>736.42997457513718</v>
      </c>
      <c r="Q6" s="9"/>
    </row>
    <row r="7" spans="1:134">
      <c r="A7" s="12"/>
      <c r="B7" s="25">
        <v>312.41000000000003</v>
      </c>
      <c r="C7" s="20" t="s">
        <v>122</v>
      </c>
      <c r="D7" s="46">
        <v>616759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616759</v>
      </c>
      <c r="P7" s="47">
        <f t="shared" si="1"/>
        <v>16.506329452696374</v>
      </c>
      <c r="Q7" s="9"/>
    </row>
    <row r="8" spans="1:134">
      <c r="A8" s="12"/>
      <c r="B8" s="25">
        <v>314.10000000000002</v>
      </c>
      <c r="C8" s="20" t="s">
        <v>11</v>
      </c>
      <c r="D8" s="46">
        <v>3872879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3872879</v>
      </c>
      <c r="P8" s="47">
        <f t="shared" si="1"/>
        <v>103.64991302020607</v>
      </c>
      <c r="Q8" s="9"/>
    </row>
    <row r="9" spans="1:134">
      <c r="A9" s="12"/>
      <c r="B9" s="25">
        <v>315.10000000000002</v>
      </c>
      <c r="C9" s="20" t="s">
        <v>123</v>
      </c>
      <c r="D9" s="46">
        <v>1326991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1326991</v>
      </c>
      <c r="P9" s="47">
        <f t="shared" si="1"/>
        <v>35.514278067710421</v>
      </c>
      <c r="Q9" s="9"/>
    </row>
    <row r="10" spans="1:134">
      <c r="A10" s="12"/>
      <c r="B10" s="25">
        <v>316</v>
      </c>
      <c r="C10" s="20" t="s">
        <v>82</v>
      </c>
      <c r="D10" s="46">
        <v>58309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58309</v>
      </c>
      <c r="P10" s="47">
        <f t="shared" si="1"/>
        <v>1.5605245550649003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SUM(D12:D20)</f>
        <v>9541809</v>
      </c>
      <c r="E11" s="32">
        <f t="shared" si="3"/>
        <v>730582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10272391</v>
      </c>
      <c r="P11" s="45">
        <f t="shared" si="1"/>
        <v>274.9201391676703</v>
      </c>
      <c r="Q11" s="10"/>
    </row>
    <row r="12" spans="1:134">
      <c r="A12" s="12"/>
      <c r="B12" s="25">
        <v>322</v>
      </c>
      <c r="C12" s="20" t="s">
        <v>124</v>
      </c>
      <c r="D12" s="46">
        <v>1790442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1790442</v>
      </c>
      <c r="P12" s="47">
        <f t="shared" si="1"/>
        <v>47.917623444399837</v>
      </c>
      <c r="Q12" s="9"/>
    </row>
    <row r="13" spans="1:134">
      <c r="A13" s="12"/>
      <c r="B13" s="25">
        <v>323.10000000000002</v>
      </c>
      <c r="C13" s="20" t="s">
        <v>109</v>
      </c>
      <c r="D13" s="46">
        <v>2968212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0" si="4">SUM(D13:N13)</f>
        <v>2968212</v>
      </c>
      <c r="P13" s="47">
        <f t="shared" si="1"/>
        <v>79.438297872340428</v>
      </c>
      <c r="Q13" s="9"/>
    </row>
    <row r="14" spans="1:134">
      <c r="A14" s="12"/>
      <c r="B14" s="25">
        <v>323.39999999999998</v>
      </c>
      <c r="C14" s="20" t="s">
        <v>15</v>
      </c>
      <c r="D14" s="46">
        <v>136143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136143</v>
      </c>
      <c r="P14" s="47">
        <f t="shared" si="1"/>
        <v>3.6435969490164593</v>
      </c>
      <c r="Q14" s="9"/>
    </row>
    <row r="15" spans="1:134">
      <c r="A15" s="12"/>
      <c r="B15" s="25">
        <v>323.7</v>
      </c>
      <c r="C15" s="20" t="s">
        <v>16</v>
      </c>
      <c r="D15" s="46">
        <v>633808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633808</v>
      </c>
      <c r="P15" s="47">
        <f t="shared" si="1"/>
        <v>16.962612070119096</v>
      </c>
      <c r="Q15" s="9"/>
    </row>
    <row r="16" spans="1:134">
      <c r="A16" s="12"/>
      <c r="B16" s="25">
        <v>324.11</v>
      </c>
      <c r="C16" s="20" t="s">
        <v>83</v>
      </c>
      <c r="D16" s="46">
        <v>0</v>
      </c>
      <c r="E16" s="46">
        <v>270498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270498</v>
      </c>
      <c r="P16" s="47">
        <f t="shared" si="1"/>
        <v>7.2393416298675231</v>
      </c>
      <c r="Q16" s="9"/>
    </row>
    <row r="17" spans="1:17">
      <c r="A17" s="12"/>
      <c r="B17" s="25">
        <v>324.20999999999998</v>
      </c>
      <c r="C17" s="20" t="s">
        <v>84</v>
      </c>
      <c r="D17" s="46">
        <v>0</v>
      </c>
      <c r="E17" s="46">
        <v>383272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383272</v>
      </c>
      <c r="P17" s="47">
        <f t="shared" si="1"/>
        <v>10.257513716044427</v>
      </c>
      <c r="Q17" s="9"/>
    </row>
    <row r="18" spans="1:17">
      <c r="A18" s="12"/>
      <c r="B18" s="25">
        <v>324.61</v>
      </c>
      <c r="C18" s="20" t="s">
        <v>63</v>
      </c>
      <c r="D18" s="46">
        <v>0</v>
      </c>
      <c r="E18" s="46">
        <v>76812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76812</v>
      </c>
      <c r="P18" s="47">
        <f t="shared" si="1"/>
        <v>2.0557205941388998</v>
      </c>
      <c r="Q18" s="9"/>
    </row>
    <row r="19" spans="1:17">
      <c r="A19" s="12"/>
      <c r="B19" s="25">
        <v>325.2</v>
      </c>
      <c r="C19" s="20" t="s">
        <v>17</v>
      </c>
      <c r="D19" s="46">
        <v>3799486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3799486</v>
      </c>
      <c r="P19" s="47">
        <f t="shared" si="1"/>
        <v>101.68569516927606</v>
      </c>
      <c r="Q19" s="9"/>
    </row>
    <row r="20" spans="1:17">
      <c r="A20" s="12"/>
      <c r="B20" s="25">
        <v>329.5</v>
      </c>
      <c r="C20" s="20" t="s">
        <v>125</v>
      </c>
      <c r="D20" s="46">
        <v>213718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213718</v>
      </c>
      <c r="P20" s="47">
        <f t="shared" si="1"/>
        <v>5.7197377224675501</v>
      </c>
      <c r="Q20" s="9"/>
    </row>
    <row r="21" spans="1:17" ht="15.75">
      <c r="A21" s="29" t="s">
        <v>126</v>
      </c>
      <c r="B21" s="30"/>
      <c r="C21" s="31"/>
      <c r="D21" s="32">
        <f t="shared" ref="D21:N21" si="5">SUM(D22:D27)</f>
        <v>5958491</v>
      </c>
      <c r="E21" s="32">
        <f t="shared" si="5"/>
        <v>0</v>
      </c>
      <c r="F21" s="32">
        <f t="shared" si="5"/>
        <v>0</v>
      </c>
      <c r="G21" s="32">
        <f t="shared" si="5"/>
        <v>217000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6175491</v>
      </c>
      <c r="P21" s="45">
        <f t="shared" si="1"/>
        <v>165.27474909674828</v>
      </c>
      <c r="Q21" s="10"/>
    </row>
    <row r="22" spans="1:17">
      <c r="A22" s="12"/>
      <c r="B22" s="25">
        <v>331.7</v>
      </c>
      <c r="C22" s="20" t="s">
        <v>21</v>
      </c>
      <c r="D22" s="46">
        <v>34120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6">SUM(D22:N22)</f>
        <v>34120</v>
      </c>
      <c r="P22" s="47">
        <f t="shared" si="1"/>
        <v>0.91315402114278066</v>
      </c>
      <c r="Q22" s="9"/>
    </row>
    <row r="23" spans="1:17">
      <c r="A23" s="12"/>
      <c r="B23" s="25">
        <v>334.9</v>
      </c>
      <c r="C23" s="20" t="s">
        <v>95</v>
      </c>
      <c r="D23" s="46">
        <v>0</v>
      </c>
      <c r="E23" s="46">
        <v>0</v>
      </c>
      <c r="F23" s="46">
        <v>0</v>
      </c>
      <c r="G23" s="46">
        <v>217000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217000</v>
      </c>
      <c r="P23" s="47">
        <f t="shared" si="1"/>
        <v>5.8075739328248357</v>
      </c>
      <c r="Q23" s="9"/>
    </row>
    <row r="24" spans="1:17">
      <c r="A24" s="12"/>
      <c r="B24" s="25">
        <v>335.15</v>
      </c>
      <c r="C24" s="20" t="s">
        <v>86</v>
      </c>
      <c r="D24" s="46">
        <v>6176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6176</v>
      </c>
      <c r="P24" s="47">
        <f t="shared" si="1"/>
        <v>0.16528837147062758</v>
      </c>
      <c r="Q24" s="9"/>
    </row>
    <row r="25" spans="1:17">
      <c r="A25" s="12"/>
      <c r="B25" s="25">
        <v>335.18</v>
      </c>
      <c r="C25" s="20" t="s">
        <v>127</v>
      </c>
      <c r="D25" s="46">
        <v>2974916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2974916</v>
      </c>
      <c r="P25" s="47">
        <f t="shared" si="1"/>
        <v>79.617717114947141</v>
      </c>
      <c r="Q25" s="9"/>
    </row>
    <row r="26" spans="1:17">
      <c r="A26" s="12"/>
      <c r="B26" s="25">
        <v>335.19</v>
      </c>
      <c r="C26" s="20" t="s">
        <v>128</v>
      </c>
      <c r="D26" s="46">
        <v>1544630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1544630</v>
      </c>
      <c r="P26" s="47">
        <f t="shared" si="1"/>
        <v>41.338953566171554</v>
      </c>
      <c r="Q26" s="9"/>
    </row>
    <row r="27" spans="1:17">
      <c r="A27" s="12"/>
      <c r="B27" s="25">
        <v>338</v>
      </c>
      <c r="C27" s="20" t="s">
        <v>27</v>
      </c>
      <c r="D27" s="46">
        <v>1398649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1398649</v>
      </c>
      <c r="P27" s="47">
        <f t="shared" si="1"/>
        <v>37.432062090191359</v>
      </c>
      <c r="Q27" s="9"/>
    </row>
    <row r="28" spans="1:17" ht="15.75">
      <c r="A28" s="29" t="s">
        <v>32</v>
      </c>
      <c r="B28" s="30"/>
      <c r="C28" s="31"/>
      <c r="D28" s="32">
        <f t="shared" ref="D28:N28" si="7">SUM(D29:D35)</f>
        <v>2423476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7"/>
        <v>0</v>
      </c>
      <c r="O28" s="32">
        <f>SUM(D28:N28)</f>
        <v>2423476</v>
      </c>
      <c r="P28" s="45">
        <f t="shared" si="1"/>
        <v>64.859520942058069</v>
      </c>
      <c r="Q28" s="10"/>
    </row>
    <row r="29" spans="1:17">
      <c r="A29" s="12"/>
      <c r="B29" s="25">
        <v>341.3</v>
      </c>
      <c r="C29" s="20" t="s">
        <v>88</v>
      </c>
      <c r="D29" s="46">
        <v>240764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5" si="8">SUM(D29:N29)</f>
        <v>240764</v>
      </c>
      <c r="P29" s="47">
        <f t="shared" si="1"/>
        <v>6.443570186002944</v>
      </c>
      <c r="Q29" s="9"/>
    </row>
    <row r="30" spans="1:17">
      <c r="A30" s="12"/>
      <c r="B30" s="25">
        <v>341.9</v>
      </c>
      <c r="C30" s="20" t="s">
        <v>89</v>
      </c>
      <c r="D30" s="46">
        <v>115450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115450</v>
      </c>
      <c r="P30" s="47">
        <f t="shared" si="1"/>
        <v>3.0897899103439048</v>
      </c>
      <c r="Q30" s="9"/>
    </row>
    <row r="31" spans="1:17">
      <c r="A31" s="12"/>
      <c r="B31" s="25">
        <v>342.2</v>
      </c>
      <c r="C31" s="20" t="s">
        <v>37</v>
      </c>
      <c r="D31" s="46">
        <v>87358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87358</v>
      </c>
      <c r="P31" s="47">
        <f t="shared" si="1"/>
        <v>2.3379633346714841</v>
      </c>
      <c r="Q31" s="9"/>
    </row>
    <row r="32" spans="1:17">
      <c r="A32" s="12"/>
      <c r="B32" s="25">
        <v>342.6</v>
      </c>
      <c r="C32" s="20" t="s">
        <v>74</v>
      </c>
      <c r="D32" s="46">
        <v>514176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514176</v>
      </c>
      <c r="P32" s="47">
        <f t="shared" si="1"/>
        <v>13.760899237254115</v>
      </c>
      <c r="Q32" s="9"/>
    </row>
    <row r="33" spans="1:120">
      <c r="A33" s="12"/>
      <c r="B33" s="25">
        <v>347.1</v>
      </c>
      <c r="C33" s="20" t="s">
        <v>38</v>
      </c>
      <c r="D33" s="46">
        <v>15666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15666</v>
      </c>
      <c r="P33" s="47">
        <f t="shared" si="1"/>
        <v>0.41926936973103174</v>
      </c>
      <c r="Q33" s="9"/>
    </row>
    <row r="34" spans="1:120">
      <c r="A34" s="12"/>
      <c r="B34" s="25">
        <v>347.2</v>
      </c>
      <c r="C34" s="20" t="s">
        <v>39</v>
      </c>
      <c r="D34" s="46">
        <v>1315908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1315908</v>
      </c>
      <c r="P34" s="47">
        <f t="shared" si="1"/>
        <v>35.217663588920111</v>
      </c>
      <c r="Q34" s="9"/>
    </row>
    <row r="35" spans="1:120">
      <c r="A35" s="12"/>
      <c r="B35" s="25">
        <v>347.4</v>
      </c>
      <c r="C35" s="20" t="s">
        <v>40</v>
      </c>
      <c r="D35" s="46">
        <v>134154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134154</v>
      </c>
      <c r="P35" s="47">
        <f t="shared" si="1"/>
        <v>3.5903653151344841</v>
      </c>
      <c r="Q35" s="9"/>
    </row>
    <row r="36" spans="1:120" ht="15.75">
      <c r="A36" s="29" t="s">
        <v>33</v>
      </c>
      <c r="B36" s="30"/>
      <c r="C36" s="31"/>
      <c r="D36" s="32">
        <f t="shared" ref="D36:N36" si="9">SUM(D37:D38)</f>
        <v>129270</v>
      </c>
      <c r="E36" s="32">
        <f t="shared" si="9"/>
        <v>337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>SUM(D36:N36)</f>
        <v>129607</v>
      </c>
      <c r="P36" s="45">
        <f t="shared" si="1"/>
        <v>3.4686738926803158</v>
      </c>
      <c r="Q36" s="10"/>
    </row>
    <row r="37" spans="1:120">
      <c r="A37" s="13"/>
      <c r="B37" s="39">
        <v>351.3</v>
      </c>
      <c r="C37" s="21" t="s">
        <v>115</v>
      </c>
      <c r="D37" s="46">
        <v>56754</v>
      </c>
      <c r="E37" s="46">
        <v>337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8" si="10">SUM(D37:N37)</f>
        <v>57091</v>
      </c>
      <c r="P37" s="47">
        <f t="shared" si="1"/>
        <v>1.5279272046032384</v>
      </c>
      <c r="Q37" s="9"/>
    </row>
    <row r="38" spans="1:120">
      <c r="A38" s="13"/>
      <c r="B38" s="39">
        <v>354</v>
      </c>
      <c r="C38" s="21" t="s">
        <v>44</v>
      </c>
      <c r="D38" s="46">
        <v>72516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72516</v>
      </c>
      <c r="P38" s="47">
        <f t="shared" si="1"/>
        <v>1.9407466880770774</v>
      </c>
      <c r="Q38" s="9"/>
    </row>
    <row r="39" spans="1:120" ht="15.75">
      <c r="A39" s="29" t="s">
        <v>3</v>
      </c>
      <c r="B39" s="30"/>
      <c r="C39" s="31"/>
      <c r="D39" s="32">
        <f t="shared" ref="D39:N39" si="11">SUM(D40:D45)</f>
        <v>2947165</v>
      </c>
      <c r="E39" s="32">
        <f t="shared" si="11"/>
        <v>404736</v>
      </c>
      <c r="F39" s="32">
        <f t="shared" si="11"/>
        <v>0</v>
      </c>
      <c r="G39" s="32">
        <f t="shared" si="11"/>
        <v>403929</v>
      </c>
      <c r="H39" s="32">
        <f t="shared" si="11"/>
        <v>0</v>
      </c>
      <c r="I39" s="32">
        <f t="shared" si="11"/>
        <v>0</v>
      </c>
      <c r="J39" s="32">
        <f t="shared" si="11"/>
        <v>27356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1"/>
        <v>0</v>
      </c>
      <c r="O39" s="32">
        <f>SUM(D39:N39)</f>
        <v>3783186</v>
      </c>
      <c r="P39" s="45">
        <f t="shared" si="1"/>
        <v>101.24945804897631</v>
      </c>
      <c r="Q39" s="10"/>
    </row>
    <row r="40" spans="1:120">
      <c r="A40" s="12"/>
      <c r="B40" s="25">
        <v>361.1</v>
      </c>
      <c r="C40" s="20" t="s">
        <v>45</v>
      </c>
      <c r="D40" s="46">
        <v>2402489</v>
      </c>
      <c r="E40" s="46">
        <v>404736</v>
      </c>
      <c r="F40" s="46">
        <v>0</v>
      </c>
      <c r="G40" s="46">
        <v>370855</v>
      </c>
      <c r="H40" s="46">
        <v>0</v>
      </c>
      <c r="I40" s="46">
        <v>0</v>
      </c>
      <c r="J40" s="46">
        <v>17156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3195236</v>
      </c>
      <c r="P40" s="47">
        <f t="shared" si="1"/>
        <v>85.514144252642851</v>
      </c>
      <c r="Q40" s="9"/>
    </row>
    <row r="41" spans="1:120">
      <c r="A41" s="12"/>
      <c r="B41" s="25">
        <v>362</v>
      </c>
      <c r="C41" s="20" t="s">
        <v>47</v>
      </c>
      <c r="D41" s="46">
        <v>281565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7" si="12">SUM(D41:N41)</f>
        <v>281565</v>
      </c>
      <c r="P41" s="47">
        <f t="shared" si="1"/>
        <v>7.5355279004415898</v>
      </c>
      <c r="Q41" s="9"/>
    </row>
    <row r="42" spans="1:120">
      <c r="A42" s="12"/>
      <c r="B42" s="25">
        <v>364</v>
      </c>
      <c r="C42" s="20" t="s">
        <v>90</v>
      </c>
      <c r="D42" s="46">
        <v>44050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10200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54250</v>
      </c>
      <c r="P42" s="47">
        <f t="shared" si="1"/>
        <v>1.4518934832062089</v>
      </c>
      <c r="Q42" s="9"/>
    </row>
    <row r="43" spans="1:120">
      <c r="A43" s="12"/>
      <c r="B43" s="25">
        <v>366</v>
      </c>
      <c r="C43" s="20" t="s">
        <v>49</v>
      </c>
      <c r="D43" s="46">
        <v>160090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160090</v>
      </c>
      <c r="P43" s="47">
        <f t="shared" si="1"/>
        <v>4.2844908336678706</v>
      </c>
      <c r="Q43" s="9"/>
    </row>
    <row r="44" spans="1:120">
      <c r="A44" s="12"/>
      <c r="B44" s="25">
        <v>369.3</v>
      </c>
      <c r="C44" s="20" t="s">
        <v>66</v>
      </c>
      <c r="D44" s="46">
        <v>18048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18048</v>
      </c>
      <c r="P44" s="47">
        <f t="shared" si="1"/>
        <v>0.48301886792452831</v>
      </c>
      <c r="Q44" s="9"/>
    </row>
    <row r="45" spans="1:120">
      <c r="A45" s="12"/>
      <c r="B45" s="25">
        <v>369.9</v>
      </c>
      <c r="C45" s="20" t="s">
        <v>51</v>
      </c>
      <c r="D45" s="46">
        <v>40923</v>
      </c>
      <c r="E45" s="46">
        <v>0</v>
      </c>
      <c r="F45" s="46">
        <v>0</v>
      </c>
      <c r="G45" s="46">
        <v>33074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73997</v>
      </c>
      <c r="P45" s="47">
        <f t="shared" si="1"/>
        <v>1.980382711093269</v>
      </c>
      <c r="Q45" s="9"/>
    </row>
    <row r="46" spans="1:120" ht="15.75">
      <c r="A46" s="29" t="s">
        <v>67</v>
      </c>
      <c r="B46" s="30"/>
      <c r="C46" s="31"/>
      <c r="D46" s="32">
        <f t="shared" ref="D46:N46" si="13">SUM(D47:D47)</f>
        <v>10247950</v>
      </c>
      <c r="E46" s="32">
        <f t="shared" si="13"/>
        <v>0</v>
      </c>
      <c r="F46" s="32">
        <f t="shared" si="13"/>
        <v>0</v>
      </c>
      <c r="G46" s="32">
        <f t="shared" si="13"/>
        <v>2100000</v>
      </c>
      <c r="H46" s="32">
        <f t="shared" si="13"/>
        <v>0</v>
      </c>
      <c r="I46" s="32">
        <f t="shared" si="13"/>
        <v>0</v>
      </c>
      <c r="J46" s="32">
        <f t="shared" si="13"/>
        <v>500000</v>
      </c>
      <c r="K46" s="32">
        <f t="shared" si="13"/>
        <v>0</v>
      </c>
      <c r="L46" s="32">
        <f t="shared" si="13"/>
        <v>0</v>
      </c>
      <c r="M46" s="32">
        <f t="shared" si="13"/>
        <v>0</v>
      </c>
      <c r="N46" s="32">
        <f t="shared" si="13"/>
        <v>0</v>
      </c>
      <c r="O46" s="32">
        <f t="shared" si="12"/>
        <v>12847950</v>
      </c>
      <c r="P46" s="45">
        <f t="shared" si="1"/>
        <v>343.84985949417904</v>
      </c>
      <c r="Q46" s="9"/>
    </row>
    <row r="47" spans="1:120" ht="15.75" thickBot="1">
      <c r="A47" s="12"/>
      <c r="B47" s="25">
        <v>381</v>
      </c>
      <c r="C47" s="20" t="s">
        <v>68</v>
      </c>
      <c r="D47" s="46">
        <v>10247950</v>
      </c>
      <c r="E47" s="46">
        <v>0</v>
      </c>
      <c r="F47" s="46">
        <v>0</v>
      </c>
      <c r="G47" s="46">
        <v>2100000</v>
      </c>
      <c r="H47" s="46">
        <v>0</v>
      </c>
      <c r="I47" s="46">
        <v>0</v>
      </c>
      <c r="J47" s="46">
        <v>500000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12847950</v>
      </c>
      <c r="P47" s="47">
        <f t="shared" si="1"/>
        <v>343.84985949417904</v>
      </c>
      <c r="Q47" s="9"/>
    </row>
    <row r="48" spans="1:120" ht="16.5" thickBot="1">
      <c r="A48" s="14" t="s">
        <v>41</v>
      </c>
      <c r="B48" s="23"/>
      <c r="C48" s="22"/>
      <c r="D48" s="15">
        <f t="shared" ref="D48:N48" si="14">SUM(D5,D11,D21,D28,D36,D39,D46)</f>
        <v>64639805</v>
      </c>
      <c r="E48" s="15">
        <f t="shared" si="14"/>
        <v>1135655</v>
      </c>
      <c r="F48" s="15">
        <f t="shared" si="14"/>
        <v>0</v>
      </c>
      <c r="G48" s="15">
        <f t="shared" si="14"/>
        <v>2720929</v>
      </c>
      <c r="H48" s="15">
        <f t="shared" si="14"/>
        <v>0</v>
      </c>
      <c r="I48" s="15">
        <f t="shared" si="14"/>
        <v>0</v>
      </c>
      <c r="J48" s="15">
        <f t="shared" si="14"/>
        <v>527356</v>
      </c>
      <c r="K48" s="15">
        <f t="shared" si="14"/>
        <v>0</v>
      </c>
      <c r="L48" s="15">
        <f t="shared" si="14"/>
        <v>0</v>
      </c>
      <c r="M48" s="15">
        <f t="shared" si="14"/>
        <v>0</v>
      </c>
      <c r="N48" s="15">
        <f t="shared" si="14"/>
        <v>0</v>
      </c>
      <c r="O48" s="15">
        <f>SUM(D48:N48)</f>
        <v>69023745</v>
      </c>
      <c r="P48" s="38">
        <f t="shared" si="1"/>
        <v>1847.2834203131272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48" t="s">
        <v>134</v>
      </c>
      <c r="N50" s="48"/>
      <c r="O50" s="48"/>
      <c r="P50" s="43">
        <v>37365</v>
      </c>
    </row>
    <row r="51" spans="1:16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1"/>
    </row>
    <row r="52" spans="1:16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4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15711088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15711088</v>
      </c>
      <c r="O5" s="33">
        <f t="shared" ref="O5:O51" si="2">(N5/O$53)</f>
        <v>597.99368172648724</v>
      </c>
      <c r="P5" s="6"/>
    </row>
    <row r="6" spans="1:133">
      <c r="A6" s="12"/>
      <c r="B6" s="25">
        <v>311</v>
      </c>
      <c r="C6" s="20" t="s">
        <v>2</v>
      </c>
      <c r="D6" s="46">
        <v>12224931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12224931</v>
      </c>
      <c r="O6" s="47">
        <f t="shared" si="2"/>
        <v>465.30396224260647</v>
      </c>
      <c r="P6" s="9"/>
    </row>
    <row r="7" spans="1:133">
      <c r="A7" s="12"/>
      <c r="B7" s="25">
        <v>312.10000000000002</v>
      </c>
      <c r="C7" s="20" t="s">
        <v>10</v>
      </c>
      <c r="D7" s="46">
        <v>434217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434217</v>
      </c>
      <c r="O7" s="47">
        <f t="shared" si="2"/>
        <v>16.527119095649525</v>
      </c>
      <c r="P7" s="9"/>
    </row>
    <row r="8" spans="1:133">
      <c r="A8" s="12"/>
      <c r="B8" s="25">
        <v>314.10000000000002</v>
      </c>
      <c r="C8" s="20" t="s">
        <v>11</v>
      </c>
      <c r="D8" s="46">
        <v>1963836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1963836</v>
      </c>
      <c r="O8" s="47">
        <f t="shared" si="2"/>
        <v>74.747307121379365</v>
      </c>
      <c r="P8" s="9"/>
    </row>
    <row r="9" spans="1:133">
      <c r="A9" s="12"/>
      <c r="B9" s="25">
        <v>315</v>
      </c>
      <c r="C9" s="20" t="s">
        <v>81</v>
      </c>
      <c r="D9" s="46">
        <v>1046714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1046714</v>
      </c>
      <c r="O9" s="47">
        <f t="shared" si="2"/>
        <v>39.839911696418376</v>
      </c>
      <c r="P9" s="9"/>
    </row>
    <row r="10" spans="1:133">
      <c r="A10" s="12"/>
      <c r="B10" s="25">
        <v>316</v>
      </c>
      <c r="C10" s="20" t="s">
        <v>82</v>
      </c>
      <c r="D10" s="46">
        <v>41390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41390</v>
      </c>
      <c r="O10" s="47">
        <f t="shared" si="2"/>
        <v>1.575381570433525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7967466</v>
      </c>
      <c r="E11" s="32">
        <f t="shared" si="3"/>
        <v>2202905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10170371</v>
      </c>
      <c r="O11" s="45">
        <f t="shared" si="2"/>
        <v>387.10352833707611</v>
      </c>
      <c r="P11" s="10"/>
    </row>
    <row r="12" spans="1:133">
      <c r="A12" s="12"/>
      <c r="B12" s="25">
        <v>322</v>
      </c>
      <c r="C12" s="20" t="s">
        <v>0</v>
      </c>
      <c r="D12" s="46">
        <v>4941539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4941539</v>
      </c>
      <c r="O12" s="47">
        <f t="shared" si="2"/>
        <v>188.08430708331747</v>
      </c>
      <c r="P12" s="9"/>
    </row>
    <row r="13" spans="1:133">
      <c r="A13" s="12"/>
      <c r="B13" s="25">
        <v>323.39999999999998</v>
      </c>
      <c r="C13" s="20" t="s">
        <v>15</v>
      </c>
      <c r="D13" s="46">
        <v>10098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10098</v>
      </c>
      <c r="O13" s="47">
        <f t="shared" si="2"/>
        <v>0.38434895139496822</v>
      </c>
      <c r="P13" s="9"/>
    </row>
    <row r="14" spans="1:133">
      <c r="A14" s="12"/>
      <c r="B14" s="25">
        <v>323.7</v>
      </c>
      <c r="C14" s="20" t="s">
        <v>16</v>
      </c>
      <c r="D14" s="46">
        <v>336825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336825</v>
      </c>
      <c r="O14" s="47">
        <f t="shared" si="2"/>
        <v>12.820195638107563</v>
      </c>
      <c r="P14" s="9"/>
    </row>
    <row r="15" spans="1:133">
      <c r="A15" s="12"/>
      <c r="B15" s="25">
        <v>324.11</v>
      </c>
      <c r="C15" s="20" t="s">
        <v>83</v>
      </c>
      <c r="D15" s="46">
        <v>0</v>
      </c>
      <c r="E15" s="46">
        <v>492852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492852</v>
      </c>
      <c r="O15" s="47">
        <f t="shared" si="2"/>
        <v>18.758877935523159</v>
      </c>
      <c r="P15" s="9"/>
    </row>
    <row r="16" spans="1:133">
      <c r="A16" s="12"/>
      <c r="B16" s="25">
        <v>324.20999999999998</v>
      </c>
      <c r="C16" s="20" t="s">
        <v>84</v>
      </c>
      <c r="D16" s="46">
        <v>0</v>
      </c>
      <c r="E16" s="46">
        <v>239178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239178</v>
      </c>
      <c r="O16" s="47">
        <f t="shared" si="2"/>
        <v>9.1035663989647162</v>
      </c>
      <c r="P16" s="9"/>
    </row>
    <row r="17" spans="1:16">
      <c r="A17" s="12"/>
      <c r="B17" s="25">
        <v>324.61</v>
      </c>
      <c r="C17" s="20" t="s">
        <v>63</v>
      </c>
      <c r="D17" s="46">
        <v>0</v>
      </c>
      <c r="E17" s="46">
        <v>1020875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1020875</v>
      </c>
      <c r="O17" s="47">
        <f t="shared" si="2"/>
        <v>38.856430556084192</v>
      </c>
      <c r="P17" s="9"/>
    </row>
    <row r="18" spans="1:16">
      <c r="A18" s="12"/>
      <c r="B18" s="25">
        <v>324.70999999999998</v>
      </c>
      <c r="C18" s="20" t="s">
        <v>77</v>
      </c>
      <c r="D18" s="46">
        <v>0</v>
      </c>
      <c r="E18" s="46">
        <v>450000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450000</v>
      </c>
      <c r="O18" s="47">
        <f t="shared" si="2"/>
        <v>17.127849883911239</v>
      </c>
      <c r="P18" s="9"/>
    </row>
    <row r="19" spans="1:16">
      <c r="A19" s="12"/>
      <c r="B19" s="25">
        <v>325.2</v>
      </c>
      <c r="C19" s="20" t="s">
        <v>17</v>
      </c>
      <c r="D19" s="46">
        <v>2000613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2000613</v>
      </c>
      <c r="O19" s="47">
        <f t="shared" si="2"/>
        <v>76.147109199558486</v>
      </c>
      <c r="P19" s="9"/>
    </row>
    <row r="20" spans="1:16">
      <c r="A20" s="12"/>
      <c r="B20" s="25">
        <v>329</v>
      </c>
      <c r="C20" s="20" t="s">
        <v>18</v>
      </c>
      <c r="D20" s="46">
        <v>678391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5">SUM(D20:M20)</f>
        <v>678391</v>
      </c>
      <c r="O20" s="47">
        <f t="shared" si="2"/>
        <v>25.820842690214288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SUM(D22:D27)</f>
        <v>2401611</v>
      </c>
      <c r="E21" s="32">
        <f t="shared" si="6"/>
        <v>0</v>
      </c>
      <c r="F21" s="32">
        <f t="shared" si="6"/>
        <v>0</v>
      </c>
      <c r="G21" s="32">
        <f t="shared" si="6"/>
        <v>325567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2727178</v>
      </c>
      <c r="O21" s="45">
        <f t="shared" si="2"/>
        <v>103.80154531267841</v>
      </c>
      <c r="P21" s="10"/>
    </row>
    <row r="22" spans="1:16">
      <c r="A22" s="12"/>
      <c r="B22" s="25">
        <v>331.39</v>
      </c>
      <c r="C22" s="20" t="s">
        <v>78</v>
      </c>
      <c r="D22" s="46">
        <v>0</v>
      </c>
      <c r="E22" s="46">
        <v>0</v>
      </c>
      <c r="F22" s="46">
        <v>0</v>
      </c>
      <c r="G22" s="46">
        <v>325567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325567</v>
      </c>
      <c r="O22" s="47">
        <f t="shared" si="2"/>
        <v>12.391694895900734</v>
      </c>
      <c r="P22" s="9"/>
    </row>
    <row r="23" spans="1:16">
      <c r="A23" s="12"/>
      <c r="B23" s="25">
        <v>331.7</v>
      </c>
      <c r="C23" s="20" t="s">
        <v>21</v>
      </c>
      <c r="D23" s="46">
        <v>29169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29169</v>
      </c>
      <c r="O23" s="47">
        <f t="shared" si="2"/>
        <v>1.1102272294751265</v>
      </c>
      <c r="P23" s="9"/>
    </row>
    <row r="24" spans="1:16">
      <c r="A24" s="12"/>
      <c r="B24" s="25">
        <v>335.12</v>
      </c>
      <c r="C24" s="20" t="s">
        <v>85</v>
      </c>
      <c r="D24" s="46">
        <v>564977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564977</v>
      </c>
      <c r="O24" s="47">
        <f t="shared" si="2"/>
        <v>21.504091653027825</v>
      </c>
      <c r="P24" s="9"/>
    </row>
    <row r="25" spans="1:16">
      <c r="A25" s="12"/>
      <c r="B25" s="25">
        <v>335.15</v>
      </c>
      <c r="C25" s="20" t="s">
        <v>86</v>
      </c>
      <c r="D25" s="46">
        <v>5273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5273</v>
      </c>
      <c r="O25" s="47">
        <f t="shared" si="2"/>
        <v>0.20070033875080881</v>
      </c>
      <c r="P25" s="9"/>
    </row>
    <row r="26" spans="1:16">
      <c r="A26" s="12"/>
      <c r="B26" s="25">
        <v>335.18</v>
      </c>
      <c r="C26" s="20" t="s">
        <v>87</v>
      </c>
      <c r="D26" s="46">
        <v>1534077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1534077</v>
      </c>
      <c r="O26" s="47">
        <f t="shared" si="2"/>
        <v>58.389867925246449</v>
      </c>
      <c r="P26" s="9"/>
    </row>
    <row r="27" spans="1:16">
      <c r="A27" s="12"/>
      <c r="B27" s="25">
        <v>338</v>
      </c>
      <c r="C27" s="20" t="s">
        <v>27</v>
      </c>
      <c r="D27" s="46">
        <v>268115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268115</v>
      </c>
      <c r="O27" s="47">
        <f t="shared" si="2"/>
        <v>10.204963270277471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SUM(D29:D35)</f>
        <v>2644806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5"/>
        <v>2644806</v>
      </c>
      <c r="O28" s="45">
        <f t="shared" si="2"/>
        <v>100.66631142237277</v>
      </c>
      <c r="P28" s="10"/>
    </row>
    <row r="29" spans="1:16">
      <c r="A29" s="12"/>
      <c r="B29" s="25">
        <v>341.3</v>
      </c>
      <c r="C29" s="20" t="s">
        <v>88</v>
      </c>
      <c r="D29" s="46">
        <v>1036810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8">SUM(D29:M29)</f>
        <v>1036810</v>
      </c>
      <c r="O29" s="47">
        <f t="shared" si="2"/>
        <v>39.462946751417803</v>
      </c>
      <c r="P29" s="9"/>
    </row>
    <row r="30" spans="1:16">
      <c r="A30" s="12"/>
      <c r="B30" s="25">
        <v>341.9</v>
      </c>
      <c r="C30" s="20" t="s">
        <v>89</v>
      </c>
      <c r="D30" s="46">
        <v>198546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198546</v>
      </c>
      <c r="O30" s="47">
        <f t="shared" si="2"/>
        <v>7.5570357401134247</v>
      </c>
      <c r="P30" s="9"/>
    </row>
    <row r="31" spans="1:16">
      <c r="A31" s="12"/>
      <c r="B31" s="25">
        <v>342.2</v>
      </c>
      <c r="C31" s="20" t="s">
        <v>37</v>
      </c>
      <c r="D31" s="46">
        <v>197645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197645</v>
      </c>
      <c r="O31" s="47">
        <f t="shared" si="2"/>
        <v>7.5227419784569713</v>
      </c>
      <c r="P31" s="9"/>
    </row>
    <row r="32" spans="1:16">
      <c r="A32" s="12"/>
      <c r="B32" s="25">
        <v>342.6</v>
      </c>
      <c r="C32" s="20" t="s">
        <v>74</v>
      </c>
      <c r="D32" s="46">
        <v>429716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429716</v>
      </c>
      <c r="O32" s="47">
        <f t="shared" si="2"/>
        <v>16.355802534921782</v>
      </c>
      <c r="P32" s="9"/>
    </row>
    <row r="33" spans="1:16">
      <c r="A33" s="12"/>
      <c r="B33" s="25">
        <v>347.1</v>
      </c>
      <c r="C33" s="20" t="s">
        <v>38</v>
      </c>
      <c r="D33" s="46">
        <v>16419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16419</v>
      </c>
      <c r="O33" s="47">
        <f t="shared" si="2"/>
        <v>0.62493814943097481</v>
      </c>
      <c r="P33" s="9"/>
    </row>
    <row r="34" spans="1:16">
      <c r="A34" s="12"/>
      <c r="B34" s="25">
        <v>347.2</v>
      </c>
      <c r="C34" s="20" t="s">
        <v>39</v>
      </c>
      <c r="D34" s="46">
        <v>698812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698812</v>
      </c>
      <c r="O34" s="47">
        <f t="shared" si="2"/>
        <v>26.598104517946179</v>
      </c>
      <c r="P34" s="9"/>
    </row>
    <row r="35" spans="1:16">
      <c r="A35" s="12"/>
      <c r="B35" s="25">
        <v>347.4</v>
      </c>
      <c r="C35" s="20" t="s">
        <v>40</v>
      </c>
      <c r="D35" s="46">
        <v>66858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66858</v>
      </c>
      <c r="O35" s="47">
        <f t="shared" si="2"/>
        <v>2.5447417500856391</v>
      </c>
      <c r="P35" s="9"/>
    </row>
    <row r="36" spans="1:16" ht="15.75">
      <c r="A36" s="29" t="s">
        <v>33</v>
      </c>
      <c r="B36" s="30"/>
      <c r="C36" s="31"/>
      <c r="D36" s="32">
        <f t="shared" ref="D36:M36" si="9">SUM(D37:D38)</f>
        <v>275590</v>
      </c>
      <c r="E36" s="32">
        <f t="shared" si="9"/>
        <v>1961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277551</v>
      </c>
      <c r="O36" s="45">
        <f t="shared" si="2"/>
        <v>10.564115251398775</v>
      </c>
      <c r="P36" s="10"/>
    </row>
    <row r="37" spans="1:16">
      <c r="A37" s="13"/>
      <c r="B37" s="39">
        <v>351.1</v>
      </c>
      <c r="C37" s="21" t="s">
        <v>43</v>
      </c>
      <c r="D37" s="46">
        <v>176030</v>
      </c>
      <c r="E37" s="46">
        <v>1961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177991</v>
      </c>
      <c r="O37" s="47">
        <f t="shared" si="2"/>
        <v>6.7746736193049903</v>
      </c>
      <c r="P37" s="9"/>
    </row>
    <row r="38" spans="1:16">
      <c r="A38" s="13"/>
      <c r="B38" s="39">
        <v>354</v>
      </c>
      <c r="C38" s="21" t="s">
        <v>44</v>
      </c>
      <c r="D38" s="46">
        <v>99560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99560</v>
      </c>
      <c r="O38" s="47">
        <f t="shared" si="2"/>
        <v>3.7894416320937845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SUM(D40:D47)</f>
        <v>589255</v>
      </c>
      <c r="E39" s="32">
        <f t="shared" si="10"/>
        <v>2372</v>
      </c>
      <c r="F39" s="32">
        <f t="shared" si="10"/>
        <v>0</v>
      </c>
      <c r="G39" s="32">
        <f t="shared" si="10"/>
        <v>100113</v>
      </c>
      <c r="H39" s="32">
        <f t="shared" si="10"/>
        <v>0</v>
      </c>
      <c r="I39" s="32">
        <f t="shared" si="10"/>
        <v>0</v>
      </c>
      <c r="J39" s="32">
        <f t="shared" si="10"/>
        <v>666</v>
      </c>
      <c r="K39" s="32">
        <f t="shared" si="10"/>
        <v>460177</v>
      </c>
      <c r="L39" s="32">
        <f t="shared" si="10"/>
        <v>0</v>
      </c>
      <c r="M39" s="32">
        <f t="shared" si="10"/>
        <v>0</v>
      </c>
      <c r="N39" s="32">
        <f>SUM(D39:M39)</f>
        <v>1152583</v>
      </c>
      <c r="O39" s="45">
        <f t="shared" si="2"/>
        <v>43.869485783884599</v>
      </c>
      <c r="P39" s="10"/>
    </row>
    <row r="40" spans="1:16">
      <c r="A40" s="12"/>
      <c r="B40" s="25">
        <v>361.1</v>
      </c>
      <c r="C40" s="20" t="s">
        <v>45</v>
      </c>
      <c r="D40" s="46">
        <v>26618</v>
      </c>
      <c r="E40" s="46">
        <v>2372</v>
      </c>
      <c r="F40" s="46">
        <v>0</v>
      </c>
      <c r="G40" s="46">
        <v>5272</v>
      </c>
      <c r="H40" s="46">
        <v>0</v>
      </c>
      <c r="I40" s="46">
        <v>0</v>
      </c>
      <c r="J40" s="46">
        <v>666</v>
      </c>
      <c r="K40" s="46">
        <v>0</v>
      </c>
      <c r="L40" s="46">
        <v>0</v>
      </c>
      <c r="M40" s="46">
        <v>0</v>
      </c>
      <c r="N40" s="46">
        <f>SUM(D40:M40)</f>
        <v>34928</v>
      </c>
      <c r="O40" s="47">
        <f t="shared" si="2"/>
        <v>1.3294256461005596</v>
      </c>
      <c r="P40" s="9"/>
    </row>
    <row r="41" spans="1:16">
      <c r="A41" s="12"/>
      <c r="B41" s="25">
        <v>361.3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149221</v>
      </c>
      <c r="L41" s="46">
        <v>0</v>
      </c>
      <c r="M41" s="46">
        <v>0</v>
      </c>
      <c r="N41" s="46">
        <f t="shared" ref="N41:N47" si="11">SUM(D41:M41)</f>
        <v>149221</v>
      </c>
      <c r="O41" s="47">
        <f t="shared" si="2"/>
        <v>5.6796330833935977</v>
      </c>
      <c r="P41" s="9"/>
    </row>
    <row r="42" spans="1:16">
      <c r="A42" s="12"/>
      <c r="B42" s="25">
        <v>362</v>
      </c>
      <c r="C42" s="20" t="s">
        <v>47</v>
      </c>
      <c r="D42" s="46">
        <v>230041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230041</v>
      </c>
      <c r="O42" s="47">
        <f t="shared" si="2"/>
        <v>8.755794922544057</v>
      </c>
      <c r="P42" s="9"/>
    </row>
    <row r="43" spans="1:16">
      <c r="A43" s="12"/>
      <c r="B43" s="25">
        <v>364</v>
      </c>
      <c r="C43" s="20" t="s">
        <v>90</v>
      </c>
      <c r="D43" s="46">
        <v>2023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2023</v>
      </c>
      <c r="O43" s="47">
        <f t="shared" si="2"/>
        <v>7.6999200700338749E-2</v>
      </c>
      <c r="P43" s="9"/>
    </row>
    <row r="44" spans="1:16">
      <c r="A44" s="12"/>
      <c r="B44" s="25">
        <v>366</v>
      </c>
      <c r="C44" s="20" t="s">
        <v>49</v>
      </c>
      <c r="D44" s="46">
        <v>63862</v>
      </c>
      <c r="E44" s="46">
        <v>0</v>
      </c>
      <c r="F44" s="46">
        <v>0</v>
      </c>
      <c r="G44" s="46">
        <v>7056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70918</v>
      </c>
      <c r="O44" s="47">
        <f t="shared" si="2"/>
        <v>2.6992730179271494</v>
      </c>
      <c r="P44" s="9"/>
    </row>
    <row r="45" spans="1:16">
      <c r="A45" s="12"/>
      <c r="B45" s="25">
        <v>368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310956</v>
      </c>
      <c r="L45" s="46">
        <v>0</v>
      </c>
      <c r="M45" s="46">
        <v>0</v>
      </c>
      <c r="N45" s="46">
        <f t="shared" si="11"/>
        <v>310956</v>
      </c>
      <c r="O45" s="47">
        <f t="shared" si="2"/>
        <v>11.835572641114451</v>
      </c>
      <c r="P45" s="9"/>
    </row>
    <row r="46" spans="1:16">
      <c r="A46" s="12"/>
      <c r="B46" s="25">
        <v>369.3</v>
      </c>
      <c r="C46" s="20" t="s">
        <v>66</v>
      </c>
      <c r="D46" s="46">
        <v>211538</v>
      </c>
      <c r="E46" s="46">
        <v>0</v>
      </c>
      <c r="F46" s="46">
        <v>0</v>
      </c>
      <c r="G46" s="46">
        <v>27583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239121</v>
      </c>
      <c r="O46" s="47">
        <f t="shared" si="2"/>
        <v>9.1013968713127547</v>
      </c>
      <c r="P46" s="9"/>
    </row>
    <row r="47" spans="1:16">
      <c r="A47" s="12"/>
      <c r="B47" s="25">
        <v>369.9</v>
      </c>
      <c r="C47" s="20" t="s">
        <v>51</v>
      </c>
      <c r="D47" s="46">
        <v>55173</v>
      </c>
      <c r="E47" s="46">
        <v>0</v>
      </c>
      <c r="F47" s="46">
        <v>0</v>
      </c>
      <c r="G47" s="46">
        <v>60202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115375</v>
      </c>
      <c r="O47" s="47">
        <f t="shared" si="2"/>
        <v>4.3913904007916873</v>
      </c>
      <c r="P47" s="9"/>
    </row>
    <row r="48" spans="1:16" ht="15.75">
      <c r="A48" s="29" t="s">
        <v>67</v>
      </c>
      <c r="B48" s="30"/>
      <c r="C48" s="31"/>
      <c r="D48" s="32">
        <f t="shared" ref="D48:M48" si="12">SUM(D49:D50)</f>
        <v>532950</v>
      </c>
      <c r="E48" s="32">
        <f t="shared" si="12"/>
        <v>0</v>
      </c>
      <c r="F48" s="32">
        <f t="shared" si="12"/>
        <v>0</v>
      </c>
      <c r="G48" s="32">
        <f t="shared" si="12"/>
        <v>7300000</v>
      </c>
      <c r="H48" s="32">
        <f t="shared" si="12"/>
        <v>0</v>
      </c>
      <c r="I48" s="32">
        <f t="shared" si="12"/>
        <v>0</v>
      </c>
      <c r="J48" s="32">
        <f t="shared" si="12"/>
        <v>302600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8135550</v>
      </c>
      <c r="O48" s="45">
        <f t="shared" si="2"/>
        <v>309.65439805123128</v>
      </c>
      <c r="P48" s="9"/>
    </row>
    <row r="49" spans="1:119">
      <c r="A49" s="12"/>
      <c r="B49" s="25">
        <v>381</v>
      </c>
      <c r="C49" s="20" t="s">
        <v>68</v>
      </c>
      <c r="D49" s="46">
        <v>532950</v>
      </c>
      <c r="E49" s="46">
        <v>0</v>
      </c>
      <c r="F49" s="46">
        <v>0</v>
      </c>
      <c r="G49" s="46">
        <v>300000</v>
      </c>
      <c r="H49" s="46">
        <v>0</v>
      </c>
      <c r="I49" s="46">
        <v>0</v>
      </c>
      <c r="J49" s="46">
        <v>302600</v>
      </c>
      <c r="K49" s="46">
        <v>0</v>
      </c>
      <c r="L49" s="46">
        <v>0</v>
      </c>
      <c r="M49" s="46">
        <v>0</v>
      </c>
      <c r="N49" s="46">
        <f>SUM(D49:M49)</f>
        <v>1135550</v>
      </c>
      <c r="O49" s="47">
        <f t="shared" si="2"/>
        <v>43.221177634834241</v>
      </c>
      <c r="P49" s="9"/>
    </row>
    <row r="50" spans="1:119" ht="15.75" thickBot="1">
      <c r="A50" s="12"/>
      <c r="B50" s="25">
        <v>384</v>
      </c>
      <c r="C50" s="20" t="s">
        <v>100</v>
      </c>
      <c r="D50" s="46">
        <v>0</v>
      </c>
      <c r="E50" s="46">
        <v>0</v>
      </c>
      <c r="F50" s="46">
        <v>0</v>
      </c>
      <c r="G50" s="46">
        <v>7000000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7000000</v>
      </c>
      <c r="O50" s="47">
        <f t="shared" si="2"/>
        <v>266.43322041639703</v>
      </c>
      <c r="P50" s="9"/>
    </row>
    <row r="51" spans="1:119" ht="16.5" thickBot="1">
      <c r="A51" s="14" t="s">
        <v>41</v>
      </c>
      <c r="B51" s="23"/>
      <c r="C51" s="22"/>
      <c r="D51" s="15">
        <f t="shared" ref="D51:M51" si="13">SUM(D5,D11,D21,D28,D36,D39,D48)</f>
        <v>30122766</v>
      </c>
      <c r="E51" s="15">
        <f t="shared" si="13"/>
        <v>2207238</v>
      </c>
      <c r="F51" s="15">
        <f t="shared" si="13"/>
        <v>0</v>
      </c>
      <c r="G51" s="15">
        <f t="shared" si="13"/>
        <v>7725680</v>
      </c>
      <c r="H51" s="15">
        <f t="shared" si="13"/>
        <v>0</v>
      </c>
      <c r="I51" s="15">
        <f t="shared" si="13"/>
        <v>0</v>
      </c>
      <c r="J51" s="15">
        <f t="shared" si="13"/>
        <v>303266</v>
      </c>
      <c r="K51" s="15">
        <f t="shared" si="13"/>
        <v>460177</v>
      </c>
      <c r="L51" s="15">
        <f t="shared" si="13"/>
        <v>0</v>
      </c>
      <c r="M51" s="15">
        <f t="shared" si="13"/>
        <v>0</v>
      </c>
      <c r="N51" s="15">
        <f>SUM(D51:M51)</f>
        <v>40819127</v>
      </c>
      <c r="O51" s="38">
        <f t="shared" si="2"/>
        <v>1553.6530658851293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101</v>
      </c>
      <c r="M53" s="48"/>
      <c r="N53" s="48"/>
      <c r="O53" s="43">
        <v>26273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14866207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14866207</v>
      </c>
      <c r="O5" s="33">
        <f t="shared" ref="O5:O49" si="2">(N5/O$51)</f>
        <v>581.25613856740699</v>
      </c>
      <c r="P5" s="6"/>
    </row>
    <row r="6" spans="1:133">
      <c r="A6" s="12"/>
      <c r="B6" s="25">
        <v>311</v>
      </c>
      <c r="C6" s="20" t="s">
        <v>2</v>
      </c>
      <c r="D6" s="46">
        <v>11519275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11519275</v>
      </c>
      <c r="O6" s="47">
        <f t="shared" si="2"/>
        <v>450.39392399124176</v>
      </c>
      <c r="P6" s="9"/>
    </row>
    <row r="7" spans="1:133">
      <c r="A7" s="12"/>
      <c r="B7" s="25">
        <v>312.10000000000002</v>
      </c>
      <c r="C7" s="20" t="s">
        <v>10</v>
      </c>
      <c r="D7" s="46">
        <v>417474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417474</v>
      </c>
      <c r="O7" s="47">
        <f t="shared" si="2"/>
        <v>16.322880825774163</v>
      </c>
      <c r="P7" s="9"/>
    </row>
    <row r="8" spans="1:133">
      <c r="A8" s="12"/>
      <c r="B8" s="25">
        <v>314.10000000000002</v>
      </c>
      <c r="C8" s="20" t="s">
        <v>11</v>
      </c>
      <c r="D8" s="46">
        <v>1774608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1774608</v>
      </c>
      <c r="O8" s="47">
        <f t="shared" si="2"/>
        <v>69.3856740694401</v>
      </c>
      <c r="P8" s="9"/>
    </row>
    <row r="9" spans="1:133">
      <c r="A9" s="12"/>
      <c r="B9" s="25">
        <v>315</v>
      </c>
      <c r="C9" s="20" t="s">
        <v>81</v>
      </c>
      <c r="D9" s="46">
        <v>1111080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1111080</v>
      </c>
      <c r="O9" s="47">
        <f t="shared" si="2"/>
        <v>43.442289646543635</v>
      </c>
      <c r="P9" s="9"/>
    </row>
    <row r="10" spans="1:133">
      <c r="A10" s="12"/>
      <c r="B10" s="25">
        <v>316</v>
      </c>
      <c r="C10" s="20" t="s">
        <v>82</v>
      </c>
      <c r="D10" s="46">
        <v>43770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43770</v>
      </c>
      <c r="O10" s="47">
        <f t="shared" si="2"/>
        <v>1.7113700344072569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6167586</v>
      </c>
      <c r="E11" s="32">
        <f t="shared" si="3"/>
        <v>1889848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8057434</v>
      </c>
      <c r="O11" s="45">
        <f t="shared" si="2"/>
        <v>315.0388645605255</v>
      </c>
      <c r="P11" s="10"/>
    </row>
    <row r="12" spans="1:133">
      <c r="A12" s="12"/>
      <c r="B12" s="25">
        <v>322</v>
      </c>
      <c r="C12" s="20" t="s">
        <v>0</v>
      </c>
      <c r="D12" s="46">
        <v>3234384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3234384</v>
      </c>
      <c r="O12" s="47">
        <f t="shared" si="2"/>
        <v>126.46168282765092</v>
      </c>
      <c r="P12" s="9"/>
    </row>
    <row r="13" spans="1:133">
      <c r="A13" s="12"/>
      <c r="B13" s="25">
        <v>323.39999999999998</v>
      </c>
      <c r="C13" s="20" t="s">
        <v>15</v>
      </c>
      <c r="D13" s="46">
        <v>6089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6089</v>
      </c>
      <c r="O13" s="47">
        <f t="shared" si="2"/>
        <v>0.23807475758523616</v>
      </c>
      <c r="P13" s="9"/>
    </row>
    <row r="14" spans="1:133">
      <c r="A14" s="12"/>
      <c r="B14" s="25">
        <v>323.7</v>
      </c>
      <c r="C14" s="20" t="s">
        <v>16</v>
      </c>
      <c r="D14" s="46">
        <v>330062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330062</v>
      </c>
      <c r="O14" s="47">
        <f t="shared" si="2"/>
        <v>12.905145448858304</v>
      </c>
      <c r="P14" s="9"/>
    </row>
    <row r="15" spans="1:133">
      <c r="A15" s="12"/>
      <c r="B15" s="25">
        <v>324.11</v>
      </c>
      <c r="C15" s="20" t="s">
        <v>83</v>
      </c>
      <c r="D15" s="46">
        <v>0</v>
      </c>
      <c r="E15" s="46">
        <v>444801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444801</v>
      </c>
      <c r="O15" s="47">
        <f t="shared" si="2"/>
        <v>17.391343446981544</v>
      </c>
      <c r="P15" s="9"/>
    </row>
    <row r="16" spans="1:133">
      <c r="A16" s="12"/>
      <c r="B16" s="25">
        <v>324.20999999999998</v>
      </c>
      <c r="C16" s="20" t="s">
        <v>84</v>
      </c>
      <c r="D16" s="46">
        <v>0</v>
      </c>
      <c r="E16" s="46">
        <v>137456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137456</v>
      </c>
      <c r="O16" s="47">
        <f t="shared" si="2"/>
        <v>5.3744135126681263</v>
      </c>
      <c r="P16" s="9"/>
    </row>
    <row r="17" spans="1:16">
      <c r="A17" s="12"/>
      <c r="B17" s="25">
        <v>324.61</v>
      </c>
      <c r="C17" s="20" t="s">
        <v>63</v>
      </c>
      <c r="D17" s="46">
        <v>0</v>
      </c>
      <c r="E17" s="46">
        <v>882591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882591</v>
      </c>
      <c r="O17" s="47">
        <f t="shared" si="2"/>
        <v>34.508562715045358</v>
      </c>
      <c r="P17" s="9"/>
    </row>
    <row r="18" spans="1:16">
      <c r="A18" s="12"/>
      <c r="B18" s="25">
        <v>324.70999999999998</v>
      </c>
      <c r="C18" s="20" t="s">
        <v>77</v>
      </c>
      <c r="D18" s="46">
        <v>0</v>
      </c>
      <c r="E18" s="46">
        <v>425000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425000</v>
      </c>
      <c r="O18" s="47">
        <f t="shared" si="2"/>
        <v>16.617141069752893</v>
      </c>
      <c r="P18" s="9"/>
    </row>
    <row r="19" spans="1:16">
      <c r="A19" s="12"/>
      <c r="B19" s="25">
        <v>325.2</v>
      </c>
      <c r="C19" s="20" t="s">
        <v>17</v>
      </c>
      <c r="D19" s="46">
        <v>1928699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1928699</v>
      </c>
      <c r="O19" s="47">
        <f t="shared" si="2"/>
        <v>75.410502033156078</v>
      </c>
      <c r="P19" s="9"/>
    </row>
    <row r="20" spans="1:16">
      <c r="A20" s="12"/>
      <c r="B20" s="25">
        <v>329</v>
      </c>
      <c r="C20" s="20" t="s">
        <v>18</v>
      </c>
      <c r="D20" s="46">
        <v>668352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668352</v>
      </c>
      <c r="O20" s="47">
        <f t="shared" si="2"/>
        <v>26.131998748827026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SUM(D22:D26)</f>
        <v>1953941</v>
      </c>
      <c r="E21" s="32">
        <f t="shared" si="6"/>
        <v>0</v>
      </c>
      <c r="F21" s="32">
        <f t="shared" si="6"/>
        <v>0</v>
      </c>
      <c r="G21" s="32">
        <f t="shared" si="6"/>
        <v>14648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1968589</v>
      </c>
      <c r="O21" s="45">
        <f t="shared" si="2"/>
        <v>76.970167344385359</v>
      </c>
      <c r="P21" s="10"/>
    </row>
    <row r="22" spans="1:16">
      <c r="A22" s="12"/>
      <c r="B22" s="25">
        <v>331.39</v>
      </c>
      <c r="C22" s="20" t="s">
        <v>78</v>
      </c>
      <c r="D22" s="46">
        <v>0</v>
      </c>
      <c r="E22" s="46">
        <v>0</v>
      </c>
      <c r="F22" s="46">
        <v>0</v>
      </c>
      <c r="G22" s="46">
        <v>14648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14648</v>
      </c>
      <c r="O22" s="47">
        <f t="shared" si="2"/>
        <v>0.57272442915233035</v>
      </c>
      <c r="P22" s="9"/>
    </row>
    <row r="23" spans="1:16">
      <c r="A23" s="12"/>
      <c r="B23" s="25">
        <v>331.7</v>
      </c>
      <c r="C23" s="20" t="s">
        <v>21</v>
      </c>
      <c r="D23" s="46">
        <v>28551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28551</v>
      </c>
      <c r="O23" s="47">
        <f t="shared" si="2"/>
        <v>1.1163199874882703</v>
      </c>
      <c r="P23" s="9"/>
    </row>
    <row r="24" spans="1:16">
      <c r="A24" s="12"/>
      <c r="B24" s="25">
        <v>335.12</v>
      </c>
      <c r="C24" s="20" t="s">
        <v>85</v>
      </c>
      <c r="D24" s="46">
        <v>492078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492078</v>
      </c>
      <c r="O24" s="47">
        <f t="shared" si="2"/>
        <v>19.239834219580857</v>
      </c>
      <c r="P24" s="9"/>
    </row>
    <row r="25" spans="1:16">
      <c r="A25" s="12"/>
      <c r="B25" s="25">
        <v>335.15</v>
      </c>
      <c r="C25" s="20" t="s">
        <v>86</v>
      </c>
      <c r="D25" s="46">
        <v>5015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5015</v>
      </c>
      <c r="O25" s="47">
        <f t="shared" si="2"/>
        <v>0.19608226462308415</v>
      </c>
      <c r="P25" s="9"/>
    </row>
    <row r="26" spans="1:16">
      <c r="A26" s="12"/>
      <c r="B26" s="25">
        <v>335.18</v>
      </c>
      <c r="C26" s="20" t="s">
        <v>87</v>
      </c>
      <c r="D26" s="46">
        <v>1428297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1428297</v>
      </c>
      <c r="O26" s="47">
        <f t="shared" si="2"/>
        <v>55.845206443540818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SUM(D28:D34)</f>
        <v>2249934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5"/>
        <v>2249934</v>
      </c>
      <c r="O27" s="45">
        <f t="shared" si="2"/>
        <v>87.970519236784483</v>
      </c>
      <c r="P27" s="10"/>
    </row>
    <row r="28" spans="1:16">
      <c r="A28" s="12"/>
      <c r="B28" s="25">
        <v>341.3</v>
      </c>
      <c r="C28" s="20" t="s">
        <v>88</v>
      </c>
      <c r="D28" s="46">
        <v>950248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8">SUM(D28:M28)</f>
        <v>950248</v>
      </c>
      <c r="O28" s="47">
        <f t="shared" si="2"/>
        <v>37.153894275883644</v>
      </c>
      <c r="P28" s="9"/>
    </row>
    <row r="29" spans="1:16">
      <c r="A29" s="12"/>
      <c r="B29" s="25">
        <v>341.9</v>
      </c>
      <c r="C29" s="20" t="s">
        <v>89</v>
      </c>
      <c r="D29" s="46">
        <v>123512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123512</v>
      </c>
      <c r="O29" s="47">
        <f t="shared" si="2"/>
        <v>4.8292148889583988</v>
      </c>
      <c r="P29" s="9"/>
    </row>
    <row r="30" spans="1:16">
      <c r="A30" s="12"/>
      <c r="B30" s="25">
        <v>342.2</v>
      </c>
      <c r="C30" s="20" t="s">
        <v>37</v>
      </c>
      <c r="D30" s="46">
        <v>127689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127689</v>
      </c>
      <c r="O30" s="47">
        <f t="shared" si="2"/>
        <v>4.9925320613074762</v>
      </c>
      <c r="P30" s="9"/>
    </row>
    <row r="31" spans="1:16">
      <c r="A31" s="12"/>
      <c r="B31" s="25">
        <v>342.6</v>
      </c>
      <c r="C31" s="20" t="s">
        <v>74</v>
      </c>
      <c r="D31" s="46">
        <v>333407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333407</v>
      </c>
      <c r="O31" s="47">
        <f t="shared" si="2"/>
        <v>13.035932123866125</v>
      </c>
      <c r="P31" s="9"/>
    </row>
    <row r="32" spans="1:16">
      <c r="A32" s="12"/>
      <c r="B32" s="25">
        <v>347.1</v>
      </c>
      <c r="C32" s="20" t="s">
        <v>38</v>
      </c>
      <c r="D32" s="46">
        <v>11498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11498</v>
      </c>
      <c r="O32" s="47">
        <f t="shared" si="2"/>
        <v>0.44956208945886766</v>
      </c>
      <c r="P32" s="9"/>
    </row>
    <row r="33" spans="1:16">
      <c r="A33" s="12"/>
      <c r="B33" s="25">
        <v>347.2</v>
      </c>
      <c r="C33" s="20" t="s">
        <v>39</v>
      </c>
      <c r="D33" s="46">
        <v>650160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650160</v>
      </c>
      <c r="O33" s="47">
        <f t="shared" si="2"/>
        <v>25.420706912730687</v>
      </c>
      <c r="P33" s="9"/>
    </row>
    <row r="34" spans="1:16">
      <c r="A34" s="12"/>
      <c r="B34" s="25">
        <v>347.4</v>
      </c>
      <c r="C34" s="20" t="s">
        <v>40</v>
      </c>
      <c r="D34" s="46">
        <v>53420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53420</v>
      </c>
      <c r="O34" s="47">
        <f t="shared" si="2"/>
        <v>2.0886768845792929</v>
      </c>
      <c r="P34" s="9"/>
    </row>
    <row r="35" spans="1:16" ht="15.75">
      <c r="A35" s="29" t="s">
        <v>33</v>
      </c>
      <c r="B35" s="30"/>
      <c r="C35" s="31"/>
      <c r="D35" s="32">
        <f t="shared" ref="D35:M35" si="9">SUM(D36:D37)</f>
        <v>310824</v>
      </c>
      <c r="E35" s="32">
        <f t="shared" si="9"/>
        <v>9688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>SUM(D35:M35)</f>
        <v>320512</v>
      </c>
      <c r="O35" s="45">
        <f t="shared" si="2"/>
        <v>12.531748514232092</v>
      </c>
      <c r="P35" s="10"/>
    </row>
    <row r="36" spans="1:16">
      <c r="A36" s="13"/>
      <c r="B36" s="39">
        <v>351.1</v>
      </c>
      <c r="C36" s="21" t="s">
        <v>43</v>
      </c>
      <c r="D36" s="46">
        <v>98174</v>
      </c>
      <c r="E36" s="46">
        <v>9688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107862</v>
      </c>
      <c r="O36" s="47">
        <f t="shared" si="2"/>
        <v>4.2173131060369098</v>
      </c>
      <c r="P36" s="9"/>
    </row>
    <row r="37" spans="1:16">
      <c r="A37" s="13"/>
      <c r="B37" s="39">
        <v>354</v>
      </c>
      <c r="C37" s="21" t="s">
        <v>44</v>
      </c>
      <c r="D37" s="46">
        <v>212650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212650</v>
      </c>
      <c r="O37" s="47">
        <f t="shared" si="2"/>
        <v>8.3144354081951821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SUM(D39:D46)</f>
        <v>422230</v>
      </c>
      <c r="E38" s="32">
        <f t="shared" si="10"/>
        <v>1484</v>
      </c>
      <c r="F38" s="32">
        <f t="shared" si="10"/>
        <v>0</v>
      </c>
      <c r="G38" s="32">
        <f t="shared" si="10"/>
        <v>73928</v>
      </c>
      <c r="H38" s="32">
        <f t="shared" si="10"/>
        <v>0</v>
      </c>
      <c r="I38" s="32">
        <f t="shared" si="10"/>
        <v>0</v>
      </c>
      <c r="J38" s="32">
        <f t="shared" si="10"/>
        <v>-97468</v>
      </c>
      <c r="K38" s="32">
        <f t="shared" si="10"/>
        <v>523385</v>
      </c>
      <c r="L38" s="32">
        <f t="shared" si="10"/>
        <v>0</v>
      </c>
      <c r="M38" s="32">
        <f t="shared" si="10"/>
        <v>0</v>
      </c>
      <c r="N38" s="32">
        <f>SUM(D38:M38)</f>
        <v>923559</v>
      </c>
      <c r="O38" s="45">
        <f t="shared" si="2"/>
        <v>36.110376915858616</v>
      </c>
      <c r="P38" s="10"/>
    </row>
    <row r="39" spans="1:16">
      <c r="A39" s="12"/>
      <c r="B39" s="25">
        <v>361.1</v>
      </c>
      <c r="C39" s="20" t="s">
        <v>45</v>
      </c>
      <c r="D39" s="46">
        <v>30128</v>
      </c>
      <c r="E39" s="46">
        <v>1484</v>
      </c>
      <c r="F39" s="46">
        <v>0</v>
      </c>
      <c r="G39" s="46">
        <v>228</v>
      </c>
      <c r="H39" s="46">
        <v>0</v>
      </c>
      <c r="I39" s="46">
        <v>0</v>
      </c>
      <c r="J39" s="46">
        <v>521</v>
      </c>
      <c r="K39" s="46">
        <v>0</v>
      </c>
      <c r="L39" s="46">
        <v>0</v>
      </c>
      <c r="M39" s="46">
        <v>0</v>
      </c>
      <c r="N39" s="46">
        <f>SUM(D39:M39)</f>
        <v>32361</v>
      </c>
      <c r="O39" s="47">
        <f t="shared" si="2"/>
        <v>1.2652877697841727</v>
      </c>
      <c r="P39" s="9"/>
    </row>
    <row r="40" spans="1:16">
      <c r="A40" s="12"/>
      <c r="B40" s="25">
        <v>361.3</v>
      </c>
      <c r="C40" s="20" t="s">
        <v>46</v>
      </c>
      <c r="D40" s="46">
        <v>32669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151443</v>
      </c>
      <c r="L40" s="46">
        <v>0</v>
      </c>
      <c r="M40" s="46">
        <v>0</v>
      </c>
      <c r="N40" s="46">
        <f t="shared" ref="N40:N46" si="11">SUM(D40:M40)</f>
        <v>184112</v>
      </c>
      <c r="O40" s="47">
        <f t="shared" si="2"/>
        <v>7.1986237097278698</v>
      </c>
      <c r="P40" s="9"/>
    </row>
    <row r="41" spans="1:16">
      <c r="A41" s="12"/>
      <c r="B41" s="25">
        <v>362</v>
      </c>
      <c r="C41" s="20" t="s">
        <v>47</v>
      </c>
      <c r="D41" s="46">
        <v>227367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227367</v>
      </c>
      <c r="O41" s="47">
        <f t="shared" si="2"/>
        <v>8.8898576790741313</v>
      </c>
      <c r="P41" s="9"/>
    </row>
    <row r="42" spans="1:16">
      <c r="A42" s="12"/>
      <c r="B42" s="25">
        <v>364</v>
      </c>
      <c r="C42" s="20" t="s">
        <v>90</v>
      </c>
      <c r="D42" s="46">
        <v>3125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-100589</v>
      </c>
      <c r="K42" s="46">
        <v>0</v>
      </c>
      <c r="L42" s="46">
        <v>0</v>
      </c>
      <c r="M42" s="46">
        <v>0</v>
      </c>
      <c r="N42" s="46">
        <f t="shared" si="11"/>
        <v>-97464</v>
      </c>
      <c r="O42" s="47">
        <f t="shared" si="2"/>
        <v>-3.8107600875821084</v>
      </c>
      <c r="P42" s="9"/>
    </row>
    <row r="43" spans="1:16">
      <c r="A43" s="12"/>
      <c r="B43" s="25">
        <v>366</v>
      </c>
      <c r="C43" s="20" t="s">
        <v>49</v>
      </c>
      <c r="D43" s="46">
        <v>92435</v>
      </c>
      <c r="E43" s="46">
        <v>0</v>
      </c>
      <c r="F43" s="46">
        <v>0</v>
      </c>
      <c r="G43" s="46">
        <v>11200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103635</v>
      </c>
      <c r="O43" s="47">
        <f t="shared" si="2"/>
        <v>4.0520409759149203</v>
      </c>
      <c r="P43" s="9"/>
    </row>
    <row r="44" spans="1:16">
      <c r="A44" s="12"/>
      <c r="B44" s="25">
        <v>368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360797</v>
      </c>
      <c r="L44" s="46">
        <v>0</v>
      </c>
      <c r="M44" s="46">
        <v>0</v>
      </c>
      <c r="N44" s="46">
        <f t="shared" si="11"/>
        <v>360797</v>
      </c>
      <c r="O44" s="47">
        <f t="shared" si="2"/>
        <v>14.106857991867376</v>
      </c>
      <c r="P44" s="9"/>
    </row>
    <row r="45" spans="1:16">
      <c r="A45" s="12"/>
      <c r="B45" s="25">
        <v>369.3</v>
      </c>
      <c r="C45" s="20" t="s">
        <v>66</v>
      </c>
      <c r="D45" s="46">
        <v>6801</v>
      </c>
      <c r="E45" s="46">
        <v>0</v>
      </c>
      <c r="F45" s="46">
        <v>0</v>
      </c>
      <c r="G45" s="46">
        <v>62500</v>
      </c>
      <c r="H45" s="46">
        <v>0</v>
      </c>
      <c r="I45" s="46">
        <v>0</v>
      </c>
      <c r="J45" s="46">
        <v>0</v>
      </c>
      <c r="K45" s="46">
        <v>11145</v>
      </c>
      <c r="L45" s="46">
        <v>0</v>
      </c>
      <c r="M45" s="46">
        <v>0</v>
      </c>
      <c r="N45" s="46">
        <f t="shared" si="11"/>
        <v>80446</v>
      </c>
      <c r="O45" s="47">
        <f t="shared" si="2"/>
        <v>3.1453706599937443</v>
      </c>
      <c r="P45" s="9"/>
    </row>
    <row r="46" spans="1:16">
      <c r="A46" s="12"/>
      <c r="B46" s="25">
        <v>369.9</v>
      </c>
      <c r="C46" s="20" t="s">
        <v>51</v>
      </c>
      <c r="D46" s="46">
        <v>29705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2600</v>
      </c>
      <c r="K46" s="46">
        <v>0</v>
      </c>
      <c r="L46" s="46">
        <v>0</v>
      </c>
      <c r="M46" s="46">
        <v>0</v>
      </c>
      <c r="N46" s="46">
        <f t="shared" si="11"/>
        <v>32305</v>
      </c>
      <c r="O46" s="47">
        <f t="shared" si="2"/>
        <v>1.263098217078511</v>
      </c>
      <c r="P46" s="9"/>
    </row>
    <row r="47" spans="1:16" ht="15.75">
      <c r="A47" s="29" t="s">
        <v>67</v>
      </c>
      <c r="B47" s="30"/>
      <c r="C47" s="31"/>
      <c r="D47" s="32">
        <f t="shared" ref="D47:M47" si="12">SUM(D48:D48)</f>
        <v>0</v>
      </c>
      <c r="E47" s="32">
        <f t="shared" si="12"/>
        <v>34066</v>
      </c>
      <c r="F47" s="32">
        <f t="shared" si="12"/>
        <v>0</v>
      </c>
      <c r="G47" s="32">
        <f t="shared" si="12"/>
        <v>3300000</v>
      </c>
      <c r="H47" s="32">
        <f t="shared" si="12"/>
        <v>0</v>
      </c>
      <c r="I47" s="32">
        <f t="shared" si="12"/>
        <v>0</v>
      </c>
      <c r="J47" s="32">
        <f t="shared" si="12"/>
        <v>300000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>SUM(D47:M47)</f>
        <v>3634066</v>
      </c>
      <c r="O47" s="45">
        <f t="shared" si="2"/>
        <v>142.08891147951203</v>
      </c>
      <c r="P47" s="9"/>
    </row>
    <row r="48" spans="1:16" ht="15.75" thickBot="1">
      <c r="A48" s="12"/>
      <c r="B48" s="25">
        <v>381</v>
      </c>
      <c r="C48" s="20" t="s">
        <v>68</v>
      </c>
      <c r="D48" s="46">
        <v>0</v>
      </c>
      <c r="E48" s="46">
        <v>34066</v>
      </c>
      <c r="F48" s="46">
        <v>0</v>
      </c>
      <c r="G48" s="46">
        <v>3300000</v>
      </c>
      <c r="H48" s="46">
        <v>0</v>
      </c>
      <c r="I48" s="46">
        <v>0</v>
      </c>
      <c r="J48" s="46">
        <v>300000</v>
      </c>
      <c r="K48" s="46">
        <v>0</v>
      </c>
      <c r="L48" s="46">
        <v>0</v>
      </c>
      <c r="M48" s="46">
        <v>0</v>
      </c>
      <c r="N48" s="46">
        <f>SUM(D48:M48)</f>
        <v>3634066</v>
      </c>
      <c r="O48" s="47">
        <f t="shared" si="2"/>
        <v>142.08891147951203</v>
      </c>
      <c r="P48" s="9"/>
    </row>
    <row r="49" spans="1:119" ht="16.5" thickBot="1">
      <c r="A49" s="14" t="s">
        <v>41</v>
      </c>
      <c r="B49" s="23"/>
      <c r="C49" s="22"/>
      <c r="D49" s="15">
        <f t="shared" ref="D49:M49" si="13">SUM(D5,D11,D21,D27,D35,D38,D47)</f>
        <v>25970722</v>
      </c>
      <c r="E49" s="15">
        <f t="shared" si="13"/>
        <v>1935086</v>
      </c>
      <c r="F49" s="15">
        <f t="shared" si="13"/>
        <v>0</v>
      </c>
      <c r="G49" s="15">
        <f t="shared" si="13"/>
        <v>3388576</v>
      </c>
      <c r="H49" s="15">
        <f t="shared" si="13"/>
        <v>0</v>
      </c>
      <c r="I49" s="15">
        <f t="shared" si="13"/>
        <v>0</v>
      </c>
      <c r="J49" s="15">
        <f t="shared" si="13"/>
        <v>202532</v>
      </c>
      <c r="K49" s="15">
        <f t="shared" si="13"/>
        <v>523385</v>
      </c>
      <c r="L49" s="15">
        <f t="shared" si="13"/>
        <v>0</v>
      </c>
      <c r="M49" s="15">
        <f t="shared" si="13"/>
        <v>0</v>
      </c>
      <c r="N49" s="15">
        <f>SUM(D49:M49)</f>
        <v>32020301</v>
      </c>
      <c r="O49" s="38">
        <f t="shared" si="2"/>
        <v>1251.966726618705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91</v>
      </c>
      <c r="M51" s="48"/>
      <c r="N51" s="48"/>
      <c r="O51" s="43">
        <v>25576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14493247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14493247</v>
      </c>
      <c r="O5" s="33">
        <f t="shared" ref="O5:O48" si="2">(N5/O$50)</f>
        <v>582.71337246703115</v>
      </c>
      <c r="P5" s="6"/>
    </row>
    <row r="6" spans="1:133">
      <c r="A6" s="12"/>
      <c r="B6" s="25">
        <v>311</v>
      </c>
      <c r="C6" s="20" t="s">
        <v>2</v>
      </c>
      <c r="D6" s="46">
        <v>11274022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11274022</v>
      </c>
      <c r="O6" s="47">
        <f t="shared" si="2"/>
        <v>453.28168221293021</v>
      </c>
      <c r="P6" s="9"/>
    </row>
    <row r="7" spans="1:133">
      <c r="A7" s="12"/>
      <c r="B7" s="25">
        <v>312.10000000000002</v>
      </c>
      <c r="C7" s="20" t="s">
        <v>10</v>
      </c>
      <c r="D7" s="46">
        <v>411742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411742</v>
      </c>
      <c r="O7" s="47">
        <f t="shared" si="2"/>
        <v>16.554438726278548</v>
      </c>
      <c r="P7" s="9"/>
    </row>
    <row r="8" spans="1:133">
      <c r="A8" s="12"/>
      <c r="B8" s="25">
        <v>314.10000000000002</v>
      </c>
      <c r="C8" s="20" t="s">
        <v>11</v>
      </c>
      <c r="D8" s="46">
        <v>1659228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1659228</v>
      </c>
      <c r="O8" s="47">
        <f t="shared" si="2"/>
        <v>66.710678674815057</v>
      </c>
      <c r="P8" s="9"/>
    </row>
    <row r="9" spans="1:133">
      <c r="A9" s="12"/>
      <c r="B9" s="25">
        <v>315</v>
      </c>
      <c r="C9" s="20" t="s">
        <v>72</v>
      </c>
      <c r="D9" s="46">
        <v>1103166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1103166</v>
      </c>
      <c r="O9" s="47">
        <f t="shared" si="2"/>
        <v>44.353731103248634</v>
      </c>
      <c r="P9" s="9"/>
    </row>
    <row r="10" spans="1:133">
      <c r="A10" s="12"/>
      <c r="B10" s="25">
        <v>316</v>
      </c>
      <c r="C10" s="20" t="s">
        <v>62</v>
      </c>
      <c r="D10" s="46">
        <v>45089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45089</v>
      </c>
      <c r="O10" s="47">
        <f t="shared" si="2"/>
        <v>1.8128417497587648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SUM(D12:D18)</f>
        <v>4744997</v>
      </c>
      <c r="E11" s="32">
        <f t="shared" si="3"/>
        <v>286038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5031035</v>
      </c>
      <c r="O11" s="45">
        <f t="shared" si="2"/>
        <v>202.27705853972338</v>
      </c>
      <c r="P11" s="10"/>
    </row>
    <row r="12" spans="1:133">
      <c r="A12" s="12"/>
      <c r="B12" s="25">
        <v>322</v>
      </c>
      <c r="C12" s="20" t="s">
        <v>0</v>
      </c>
      <c r="D12" s="46">
        <v>2008629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2008629</v>
      </c>
      <c r="O12" s="47">
        <f t="shared" si="2"/>
        <v>80.75864425860405</v>
      </c>
      <c r="P12" s="9"/>
    </row>
    <row r="13" spans="1:133">
      <c r="A13" s="12"/>
      <c r="B13" s="25">
        <v>323.39999999999998</v>
      </c>
      <c r="C13" s="20" t="s">
        <v>15</v>
      </c>
      <c r="D13" s="46">
        <v>4935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4935</v>
      </c>
      <c r="O13" s="47">
        <f t="shared" si="2"/>
        <v>0.19841588935348986</v>
      </c>
      <c r="P13" s="9"/>
    </row>
    <row r="14" spans="1:133">
      <c r="A14" s="12"/>
      <c r="B14" s="25">
        <v>323.7</v>
      </c>
      <c r="C14" s="20" t="s">
        <v>16</v>
      </c>
      <c r="D14" s="46">
        <v>339287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339287</v>
      </c>
      <c r="O14" s="47">
        <f t="shared" si="2"/>
        <v>13.64132357671277</v>
      </c>
      <c r="P14" s="9"/>
    </row>
    <row r="15" spans="1:133">
      <c r="A15" s="12"/>
      <c r="B15" s="25">
        <v>324.61</v>
      </c>
      <c r="C15" s="20" t="s">
        <v>63</v>
      </c>
      <c r="D15" s="46">
        <v>0</v>
      </c>
      <c r="E15" s="46">
        <v>219230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219230</v>
      </c>
      <c r="O15" s="47">
        <f t="shared" si="2"/>
        <v>8.8143293663557412</v>
      </c>
      <c r="P15" s="9"/>
    </row>
    <row r="16" spans="1:133">
      <c r="A16" s="12"/>
      <c r="B16" s="25">
        <v>324.70999999999998</v>
      </c>
      <c r="C16" s="20" t="s">
        <v>77</v>
      </c>
      <c r="D16" s="46">
        <v>0</v>
      </c>
      <c r="E16" s="46">
        <v>66808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66808</v>
      </c>
      <c r="O16" s="47">
        <f t="shared" si="2"/>
        <v>2.6860726921839819</v>
      </c>
      <c r="P16" s="9"/>
    </row>
    <row r="17" spans="1:16">
      <c r="A17" s="12"/>
      <c r="B17" s="25">
        <v>325.2</v>
      </c>
      <c r="C17" s="20" t="s">
        <v>17</v>
      </c>
      <c r="D17" s="46">
        <v>1925916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1925916</v>
      </c>
      <c r="O17" s="47">
        <f t="shared" si="2"/>
        <v>77.433097458990034</v>
      </c>
      <c r="P17" s="9"/>
    </row>
    <row r="18" spans="1:16">
      <c r="A18" s="12"/>
      <c r="B18" s="25">
        <v>329</v>
      </c>
      <c r="C18" s="20" t="s">
        <v>18</v>
      </c>
      <c r="D18" s="46">
        <v>466230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466230</v>
      </c>
      <c r="O18" s="47">
        <f t="shared" si="2"/>
        <v>18.745175297523318</v>
      </c>
      <c r="P18" s="9"/>
    </row>
    <row r="19" spans="1:16" ht="15.75">
      <c r="A19" s="29" t="s">
        <v>20</v>
      </c>
      <c r="B19" s="30"/>
      <c r="C19" s="31"/>
      <c r="D19" s="32">
        <f t="shared" ref="D19:M19" si="4">SUM(D20:D25)</f>
        <v>1765221</v>
      </c>
      <c r="E19" s="32">
        <f t="shared" si="4"/>
        <v>0</v>
      </c>
      <c r="F19" s="32">
        <f t="shared" si="4"/>
        <v>0</v>
      </c>
      <c r="G19" s="32">
        <f t="shared" si="4"/>
        <v>66455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1831676</v>
      </c>
      <c r="O19" s="45">
        <f t="shared" si="2"/>
        <v>73.644097780636855</v>
      </c>
      <c r="P19" s="10"/>
    </row>
    <row r="20" spans="1:16">
      <c r="A20" s="12"/>
      <c r="B20" s="25">
        <v>331.39</v>
      </c>
      <c r="C20" s="20" t="s">
        <v>78</v>
      </c>
      <c r="D20" s="46">
        <v>0</v>
      </c>
      <c r="E20" s="46">
        <v>0</v>
      </c>
      <c r="F20" s="46">
        <v>0</v>
      </c>
      <c r="G20" s="46">
        <v>49996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49996</v>
      </c>
      <c r="O20" s="47">
        <f t="shared" si="2"/>
        <v>2.0101318752010293</v>
      </c>
      <c r="P20" s="9"/>
    </row>
    <row r="21" spans="1:16">
      <c r="A21" s="12"/>
      <c r="B21" s="25">
        <v>331.7</v>
      </c>
      <c r="C21" s="20" t="s">
        <v>21</v>
      </c>
      <c r="D21" s="46">
        <v>45056</v>
      </c>
      <c r="E21" s="46">
        <v>0</v>
      </c>
      <c r="F21" s="46">
        <v>0</v>
      </c>
      <c r="G21" s="46">
        <v>16459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61515</v>
      </c>
      <c r="O21" s="47">
        <f t="shared" si="2"/>
        <v>2.4732631071083948</v>
      </c>
      <c r="P21" s="9"/>
    </row>
    <row r="22" spans="1:16">
      <c r="A22" s="12"/>
      <c r="B22" s="25">
        <v>334.2</v>
      </c>
      <c r="C22" s="20" t="s">
        <v>22</v>
      </c>
      <c r="D22" s="46">
        <v>2092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2092</v>
      </c>
      <c r="O22" s="47">
        <f t="shared" si="2"/>
        <v>8.4110646510131878E-2</v>
      </c>
      <c r="P22" s="9"/>
    </row>
    <row r="23" spans="1:16">
      <c r="A23" s="12"/>
      <c r="B23" s="25">
        <v>335.12</v>
      </c>
      <c r="C23" s="20" t="s">
        <v>24</v>
      </c>
      <c r="D23" s="46">
        <v>394671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394671</v>
      </c>
      <c r="O23" s="47">
        <f t="shared" si="2"/>
        <v>15.868084593116757</v>
      </c>
      <c r="P23" s="9"/>
    </row>
    <row r="24" spans="1:16">
      <c r="A24" s="12"/>
      <c r="B24" s="25">
        <v>335.15</v>
      </c>
      <c r="C24" s="20" t="s">
        <v>25</v>
      </c>
      <c r="D24" s="46">
        <v>4428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4428</v>
      </c>
      <c r="O24" s="47">
        <f t="shared" si="2"/>
        <v>0.17803152138951431</v>
      </c>
      <c r="P24" s="9"/>
    </row>
    <row r="25" spans="1:16">
      <c r="A25" s="12"/>
      <c r="B25" s="25">
        <v>335.18</v>
      </c>
      <c r="C25" s="20" t="s">
        <v>26</v>
      </c>
      <c r="D25" s="46">
        <v>1318974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1318974</v>
      </c>
      <c r="O25" s="47">
        <f t="shared" si="2"/>
        <v>53.030476037311033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SUM(D27:D33)</f>
        <v>1650021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1650021</v>
      </c>
      <c r="O26" s="45">
        <f t="shared" si="2"/>
        <v>66.340503377291739</v>
      </c>
      <c r="P26" s="10"/>
    </row>
    <row r="27" spans="1:16">
      <c r="A27" s="12"/>
      <c r="B27" s="25">
        <v>341.3</v>
      </c>
      <c r="C27" s="20" t="s">
        <v>35</v>
      </c>
      <c r="D27" s="46">
        <v>573748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573748</v>
      </c>
      <c r="O27" s="47">
        <f t="shared" si="2"/>
        <v>23.068028304921196</v>
      </c>
      <c r="P27" s="9"/>
    </row>
    <row r="28" spans="1:16">
      <c r="A28" s="12"/>
      <c r="B28" s="25">
        <v>341.9</v>
      </c>
      <c r="C28" s="20" t="s">
        <v>36</v>
      </c>
      <c r="D28" s="46">
        <v>98423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98423</v>
      </c>
      <c r="O28" s="47">
        <f t="shared" si="2"/>
        <v>3.9571807655194595</v>
      </c>
      <c r="P28" s="9"/>
    </row>
    <row r="29" spans="1:16">
      <c r="A29" s="12"/>
      <c r="B29" s="25">
        <v>342.2</v>
      </c>
      <c r="C29" s="20" t="s">
        <v>37</v>
      </c>
      <c r="D29" s="46">
        <v>93692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93692</v>
      </c>
      <c r="O29" s="47">
        <f t="shared" si="2"/>
        <v>3.7669668703763266</v>
      </c>
      <c r="P29" s="9"/>
    </row>
    <row r="30" spans="1:16">
      <c r="A30" s="12"/>
      <c r="B30" s="25">
        <v>342.6</v>
      </c>
      <c r="C30" s="20" t="s">
        <v>74</v>
      </c>
      <c r="D30" s="46">
        <v>305218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305218</v>
      </c>
      <c r="O30" s="47">
        <f t="shared" si="2"/>
        <v>12.271550337729174</v>
      </c>
      <c r="P30" s="9"/>
    </row>
    <row r="31" spans="1:16">
      <c r="A31" s="12"/>
      <c r="B31" s="25">
        <v>347.1</v>
      </c>
      <c r="C31" s="20" t="s">
        <v>38</v>
      </c>
      <c r="D31" s="46">
        <v>11665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11665</v>
      </c>
      <c r="O31" s="47">
        <f t="shared" si="2"/>
        <v>0.46900128658732709</v>
      </c>
      <c r="P31" s="9"/>
    </row>
    <row r="32" spans="1:16">
      <c r="A32" s="12"/>
      <c r="B32" s="25">
        <v>347.2</v>
      </c>
      <c r="C32" s="20" t="s">
        <v>39</v>
      </c>
      <c r="D32" s="46">
        <v>535316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535316</v>
      </c>
      <c r="O32" s="47">
        <f t="shared" si="2"/>
        <v>21.522836925056289</v>
      </c>
      <c r="P32" s="9"/>
    </row>
    <row r="33" spans="1:119">
      <c r="A33" s="12"/>
      <c r="B33" s="25">
        <v>347.4</v>
      </c>
      <c r="C33" s="20" t="s">
        <v>40</v>
      </c>
      <c r="D33" s="46">
        <v>31959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31959</v>
      </c>
      <c r="O33" s="47">
        <f t="shared" si="2"/>
        <v>1.284938887101962</v>
      </c>
      <c r="P33" s="9"/>
    </row>
    <row r="34" spans="1:119" ht="15.75">
      <c r="A34" s="29" t="s">
        <v>33</v>
      </c>
      <c r="B34" s="30"/>
      <c r="C34" s="31"/>
      <c r="D34" s="32">
        <f t="shared" ref="D34:M34" si="7">SUM(D35:D36)</f>
        <v>419977</v>
      </c>
      <c r="E34" s="32">
        <f t="shared" si="7"/>
        <v>1282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421259</v>
      </c>
      <c r="O34" s="45">
        <f t="shared" si="2"/>
        <v>16.937077838533291</v>
      </c>
      <c r="P34" s="10"/>
    </row>
    <row r="35" spans="1:119">
      <c r="A35" s="13"/>
      <c r="B35" s="39">
        <v>351.1</v>
      </c>
      <c r="C35" s="21" t="s">
        <v>43</v>
      </c>
      <c r="D35" s="46">
        <v>132983</v>
      </c>
      <c r="E35" s="46">
        <v>1282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134265</v>
      </c>
      <c r="O35" s="47">
        <f t="shared" si="2"/>
        <v>5.3982389835960118</v>
      </c>
      <c r="P35" s="9"/>
    </row>
    <row r="36" spans="1:119">
      <c r="A36" s="13"/>
      <c r="B36" s="39">
        <v>354</v>
      </c>
      <c r="C36" s="21" t="s">
        <v>44</v>
      </c>
      <c r="D36" s="46">
        <v>286994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286994</v>
      </c>
      <c r="O36" s="47">
        <f t="shared" si="2"/>
        <v>11.538838854937278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SUM(D38:D45)</f>
        <v>418435</v>
      </c>
      <c r="E37" s="32">
        <f t="shared" si="8"/>
        <v>873</v>
      </c>
      <c r="F37" s="32">
        <f t="shared" si="8"/>
        <v>0</v>
      </c>
      <c r="G37" s="32">
        <f t="shared" si="8"/>
        <v>81769</v>
      </c>
      <c r="H37" s="32">
        <f t="shared" si="8"/>
        <v>0</v>
      </c>
      <c r="I37" s="32">
        <f t="shared" si="8"/>
        <v>0</v>
      </c>
      <c r="J37" s="32">
        <f t="shared" si="8"/>
        <v>3126</v>
      </c>
      <c r="K37" s="32">
        <f t="shared" si="8"/>
        <v>611737</v>
      </c>
      <c r="L37" s="32">
        <f t="shared" si="8"/>
        <v>0</v>
      </c>
      <c r="M37" s="32">
        <f t="shared" si="8"/>
        <v>0</v>
      </c>
      <c r="N37" s="32">
        <f>SUM(D37:M37)</f>
        <v>1115940</v>
      </c>
      <c r="O37" s="45">
        <f t="shared" si="2"/>
        <v>44.867320681891286</v>
      </c>
      <c r="P37" s="10"/>
    </row>
    <row r="38" spans="1:119">
      <c r="A38" s="12"/>
      <c r="B38" s="25">
        <v>361.1</v>
      </c>
      <c r="C38" s="20" t="s">
        <v>45</v>
      </c>
      <c r="D38" s="46">
        <v>32116</v>
      </c>
      <c r="E38" s="46">
        <v>873</v>
      </c>
      <c r="F38" s="46">
        <v>0</v>
      </c>
      <c r="G38" s="46">
        <v>4871</v>
      </c>
      <c r="H38" s="46">
        <v>0</v>
      </c>
      <c r="I38" s="46">
        <v>0</v>
      </c>
      <c r="J38" s="46">
        <v>526</v>
      </c>
      <c r="K38" s="46">
        <v>0</v>
      </c>
      <c r="L38" s="46">
        <v>0</v>
      </c>
      <c r="M38" s="46">
        <v>0</v>
      </c>
      <c r="N38" s="46">
        <f>SUM(D38:M38)</f>
        <v>38386</v>
      </c>
      <c r="O38" s="47">
        <f t="shared" si="2"/>
        <v>1.5433419105821808</v>
      </c>
      <c r="P38" s="9"/>
    </row>
    <row r="39" spans="1:119">
      <c r="A39" s="12"/>
      <c r="B39" s="25">
        <v>361.3</v>
      </c>
      <c r="C39" s="20" t="s">
        <v>46</v>
      </c>
      <c r="D39" s="46">
        <v>71559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214966</v>
      </c>
      <c r="L39" s="46">
        <v>0</v>
      </c>
      <c r="M39" s="46">
        <v>0</v>
      </c>
      <c r="N39" s="46">
        <f t="shared" ref="N39:N45" si="9">SUM(D39:M39)</f>
        <v>286525</v>
      </c>
      <c r="O39" s="47">
        <f t="shared" si="2"/>
        <v>11.519982309424252</v>
      </c>
      <c r="P39" s="9"/>
    </row>
    <row r="40" spans="1:119">
      <c r="A40" s="12"/>
      <c r="B40" s="25">
        <v>362</v>
      </c>
      <c r="C40" s="20" t="s">
        <v>47</v>
      </c>
      <c r="D40" s="46">
        <v>197324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197324</v>
      </c>
      <c r="O40" s="47">
        <f t="shared" si="2"/>
        <v>7.9335799292376974</v>
      </c>
      <c r="P40" s="9"/>
    </row>
    <row r="41" spans="1:119">
      <c r="A41" s="12"/>
      <c r="B41" s="25">
        <v>364</v>
      </c>
      <c r="C41" s="20" t="s">
        <v>48</v>
      </c>
      <c r="D41" s="46">
        <v>6364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6364</v>
      </c>
      <c r="O41" s="47">
        <f t="shared" si="2"/>
        <v>0.25587005467996138</v>
      </c>
      <c r="P41" s="9"/>
    </row>
    <row r="42" spans="1:119">
      <c r="A42" s="12"/>
      <c r="B42" s="25">
        <v>366</v>
      </c>
      <c r="C42" s="20" t="s">
        <v>49</v>
      </c>
      <c r="D42" s="46">
        <v>31196</v>
      </c>
      <c r="E42" s="46">
        <v>0</v>
      </c>
      <c r="F42" s="46">
        <v>0</v>
      </c>
      <c r="G42" s="46">
        <v>27590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58786</v>
      </c>
      <c r="O42" s="47">
        <f t="shared" si="2"/>
        <v>2.3635413316178835</v>
      </c>
      <c r="P42" s="9"/>
    </row>
    <row r="43" spans="1:119">
      <c r="A43" s="12"/>
      <c r="B43" s="25">
        <v>368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396771</v>
      </c>
      <c r="L43" s="46">
        <v>0</v>
      </c>
      <c r="M43" s="46">
        <v>0</v>
      </c>
      <c r="N43" s="46">
        <f t="shared" si="9"/>
        <v>396771</v>
      </c>
      <c r="O43" s="47">
        <f t="shared" si="2"/>
        <v>15.952516886458667</v>
      </c>
      <c r="P43" s="9"/>
    </row>
    <row r="44" spans="1:119">
      <c r="A44" s="12"/>
      <c r="B44" s="25">
        <v>369.3</v>
      </c>
      <c r="C44" s="20" t="s">
        <v>66</v>
      </c>
      <c r="D44" s="46">
        <v>65083</v>
      </c>
      <c r="E44" s="46">
        <v>0</v>
      </c>
      <c r="F44" s="46">
        <v>0</v>
      </c>
      <c r="G44" s="46">
        <v>49308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114391</v>
      </c>
      <c r="O44" s="47">
        <f t="shared" si="2"/>
        <v>4.5991878417497585</v>
      </c>
      <c r="P44" s="9"/>
    </row>
    <row r="45" spans="1:119">
      <c r="A45" s="12"/>
      <c r="B45" s="25">
        <v>369.9</v>
      </c>
      <c r="C45" s="20" t="s">
        <v>51</v>
      </c>
      <c r="D45" s="46">
        <v>14793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2600</v>
      </c>
      <c r="K45" s="46">
        <v>0</v>
      </c>
      <c r="L45" s="46">
        <v>0</v>
      </c>
      <c r="M45" s="46">
        <v>0</v>
      </c>
      <c r="N45" s="46">
        <f t="shared" si="9"/>
        <v>17393</v>
      </c>
      <c r="O45" s="47">
        <f t="shared" si="2"/>
        <v>0.69930041814088129</v>
      </c>
      <c r="P45" s="9"/>
    </row>
    <row r="46" spans="1:119" ht="15.75">
      <c r="A46" s="29" t="s">
        <v>67</v>
      </c>
      <c r="B46" s="30"/>
      <c r="C46" s="31"/>
      <c r="D46" s="32">
        <f t="shared" ref="D46:M46" si="10">SUM(D47:D47)</f>
        <v>0</v>
      </c>
      <c r="E46" s="32">
        <f t="shared" si="10"/>
        <v>0</v>
      </c>
      <c r="F46" s="32">
        <f t="shared" si="10"/>
        <v>0</v>
      </c>
      <c r="G46" s="32">
        <f t="shared" si="10"/>
        <v>1000000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1000000</v>
      </c>
      <c r="O46" s="45">
        <f t="shared" si="2"/>
        <v>40.205853972338375</v>
      </c>
      <c r="P46" s="9"/>
    </row>
    <row r="47" spans="1:119" ht="15.75" thickBot="1">
      <c r="A47" s="12"/>
      <c r="B47" s="25">
        <v>381</v>
      </c>
      <c r="C47" s="20" t="s">
        <v>68</v>
      </c>
      <c r="D47" s="46">
        <v>0</v>
      </c>
      <c r="E47" s="46">
        <v>0</v>
      </c>
      <c r="F47" s="46">
        <v>0</v>
      </c>
      <c r="G47" s="46">
        <v>1000000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1000000</v>
      </c>
      <c r="O47" s="47">
        <f t="shared" si="2"/>
        <v>40.205853972338375</v>
      </c>
      <c r="P47" s="9"/>
    </row>
    <row r="48" spans="1:119" ht="16.5" thickBot="1">
      <c r="A48" s="14" t="s">
        <v>41</v>
      </c>
      <c r="B48" s="23"/>
      <c r="C48" s="22"/>
      <c r="D48" s="15">
        <f t="shared" ref="D48:M48" si="11">SUM(D5,D11,D19,D26,D34,D37,D46)</f>
        <v>23491898</v>
      </c>
      <c r="E48" s="15">
        <f t="shared" si="11"/>
        <v>288193</v>
      </c>
      <c r="F48" s="15">
        <f t="shared" si="11"/>
        <v>0</v>
      </c>
      <c r="G48" s="15">
        <f t="shared" si="11"/>
        <v>1148224</v>
      </c>
      <c r="H48" s="15">
        <f t="shared" si="11"/>
        <v>0</v>
      </c>
      <c r="I48" s="15">
        <f t="shared" si="11"/>
        <v>0</v>
      </c>
      <c r="J48" s="15">
        <f t="shared" si="11"/>
        <v>3126</v>
      </c>
      <c r="K48" s="15">
        <f t="shared" si="11"/>
        <v>611737</v>
      </c>
      <c r="L48" s="15">
        <f t="shared" si="11"/>
        <v>0</v>
      </c>
      <c r="M48" s="15">
        <f t="shared" si="11"/>
        <v>0</v>
      </c>
      <c r="N48" s="15">
        <f>SUM(D48:M48)</f>
        <v>25543178</v>
      </c>
      <c r="O48" s="38">
        <f t="shared" si="2"/>
        <v>1026.9852846574461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79</v>
      </c>
      <c r="M50" s="48"/>
      <c r="N50" s="48"/>
      <c r="O50" s="43">
        <v>24872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14302274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14302274</v>
      </c>
      <c r="O5" s="33">
        <f t="shared" ref="O5:O48" si="2">(N5/O$50)</f>
        <v>586.37505637325239</v>
      </c>
      <c r="P5" s="6"/>
    </row>
    <row r="6" spans="1:133">
      <c r="A6" s="12"/>
      <c r="B6" s="25">
        <v>311</v>
      </c>
      <c r="C6" s="20" t="s">
        <v>2</v>
      </c>
      <c r="D6" s="46">
        <v>10916305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10916305</v>
      </c>
      <c r="O6" s="47">
        <f t="shared" si="2"/>
        <v>447.554630806445</v>
      </c>
      <c r="P6" s="9"/>
    </row>
    <row r="7" spans="1:133">
      <c r="A7" s="12"/>
      <c r="B7" s="25">
        <v>312.10000000000002</v>
      </c>
      <c r="C7" s="20" t="s">
        <v>10</v>
      </c>
      <c r="D7" s="46">
        <v>414559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414559</v>
      </c>
      <c r="O7" s="47">
        <f t="shared" si="2"/>
        <v>16.996392111844532</v>
      </c>
      <c r="P7" s="9"/>
    </row>
    <row r="8" spans="1:133">
      <c r="A8" s="12"/>
      <c r="B8" s="25">
        <v>312.52</v>
      </c>
      <c r="C8" s="20" t="s">
        <v>61</v>
      </c>
      <c r="D8" s="46">
        <v>170710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170710</v>
      </c>
      <c r="O8" s="47">
        <f t="shared" si="2"/>
        <v>6.9988930343159366</v>
      </c>
      <c r="P8" s="9"/>
    </row>
    <row r="9" spans="1:133">
      <c r="A9" s="12"/>
      <c r="B9" s="25">
        <v>314.10000000000002</v>
      </c>
      <c r="C9" s="20" t="s">
        <v>11</v>
      </c>
      <c r="D9" s="46">
        <v>1629998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1629998</v>
      </c>
      <c r="O9" s="47">
        <f t="shared" si="2"/>
        <v>66.827846336763557</v>
      </c>
      <c r="P9" s="9"/>
    </row>
    <row r="10" spans="1:133">
      <c r="A10" s="12"/>
      <c r="B10" s="25">
        <v>315</v>
      </c>
      <c r="C10" s="20" t="s">
        <v>72</v>
      </c>
      <c r="D10" s="46">
        <v>1127833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1127833</v>
      </c>
      <c r="O10" s="47">
        <f t="shared" si="2"/>
        <v>46.239719568693367</v>
      </c>
      <c r="P10" s="9"/>
    </row>
    <row r="11" spans="1:133">
      <c r="A11" s="12"/>
      <c r="B11" s="25">
        <v>316</v>
      </c>
      <c r="C11" s="20" t="s">
        <v>62</v>
      </c>
      <c r="D11" s="46">
        <v>42869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42869</v>
      </c>
      <c r="O11" s="47">
        <f t="shared" si="2"/>
        <v>1.7575745151900291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SUM(D13:D18)</f>
        <v>3867267</v>
      </c>
      <c r="E12" s="32">
        <f t="shared" si="3"/>
        <v>48695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3915962</v>
      </c>
      <c r="O12" s="45">
        <f t="shared" si="2"/>
        <v>160.54946496658604</v>
      </c>
      <c r="P12" s="10"/>
    </row>
    <row r="13" spans="1:133">
      <c r="A13" s="12"/>
      <c r="B13" s="25">
        <v>322</v>
      </c>
      <c r="C13" s="20" t="s">
        <v>0</v>
      </c>
      <c r="D13" s="46">
        <v>1330513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1330513</v>
      </c>
      <c r="O13" s="47">
        <f t="shared" si="2"/>
        <v>54.54934197039892</v>
      </c>
      <c r="P13" s="9"/>
    </row>
    <row r="14" spans="1:133">
      <c r="A14" s="12"/>
      <c r="B14" s="25">
        <v>323.39999999999998</v>
      </c>
      <c r="C14" s="20" t="s">
        <v>15</v>
      </c>
      <c r="D14" s="46">
        <v>5836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5836</v>
      </c>
      <c r="O14" s="47">
        <f t="shared" si="2"/>
        <v>0.23926858267393711</v>
      </c>
      <c r="P14" s="9"/>
    </row>
    <row r="15" spans="1:133">
      <c r="A15" s="12"/>
      <c r="B15" s="25">
        <v>323.7</v>
      </c>
      <c r="C15" s="20" t="s">
        <v>16</v>
      </c>
      <c r="D15" s="46">
        <v>342099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342099</v>
      </c>
      <c r="O15" s="47">
        <f t="shared" si="2"/>
        <v>14.025624205649624</v>
      </c>
      <c r="P15" s="9"/>
    </row>
    <row r="16" spans="1:133">
      <c r="A16" s="12"/>
      <c r="B16" s="25">
        <v>324.61</v>
      </c>
      <c r="C16" s="20" t="s">
        <v>63</v>
      </c>
      <c r="D16" s="46">
        <v>0</v>
      </c>
      <c r="E16" s="46">
        <v>48695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48695</v>
      </c>
      <c r="O16" s="47">
        <f t="shared" si="2"/>
        <v>1.9964331105735722</v>
      </c>
      <c r="P16" s="9"/>
    </row>
    <row r="17" spans="1:16">
      <c r="A17" s="12"/>
      <c r="B17" s="25">
        <v>325.2</v>
      </c>
      <c r="C17" s="20" t="s">
        <v>17</v>
      </c>
      <c r="D17" s="46">
        <v>1899795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1899795</v>
      </c>
      <c r="O17" s="47">
        <f t="shared" si="2"/>
        <v>77.889180435406502</v>
      </c>
      <c r="P17" s="9"/>
    </row>
    <row r="18" spans="1:16">
      <c r="A18" s="12"/>
      <c r="B18" s="25">
        <v>329</v>
      </c>
      <c r="C18" s="20" t="s">
        <v>18</v>
      </c>
      <c r="D18" s="46">
        <v>289024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289024</v>
      </c>
      <c r="O18" s="47">
        <f t="shared" si="2"/>
        <v>11.849616661883482</v>
      </c>
      <c r="P18" s="9"/>
    </row>
    <row r="19" spans="1:16" ht="15.75">
      <c r="A19" s="29" t="s">
        <v>20</v>
      </c>
      <c r="B19" s="30"/>
      <c r="C19" s="31"/>
      <c r="D19" s="32">
        <f t="shared" ref="D19:M19" si="4">SUM(D20:D25)</f>
        <v>1769757</v>
      </c>
      <c r="E19" s="32">
        <f t="shared" si="4"/>
        <v>0</v>
      </c>
      <c r="F19" s="32">
        <f t="shared" si="4"/>
        <v>0</v>
      </c>
      <c r="G19" s="32">
        <f t="shared" si="4"/>
        <v>331733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2101490</v>
      </c>
      <c r="O19" s="45">
        <f t="shared" si="2"/>
        <v>86.158419089008234</v>
      </c>
      <c r="P19" s="10"/>
    </row>
    <row r="20" spans="1:16">
      <c r="A20" s="12"/>
      <c r="B20" s="25">
        <v>331.1</v>
      </c>
      <c r="C20" s="20" t="s">
        <v>19</v>
      </c>
      <c r="D20" s="46">
        <v>85735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85735</v>
      </c>
      <c r="O20" s="47">
        <f t="shared" si="2"/>
        <v>3.5150260341929402</v>
      </c>
      <c r="P20" s="9"/>
    </row>
    <row r="21" spans="1:16">
      <c r="A21" s="12"/>
      <c r="B21" s="25">
        <v>331.49</v>
      </c>
      <c r="C21" s="20" t="s">
        <v>73</v>
      </c>
      <c r="D21" s="46">
        <v>0</v>
      </c>
      <c r="E21" s="46">
        <v>0</v>
      </c>
      <c r="F21" s="46">
        <v>0</v>
      </c>
      <c r="G21" s="46">
        <v>183604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183604</v>
      </c>
      <c r="O21" s="47">
        <f t="shared" si="2"/>
        <v>7.5275306465499572</v>
      </c>
      <c r="P21" s="9"/>
    </row>
    <row r="22" spans="1:16">
      <c r="A22" s="12"/>
      <c r="B22" s="25">
        <v>331.7</v>
      </c>
      <c r="C22" s="20" t="s">
        <v>21</v>
      </c>
      <c r="D22" s="46">
        <v>61851</v>
      </c>
      <c r="E22" s="46">
        <v>0</v>
      </c>
      <c r="F22" s="46">
        <v>0</v>
      </c>
      <c r="G22" s="46">
        <v>148129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209980</v>
      </c>
      <c r="O22" s="47">
        <f t="shared" si="2"/>
        <v>8.6089131236931653</v>
      </c>
      <c r="P22" s="9"/>
    </row>
    <row r="23" spans="1:16">
      <c r="A23" s="12"/>
      <c r="B23" s="25">
        <v>335.12</v>
      </c>
      <c r="C23" s="20" t="s">
        <v>24</v>
      </c>
      <c r="D23" s="46">
        <v>362015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362015</v>
      </c>
      <c r="O23" s="47">
        <f t="shared" si="2"/>
        <v>14.842154893198311</v>
      </c>
      <c r="P23" s="9"/>
    </row>
    <row r="24" spans="1:16">
      <c r="A24" s="12"/>
      <c r="B24" s="25">
        <v>335.15</v>
      </c>
      <c r="C24" s="20" t="s">
        <v>25</v>
      </c>
      <c r="D24" s="46">
        <v>4812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4812</v>
      </c>
      <c r="O24" s="47">
        <f t="shared" si="2"/>
        <v>0.19728588413759174</v>
      </c>
      <c r="P24" s="9"/>
    </row>
    <row r="25" spans="1:16">
      <c r="A25" s="12"/>
      <c r="B25" s="25">
        <v>335.18</v>
      </c>
      <c r="C25" s="20" t="s">
        <v>26</v>
      </c>
      <c r="D25" s="46">
        <v>1255344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1255344</v>
      </c>
      <c r="O25" s="47">
        <f t="shared" si="2"/>
        <v>51.467508507236275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SUM(D27:D33)</f>
        <v>1179605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1179605</v>
      </c>
      <c r="O26" s="45">
        <f t="shared" si="2"/>
        <v>48.362305768521175</v>
      </c>
      <c r="P26" s="10"/>
    </row>
    <row r="27" spans="1:16">
      <c r="A27" s="12"/>
      <c r="B27" s="25">
        <v>341.3</v>
      </c>
      <c r="C27" s="20" t="s">
        <v>35</v>
      </c>
      <c r="D27" s="46">
        <v>188566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188566</v>
      </c>
      <c r="O27" s="47">
        <f t="shared" si="2"/>
        <v>7.7309663400434587</v>
      </c>
      <c r="P27" s="9"/>
    </row>
    <row r="28" spans="1:16">
      <c r="A28" s="12"/>
      <c r="B28" s="25">
        <v>341.9</v>
      </c>
      <c r="C28" s="20" t="s">
        <v>36</v>
      </c>
      <c r="D28" s="46">
        <v>108660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108660</v>
      </c>
      <c r="O28" s="47">
        <f t="shared" si="2"/>
        <v>4.4549218974211797</v>
      </c>
      <c r="P28" s="9"/>
    </row>
    <row r="29" spans="1:16">
      <c r="A29" s="12"/>
      <c r="B29" s="25">
        <v>342.2</v>
      </c>
      <c r="C29" s="20" t="s">
        <v>37</v>
      </c>
      <c r="D29" s="46">
        <v>37893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37893</v>
      </c>
      <c r="O29" s="47">
        <f t="shared" si="2"/>
        <v>1.5535648394899757</v>
      </c>
      <c r="P29" s="9"/>
    </row>
    <row r="30" spans="1:16">
      <c r="A30" s="12"/>
      <c r="B30" s="25">
        <v>342.6</v>
      </c>
      <c r="C30" s="20" t="s">
        <v>74</v>
      </c>
      <c r="D30" s="46">
        <v>221019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221019</v>
      </c>
      <c r="O30" s="47">
        <f t="shared" si="2"/>
        <v>9.0614980935591003</v>
      </c>
      <c r="P30" s="9"/>
    </row>
    <row r="31" spans="1:16">
      <c r="A31" s="12"/>
      <c r="B31" s="25">
        <v>347.1</v>
      </c>
      <c r="C31" s="20" t="s">
        <v>38</v>
      </c>
      <c r="D31" s="46">
        <v>13641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13641</v>
      </c>
      <c r="O31" s="47">
        <f t="shared" si="2"/>
        <v>0.55926366282645235</v>
      </c>
      <c r="P31" s="9"/>
    </row>
    <row r="32" spans="1:16">
      <c r="A32" s="12"/>
      <c r="B32" s="25">
        <v>347.2</v>
      </c>
      <c r="C32" s="20" t="s">
        <v>39</v>
      </c>
      <c r="D32" s="46">
        <v>595051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595051</v>
      </c>
      <c r="O32" s="47">
        <f t="shared" si="2"/>
        <v>24.396334713623876</v>
      </c>
      <c r="P32" s="9"/>
    </row>
    <row r="33" spans="1:119">
      <c r="A33" s="12"/>
      <c r="B33" s="25">
        <v>347.4</v>
      </c>
      <c r="C33" s="20" t="s">
        <v>40</v>
      </c>
      <c r="D33" s="46">
        <v>14775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14775</v>
      </c>
      <c r="O33" s="47">
        <f t="shared" si="2"/>
        <v>0.60575622155713171</v>
      </c>
      <c r="P33" s="9"/>
    </row>
    <row r="34" spans="1:119" ht="15.75">
      <c r="A34" s="29" t="s">
        <v>33</v>
      </c>
      <c r="B34" s="30"/>
      <c r="C34" s="31"/>
      <c r="D34" s="32">
        <f t="shared" ref="D34:M34" si="7">SUM(D35:D36)</f>
        <v>409079</v>
      </c>
      <c r="E34" s="32">
        <f t="shared" si="7"/>
        <v>3401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412480</v>
      </c>
      <c r="O34" s="45">
        <f t="shared" si="2"/>
        <v>16.91115575417162</v>
      </c>
      <c r="P34" s="10"/>
    </row>
    <row r="35" spans="1:119">
      <c r="A35" s="13"/>
      <c r="B35" s="39">
        <v>351.1</v>
      </c>
      <c r="C35" s="21" t="s">
        <v>43</v>
      </c>
      <c r="D35" s="46">
        <v>161343</v>
      </c>
      <c r="E35" s="46">
        <v>3401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164744</v>
      </c>
      <c r="O35" s="47">
        <f t="shared" si="2"/>
        <v>6.7542946168668774</v>
      </c>
      <c r="P35" s="9"/>
    </row>
    <row r="36" spans="1:119">
      <c r="A36" s="13"/>
      <c r="B36" s="39">
        <v>354</v>
      </c>
      <c r="C36" s="21" t="s">
        <v>44</v>
      </c>
      <c r="D36" s="46">
        <v>247736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247736</v>
      </c>
      <c r="O36" s="47">
        <f t="shared" si="2"/>
        <v>10.156861137304743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SUM(D38:D45)</f>
        <v>367238</v>
      </c>
      <c r="E37" s="32">
        <f t="shared" si="8"/>
        <v>613</v>
      </c>
      <c r="F37" s="32">
        <f t="shared" si="8"/>
        <v>0</v>
      </c>
      <c r="G37" s="32">
        <f t="shared" si="8"/>
        <v>458554</v>
      </c>
      <c r="H37" s="32">
        <f t="shared" si="8"/>
        <v>0</v>
      </c>
      <c r="I37" s="32">
        <f t="shared" si="8"/>
        <v>0</v>
      </c>
      <c r="J37" s="32">
        <f t="shared" si="8"/>
        <v>3300</v>
      </c>
      <c r="K37" s="32">
        <f t="shared" si="8"/>
        <v>319357</v>
      </c>
      <c r="L37" s="32">
        <f t="shared" si="8"/>
        <v>0</v>
      </c>
      <c r="M37" s="32">
        <f t="shared" si="8"/>
        <v>0</v>
      </c>
      <c r="N37" s="32">
        <f>SUM(D37:M37)</f>
        <v>1149062</v>
      </c>
      <c r="O37" s="45">
        <f t="shared" si="2"/>
        <v>47.110081587470788</v>
      </c>
      <c r="P37" s="10"/>
    </row>
    <row r="38" spans="1:119">
      <c r="A38" s="12"/>
      <c r="B38" s="25">
        <v>361.1</v>
      </c>
      <c r="C38" s="20" t="s">
        <v>45</v>
      </c>
      <c r="D38" s="46">
        <v>35057</v>
      </c>
      <c r="E38" s="46">
        <v>613</v>
      </c>
      <c r="F38" s="46">
        <v>0</v>
      </c>
      <c r="G38" s="46">
        <v>8319</v>
      </c>
      <c r="H38" s="46">
        <v>0</v>
      </c>
      <c r="I38" s="46">
        <v>0</v>
      </c>
      <c r="J38" s="46">
        <v>700</v>
      </c>
      <c r="K38" s="46">
        <v>0</v>
      </c>
      <c r="L38" s="46">
        <v>0</v>
      </c>
      <c r="M38" s="46">
        <v>0</v>
      </c>
      <c r="N38" s="46">
        <f>SUM(D38:M38)</f>
        <v>44689</v>
      </c>
      <c r="O38" s="47">
        <f t="shared" si="2"/>
        <v>1.8321922020417367</v>
      </c>
      <c r="P38" s="9"/>
    </row>
    <row r="39" spans="1:119">
      <c r="A39" s="12"/>
      <c r="B39" s="25">
        <v>361.3</v>
      </c>
      <c r="C39" s="20" t="s">
        <v>46</v>
      </c>
      <c r="D39" s="46">
        <v>5315</v>
      </c>
      <c r="E39" s="46">
        <v>0</v>
      </c>
      <c r="F39" s="46">
        <v>0</v>
      </c>
      <c r="G39" s="46">
        <v>39334</v>
      </c>
      <c r="H39" s="46">
        <v>0</v>
      </c>
      <c r="I39" s="46">
        <v>0</v>
      </c>
      <c r="J39" s="46">
        <v>0</v>
      </c>
      <c r="K39" s="46">
        <v>51136</v>
      </c>
      <c r="L39" s="46">
        <v>0</v>
      </c>
      <c r="M39" s="46">
        <v>0</v>
      </c>
      <c r="N39" s="46">
        <f t="shared" ref="N39:N45" si="9">SUM(D39:M39)</f>
        <v>95785</v>
      </c>
      <c r="O39" s="47">
        <f t="shared" si="2"/>
        <v>3.9270632610389078</v>
      </c>
      <c r="P39" s="9"/>
    </row>
    <row r="40" spans="1:119">
      <c r="A40" s="12"/>
      <c r="B40" s="25">
        <v>362</v>
      </c>
      <c r="C40" s="20" t="s">
        <v>47</v>
      </c>
      <c r="D40" s="46">
        <v>204111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204111</v>
      </c>
      <c r="O40" s="47">
        <f t="shared" si="2"/>
        <v>8.3682915829609286</v>
      </c>
      <c r="P40" s="9"/>
    </row>
    <row r="41" spans="1:119">
      <c r="A41" s="12"/>
      <c r="B41" s="25">
        <v>364</v>
      </c>
      <c r="C41" s="20" t="s">
        <v>48</v>
      </c>
      <c r="D41" s="46">
        <v>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250</v>
      </c>
      <c r="O41" s="47">
        <f t="shared" si="2"/>
        <v>1.0249682259849945E-2</v>
      </c>
      <c r="P41" s="9"/>
    </row>
    <row r="42" spans="1:119">
      <c r="A42" s="12"/>
      <c r="B42" s="25">
        <v>366</v>
      </c>
      <c r="C42" s="20" t="s">
        <v>49</v>
      </c>
      <c r="D42" s="46">
        <v>56900</v>
      </c>
      <c r="E42" s="46">
        <v>0</v>
      </c>
      <c r="F42" s="46">
        <v>0</v>
      </c>
      <c r="G42" s="46">
        <v>377568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434468</v>
      </c>
      <c r="O42" s="47">
        <f t="shared" si="2"/>
        <v>17.812635808289944</v>
      </c>
      <c r="P42" s="9"/>
    </row>
    <row r="43" spans="1:119">
      <c r="A43" s="12"/>
      <c r="B43" s="25">
        <v>368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268221</v>
      </c>
      <c r="L43" s="46">
        <v>0</v>
      </c>
      <c r="M43" s="46">
        <v>0</v>
      </c>
      <c r="N43" s="46">
        <f t="shared" si="9"/>
        <v>268221</v>
      </c>
      <c r="O43" s="47">
        <f t="shared" si="2"/>
        <v>10.996720101676848</v>
      </c>
      <c r="P43" s="9"/>
    </row>
    <row r="44" spans="1:119">
      <c r="A44" s="12"/>
      <c r="B44" s="25">
        <v>369.3</v>
      </c>
      <c r="C44" s="20" t="s">
        <v>66</v>
      </c>
      <c r="D44" s="46">
        <v>42556</v>
      </c>
      <c r="E44" s="46">
        <v>0</v>
      </c>
      <c r="F44" s="46">
        <v>0</v>
      </c>
      <c r="G44" s="46">
        <v>33333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75889</v>
      </c>
      <c r="O44" s="47">
        <f t="shared" si="2"/>
        <v>3.1113525480710096</v>
      </c>
      <c r="P44" s="9"/>
    </row>
    <row r="45" spans="1:119">
      <c r="A45" s="12"/>
      <c r="B45" s="25">
        <v>369.9</v>
      </c>
      <c r="C45" s="20" t="s">
        <v>51</v>
      </c>
      <c r="D45" s="46">
        <v>23049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2600</v>
      </c>
      <c r="K45" s="46">
        <v>0</v>
      </c>
      <c r="L45" s="46">
        <v>0</v>
      </c>
      <c r="M45" s="46">
        <v>0</v>
      </c>
      <c r="N45" s="46">
        <f t="shared" si="9"/>
        <v>25649</v>
      </c>
      <c r="O45" s="47">
        <f t="shared" si="2"/>
        <v>1.0515764011315649</v>
      </c>
      <c r="P45" s="9"/>
    </row>
    <row r="46" spans="1:119" ht="15.75">
      <c r="A46" s="29" t="s">
        <v>67</v>
      </c>
      <c r="B46" s="30"/>
      <c r="C46" s="31"/>
      <c r="D46" s="32">
        <f t="shared" ref="D46:M46" si="10">SUM(D47:D47)</f>
        <v>0</v>
      </c>
      <c r="E46" s="32">
        <f t="shared" si="10"/>
        <v>205361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205361</v>
      </c>
      <c r="O46" s="45">
        <f t="shared" si="2"/>
        <v>8.4195399942601785</v>
      </c>
      <c r="P46" s="9"/>
    </row>
    <row r="47" spans="1:119" ht="15.75" thickBot="1">
      <c r="A47" s="12"/>
      <c r="B47" s="25">
        <v>381</v>
      </c>
      <c r="C47" s="20" t="s">
        <v>68</v>
      </c>
      <c r="D47" s="46">
        <v>0</v>
      </c>
      <c r="E47" s="46">
        <v>205361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205361</v>
      </c>
      <c r="O47" s="47">
        <f t="shared" si="2"/>
        <v>8.4195399942601785</v>
      </c>
      <c r="P47" s="9"/>
    </row>
    <row r="48" spans="1:119" ht="16.5" thickBot="1">
      <c r="A48" s="14" t="s">
        <v>41</v>
      </c>
      <c r="B48" s="23"/>
      <c r="C48" s="22"/>
      <c r="D48" s="15">
        <f t="shared" ref="D48:M48" si="11">SUM(D5,D12,D19,D26,D34,D37,D46)</f>
        <v>21895220</v>
      </c>
      <c r="E48" s="15">
        <f t="shared" si="11"/>
        <v>258070</v>
      </c>
      <c r="F48" s="15">
        <f t="shared" si="11"/>
        <v>0</v>
      </c>
      <c r="G48" s="15">
        <f t="shared" si="11"/>
        <v>790287</v>
      </c>
      <c r="H48" s="15">
        <f t="shared" si="11"/>
        <v>0</v>
      </c>
      <c r="I48" s="15">
        <f t="shared" si="11"/>
        <v>0</v>
      </c>
      <c r="J48" s="15">
        <f t="shared" si="11"/>
        <v>3300</v>
      </c>
      <c r="K48" s="15">
        <f t="shared" si="11"/>
        <v>319357</v>
      </c>
      <c r="L48" s="15">
        <f t="shared" si="11"/>
        <v>0</v>
      </c>
      <c r="M48" s="15">
        <f t="shared" si="11"/>
        <v>0</v>
      </c>
      <c r="N48" s="15">
        <f>SUM(D48:M48)</f>
        <v>23266234</v>
      </c>
      <c r="O48" s="38">
        <f t="shared" si="2"/>
        <v>953.88602353327042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75</v>
      </c>
      <c r="M50" s="48"/>
      <c r="N50" s="48"/>
      <c r="O50" s="43">
        <v>24391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15310936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15310936</v>
      </c>
      <c r="O5" s="33">
        <f t="shared" ref="O5:O50" si="1">(N5/O$52)</f>
        <v>638.96736499457472</v>
      </c>
      <c r="P5" s="6"/>
    </row>
    <row r="6" spans="1:133">
      <c r="A6" s="12"/>
      <c r="B6" s="25">
        <v>311</v>
      </c>
      <c r="C6" s="20" t="s">
        <v>2</v>
      </c>
      <c r="D6" s="46">
        <v>11825554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11825554</v>
      </c>
      <c r="O6" s="47">
        <f t="shared" si="1"/>
        <v>493.51281195225772</v>
      </c>
      <c r="P6" s="9"/>
    </row>
    <row r="7" spans="1:133">
      <c r="A7" s="12"/>
      <c r="B7" s="25">
        <v>312.10000000000002</v>
      </c>
      <c r="C7" s="20" t="s">
        <v>10</v>
      </c>
      <c r="D7" s="46">
        <v>413725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413725</v>
      </c>
      <c r="O7" s="47">
        <f t="shared" si="1"/>
        <v>17.265879308905767</v>
      </c>
      <c r="P7" s="9"/>
    </row>
    <row r="8" spans="1:133">
      <c r="A8" s="12"/>
      <c r="B8" s="25">
        <v>312.52</v>
      </c>
      <c r="C8" s="20" t="s">
        <v>61</v>
      </c>
      <c r="D8" s="46">
        <v>181873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181873</v>
      </c>
      <c r="O8" s="47">
        <f t="shared" si="1"/>
        <v>7.5900592604957851</v>
      </c>
      <c r="P8" s="9"/>
    </row>
    <row r="9" spans="1:133">
      <c r="A9" s="12"/>
      <c r="B9" s="25">
        <v>314.10000000000002</v>
      </c>
      <c r="C9" s="20" t="s">
        <v>11</v>
      </c>
      <c r="D9" s="46">
        <v>1644287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1644287</v>
      </c>
      <c r="O9" s="47">
        <f t="shared" si="1"/>
        <v>68.620607628745518</v>
      </c>
      <c r="P9" s="9"/>
    </row>
    <row r="10" spans="1:133">
      <c r="A10" s="12"/>
      <c r="B10" s="25">
        <v>314.2</v>
      </c>
      <c r="C10" s="20" t="s">
        <v>12</v>
      </c>
      <c r="D10" s="46">
        <v>1190066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1190066</v>
      </c>
      <c r="O10" s="47">
        <f t="shared" si="1"/>
        <v>49.664719138636173</v>
      </c>
      <c r="P10" s="9"/>
    </row>
    <row r="11" spans="1:133">
      <c r="A11" s="12"/>
      <c r="B11" s="25">
        <v>314.5</v>
      </c>
      <c r="C11" s="20" t="s">
        <v>13</v>
      </c>
      <c r="D11" s="46">
        <v>14646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14646</v>
      </c>
      <c r="O11" s="47">
        <f t="shared" si="1"/>
        <v>0.61121776145563811</v>
      </c>
      <c r="P11" s="9"/>
    </row>
    <row r="12" spans="1:133">
      <c r="A12" s="12"/>
      <c r="B12" s="25">
        <v>316</v>
      </c>
      <c r="C12" s="20" t="s">
        <v>62</v>
      </c>
      <c r="D12" s="46">
        <v>40785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40785</v>
      </c>
      <c r="O12" s="47">
        <f t="shared" si="1"/>
        <v>1.7020699440781237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SUM(D14:D19)</f>
        <v>3471555</v>
      </c>
      <c r="E13" s="32">
        <f t="shared" si="3"/>
        <v>156518</v>
      </c>
      <c r="F13" s="32">
        <f t="shared" si="3"/>
        <v>0</v>
      </c>
      <c r="G13" s="32">
        <f t="shared" si="3"/>
        <v>245217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3873290</v>
      </c>
      <c r="O13" s="45">
        <f t="shared" si="1"/>
        <v>161.64301811201068</v>
      </c>
      <c r="P13" s="10"/>
    </row>
    <row r="14" spans="1:133">
      <c r="A14" s="12"/>
      <c r="B14" s="25">
        <v>322</v>
      </c>
      <c r="C14" s="20" t="s">
        <v>0</v>
      </c>
      <c r="D14" s="46">
        <v>1829535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1829535</v>
      </c>
      <c r="O14" s="47">
        <f t="shared" si="1"/>
        <v>76.351514898589429</v>
      </c>
      <c r="P14" s="9"/>
    </row>
    <row r="15" spans="1:133">
      <c r="A15" s="12"/>
      <c r="B15" s="25">
        <v>323.39999999999998</v>
      </c>
      <c r="C15" s="20" t="s">
        <v>15</v>
      </c>
      <c r="D15" s="46">
        <v>7493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7493</v>
      </c>
      <c r="O15" s="47">
        <f t="shared" si="1"/>
        <v>0.31270344712461395</v>
      </c>
      <c r="P15" s="9"/>
    </row>
    <row r="16" spans="1:133">
      <c r="A16" s="12"/>
      <c r="B16" s="25">
        <v>323.7</v>
      </c>
      <c r="C16" s="20" t="s">
        <v>16</v>
      </c>
      <c r="D16" s="46">
        <v>256303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256303</v>
      </c>
      <c r="O16" s="47">
        <f t="shared" si="1"/>
        <v>10.696227359986645</v>
      </c>
      <c r="P16" s="9"/>
    </row>
    <row r="17" spans="1:16">
      <c r="A17" s="12"/>
      <c r="B17" s="25">
        <v>324.61</v>
      </c>
      <c r="C17" s="20" t="s">
        <v>63</v>
      </c>
      <c r="D17" s="46">
        <v>0</v>
      </c>
      <c r="E17" s="46">
        <v>156518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156518</v>
      </c>
      <c r="O17" s="47">
        <f t="shared" si="1"/>
        <v>6.5319255487855772</v>
      </c>
      <c r="P17" s="9"/>
    </row>
    <row r="18" spans="1:16">
      <c r="A18" s="12"/>
      <c r="B18" s="25">
        <v>325.2</v>
      </c>
      <c r="C18" s="20" t="s">
        <v>17</v>
      </c>
      <c r="D18" s="46">
        <v>1328931</v>
      </c>
      <c r="E18" s="46">
        <v>0</v>
      </c>
      <c r="F18" s="46">
        <v>0</v>
      </c>
      <c r="G18" s="46">
        <v>245217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1574148</v>
      </c>
      <c r="O18" s="47">
        <f t="shared" si="1"/>
        <v>65.693514731658453</v>
      </c>
      <c r="P18" s="9"/>
    </row>
    <row r="19" spans="1:16">
      <c r="A19" s="12"/>
      <c r="B19" s="25">
        <v>329</v>
      </c>
      <c r="C19" s="20" t="s">
        <v>18</v>
      </c>
      <c r="D19" s="46">
        <v>49293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49293</v>
      </c>
      <c r="O19" s="47">
        <f t="shared" si="1"/>
        <v>2.0571321258659543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SUM(D21:D27)</f>
        <v>1696012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1696012</v>
      </c>
      <c r="O20" s="45">
        <f t="shared" si="1"/>
        <v>70.779233786829153</v>
      </c>
      <c r="P20" s="10"/>
    </row>
    <row r="21" spans="1:16">
      <c r="A21" s="12"/>
      <c r="B21" s="25">
        <v>331.1</v>
      </c>
      <c r="C21" s="20" t="s">
        <v>19</v>
      </c>
      <c r="D21" s="46">
        <v>96379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96379</v>
      </c>
      <c r="O21" s="47">
        <f t="shared" si="1"/>
        <v>4.0221600868041065</v>
      </c>
      <c r="P21" s="9"/>
    </row>
    <row r="22" spans="1:16">
      <c r="A22" s="12"/>
      <c r="B22" s="25">
        <v>331.7</v>
      </c>
      <c r="C22" s="20" t="s">
        <v>21</v>
      </c>
      <c r="D22" s="46">
        <v>42865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42865</v>
      </c>
      <c r="O22" s="47">
        <f t="shared" si="1"/>
        <v>1.7888740505800851</v>
      </c>
      <c r="P22" s="9"/>
    </row>
    <row r="23" spans="1:16">
      <c r="A23" s="12"/>
      <c r="B23" s="25">
        <v>334.2</v>
      </c>
      <c r="C23" s="20" t="s">
        <v>22</v>
      </c>
      <c r="D23" s="46">
        <v>3020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3020</v>
      </c>
      <c r="O23" s="47">
        <f t="shared" si="1"/>
        <v>0.12603288540188631</v>
      </c>
      <c r="P23" s="9"/>
    </row>
    <row r="24" spans="1:16">
      <c r="A24" s="12"/>
      <c r="B24" s="25">
        <v>335.12</v>
      </c>
      <c r="C24" s="20" t="s">
        <v>24</v>
      </c>
      <c r="D24" s="46">
        <v>334111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334111</v>
      </c>
      <c r="O24" s="47">
        <f t="shared" si="1"/>
        <v>13.943368667056172</v>
      </c>
      <c r="P24" s="9"/>
    </row>
    <row r="25" spans="1:16">
      <c r="A25" s="12"/>
      <c r="B25" s="25">
        <v>335.15</v>
      </c>
      <c r="C25" s="20" t="s">
        <v>25</v>
      </c>
      <c r="D25" s="46">
        <v>4725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4725</v>
      </c>
      <c r="O25" s="47">
        <f t="shared" si="1"/>
        <v>0.19718721308738837</v>
      </c>
      <c r="P25" s="9"/>
    </row>
    <row r="26" spans="1:16">
      <c r="A26" s="12"/>
      <c r="B26" s="25">
        <v>335.18</v>
      </c>
      <c r="C26" s="20" t="s">
        <v>26</v>
      </c>
      <c r="D26" s="46">
        <v>1201499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1201499</v>
      </c>
      <c r="O26" s="47">
        <f t="shared" si="1"/>
        <v>50.14184959519239</v>
      </c>
      <c r="P26" s="9"/>
    </row>
    <row r="27" spans="1:16">
      <c r="A27" s="12"/>
      <c r="B27" s="25">
        <v>337.3</v>
      </c>
      <c r="C27" s="20" t="s">
        <v>64</v>
      </c>
      <c r="D27" s="46">
        <v>13413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13413</v>
      </c>
      <c r="O27" s="47">
        <f t="shared" si="1"/>
        <v>0.55976128870711961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SUM(D29:D35)</f>
        <v>869529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869529</v>
      </c>
      <c r="O28" s="45">
        <f t="shared" si="1"/>
        <v>36.287830731992322</v>
      </c>
      <c r="P28" s="10"/>
    </row>
    <row r="29" spans="1:16">
      <c r="A29" s="12"/>
      <c r="B29" s="25">
        <v>341.3</v>
      </c>
      <c r="C29" s="20" t="s">
        <v>35</v>
      </c>
      <c r="D29" s="46">
        <v>187158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187158</v>
      </c>
      <c r="O29" s="47">
        <f t="shared" si="1"/>
        <v>7.810616809949086</v>
      </c>
      <c r="P29" s="9"/>
    </row>
    <row r="30" spans="1:16">
      <c r="A30" s="12"/>
      <c r="B30" s="25">
        <v>341.9</v>
      </c>
      <c r="C30" s="20" t="s">
        <v>36</v>
      </c>
      <c r="D30" s="46">
        <v>82358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82358</v>
      </c>
      <c r="O30" s="47">
        <f t="shared" si="1"/>
        <v>3.4370252900425675</v>
      </c>
      <c r="P30" s="9"/>
    </row>
    <row r="31" spans="1:16">
      <c r="A31" s="12"/>
      <c r="B31" s="25">
        <v>342.1</v>
      </c>
      <c r="C31" s="20" t="s">
        <v>65</v>
      </c>
      <c r="D31" s="46">
        <v>644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644</v>
      </c>
      <c r="O31" s="47">
        <f t="shared" si="1"/>
        <v>2.68758868207996E-2</v>
      </c>
      <c r="P31" s="9"/>
    </row>
    <row r="32" spans="1:16">
      <c r="A32" s="12"/>
      <c r="B32" s="25">
        <v>342.2</v>
      </c>
      <c r="C32" s="20" t="s">
        <v>37</v>
      </c>
      <c r="D32" s="46">
        <v>50816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50816</v>
      </c>
      <c r="O32" s="47">
        <f t="shared" si="1"/>
        <v>2.120691094232535</v>
      </c>
      <c r="P32" s="9"/>
    </row>
    <row r="33" spans="1:16">
      <c r="A33" s="12"/>
      <c r="B33" s="25">
        <v>347.1</v>
      </c>
      <c r="C33" s="20" t="s">
        <v>38</v>
      </c>
      <c r="D33" s="46">
        <v>14041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14041</v>
      </c>
      <c r="O33" s="47">
        <f t="shared" si="1"/>
        <v>0.58596945163175029</v>
      </c>
      <c r="P33" s="9"/>
    </row>
    <row r="34" spans="1:16">
      <c r="A34" s="12"/>
      <c r="B34" s="25">
        <v>347.2</v>
      </c>
      <c r="C34" s="20" t="s">
        <v>39</v>
      </c>
      <c r="D34" s="46">
        <v>524847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524847</v>
      </c>
      <c r="O34" s="47">
        <f t="shared" si="1"/>
        <v>21.903305233286037</v>
      </c>
      <c r="P34" s="9"/>
    </row>
    <row r="35" spans="1:16">
      <c r="A35" s="12"/>
      <c r="B35" s="25">
        <v>347.4</v>
      </c>
      <c r="C35" s="20" t="s">
        <v>40</v>
      </c>
      <c r="D35" s="46">
        <v>9665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9665</v>
      </c>
      <c r="O35" s="47">
        <f t="shared" si="1"/>
        <v>0.40334696602954678</v>
      </c>
      <c r="P35" s="9"/>
    </row>
    <row r="36" spans="1:16" ht="15.75">
      <c r="A36" s="29" t="s">
        <v>33</v>
      </c>
      <c r="B36" s="30"/>
      <c r="C36" s="31"/>
      <c r="D36" s="32">
        <f t="shared" ref="D36:M36" si="8">SUM(D37:D38)</f>
        <v>524433</v>
      </c>
      <c r="E36" s="32">
        <f t="shared" si="8"/>
        <v>16593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541026</v>
      </c>
      <c r="O36" s="45">
        <f t="shared" si="1"/>
        <v>22.578499290543359</v>
      </c>
      <c r="P36" s="10"/>
    </row>
    <row r="37" spans="1:16">
      <c r="A37" s="13"/>
      <c r="B37" s="39">
        <v>351.1</v>
      </c>
      <c r="C37" s="21" t="s">
        <v>43</v>
      </c>
      <c r="D37" s="46">
        <v>207771</v>
      </c>
      <c r="E37" s="46">
        <v>16593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224364</v>
      </c>
      <c r="O37" s="47">
        <f t="shared" si="1"/>
        <v>9.3633252650029206</v>
      </c>
      <c r="P37" s="9"/>
    </row>
    <row r="38" spans="1:16">
      <c r="A38" s="13"/>
      <c r="B38" s="39">
        <v>354</v>
      </c>
      <c r="C38" s="21" t="s">
        <v>44</v>
      </c>
      <c r="D38" s="46">
        <v>316662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316662</v>
      </c>
      <c r="O38" s="47">
        <f t="shared" si="1"/>
        <v>13.215174025540438</v>
      </c>
      <c r="P38" s="9"/>
    </row>
    <row r="39" spans="1:16" ht="15.75">
      <c r="A39" s="29" t="s">
        <v>3</v>
      </c>
      <c r="B39" s="30"/>
      <c r="C39" s="31"/>
      <c r="D39" s="32">
        <f t="shared" ref="D39:M39" si="9">SUM(D40:D47)</f>
        <v>487146</v>
      </c>
      <c r="E39" s="32">
        <f t="shared" si="9"/>
        <v>1148</v>
      </c>
      <c r="F39" s="32">
        <f t="shared" si="9"/>
        <v>0</v>
      </c>
      <c r="G39" s="32">
        <f t="shared" si="9"/>
        <v>174470</v>
      </c>
      <c r="H39" s="32">
        <f t="shared" si="9"/>
        <v>0</v>
      </c>
      <c r="I39" s="32">
        <f t="shared" si="9"/>
        <v>0</v>
      </c>
      <c r="J39" s="32">
        <f t="shared" si="9"/>
        <v>1867</v>
      </c>
      <c r="K39" s="32">
        <f t="shared" si="9"/>
        <v>508249</v>
      </c>
      <c r="L39" s="32">
        <f t="shared" si="9"/>
        <v>0</v>
      </c>
      <c r="M39" s="32">
        <f t="shared" si="9"/>
        <v>0</v>
      </c>
      <c r="N39" s="32">
        <f>SUM(D39:M39)</f>
        <v>1172880</v>
      </c>
      <c r="O39" s="45">
        <f t="shared" si="1"/>
        <v>48.947500208663719</v>
      </c>
      <c r="P39" s="10"/>
    </row>
    <row r="40" spans="1:16">
      <c r="A40" s="12"/>
      <c r="B40" s="25">
        <v>361.1</v>
      </c>
      <c r="C40" s="20" t="s">
        <v>45</v>
      </c>
      <c r="D40" s="46">
        <v>42592</v>
      </c>
      <c r="E40" s="46">
        <v>1148</v>
      </c>
      <c r="F40" s="46">
        <v>0</v>
      </c>
      <c r="G40" s="46">
        <v>9936</v>
      </c>
      <c r="H40" s="46">
        <v>0</v>
      </c>
      <c r="I40" s="46">
        <v>0</v>
      </c>
      <c r="J40" s="46">
        <v>1867</v>
      </c>
      <c r="K40" s="46">
        <v>0</v>
      </c>
      <c r="L40" s="46">
        <v>0</v>
      </c>
      <c r="M40" s="46">
        <v>0</v>
      </c>
      <c r="N40" s="46">
        <f>SUM(D40:M40)</f>
        <v>55543</v>
      </c>
      <c r="O40" s="47">
        <f t="shared" si="1"/>
        <v>2.3179617728069442</v>
      </c>
      <c r="P40" s="9"/>
    </row>
    <row r="41" spans="1:16">
      <c r="A41" s="12"/>
      <c r="B41" s="25">
        <v>361.3</v>
      </c>
      <c r="C41" s="20" t="s">
        <v>46</v>
      </c>
      <c r="D41" s="46">
        <v>15437</v>
      </c>
      <c r="E41" s="46">
        <v>0</v>
      </c>
      <c r="F41" s="46">
        <v>0</v>
      </c>
      <c r="G41" s="46">
        <v>114234</v>
      </c>
      <c r="H41" s="46">
        <v>0</v>
      </c>
      <c r="I41" s="46">
        <v>0</v>
      </c>
      <c r="J41" s="46">
        <v>0</v>
      </c>
      <c r="K41" s="46">
        <v>116539</v>
      </c>
      <c r="L41" s="46">
        <v>0</v>
      </c>
      <c r="M41" s="46">
        <v>0</v>
      </c>
      <c r="N41" s="46">
        <f t="shared" ref="N41:N47" si="10">SUM(D41:M41)</f>
        <v>246210</v>
      </c>
      <c r="O41" s="47">
        <f t="shared" si="1"/>
        <v>10.27501877973458</v>
      </c>
      <c r="P41" s="9"/>
    </row>
    <row r="42" spans="1:16">
      <c r="A42" s="12"/>
      <c r="B42" s="25">
        <v>362</v>
      </c>
      <c r="C42" s="20" t="s">
        <v>47</v>
      </c>
      <c r="D42" s="46">
        <v>189135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189135</v>
      </c>
      <c r="O42" s="47">
        <f t="shared" si="1"/>
        <v>7.8931224438694603</v>
      </c>
      <c r="P42" s="9"/>
    </row>
    <row r="43" spans="1:16">
      <c r="A43" s="12"/>
      <c r="B43" s="25">
        <v>364</v>
      </c>
      <c r="C43" s="20" t="s">
        <v>48</v>
      </c>
      <c r="D43" s="46">
        <v>12766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12766</v>
      </c>
      <c r="O43" s="47">
        <f t="shared" si="1"/>
        <v>0.53276020365578836</v>
      </c>
      <c r="P43" s="9"/>
    </row>
    <row r="44" spans="1:16">
      <c r="A44" s="12"/>
      <c r="B44" s="25">
        <v>366</v>
      </c>
      <c r="C44" s="20" t="s">
        <v>49</v>
      </c>
      <c r="D44" s="46">
        <v>38496</v>
      </c>
      <c r="E44" s="46">
        <v>0</v>
      </c>
      <c r="F44" s="46">
        <v>0</v>
      </c>
      <c r="G44" s="46">
        <v>50300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88796</v>
      </c>
      <c r="O44" s="47">
        <f t="shared" si="1"/>
        <v>3.7057006927635423</v>
      </c>
      <c r="P44" s="9"/>
    </row>
    <row r="45" spans="1:16">
      <c r="A45" s="12"/>
      <c r="B45" s="25">
        <v>368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391710</v>
      </c>
      <c r="L45" s="46">
        <v>0</v>
      </c>
      <c r="M45" s="46">
        <v>0</v>
      </c>
      <c r="N45" s="46">
        <f t="shared" si="10"/>
        <v>391710</v>
      </c>
      <c r="O45" s="47">
        <f t="shared" si="1"/>
        <v>16.347132960520824</v>
      </c>
      <c r="P45" s="9"/>
    </row>
    <row r="46" spans="1:16">
      <c r="A46" s="12"/>
      <c r="B46" s="25">
        <v>369.3</v>
      </c>
      <c r="C46" s="20" t="s">
        <v>66</v>
      </c>
      <c r="D46" s="46">
        <v>17701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17701</v>
      </c>
      <c r="O46" s="47">
        <f t="shared" si="1"/>
        <v>0.73871129288039394</v>
      </c>
      <c r="P46" s="9"/>
    </row>
    <row r="47" spans="1:16">
      <c r="A47" s="12"/>
      <c r="B47" s="25">
        <v>369.9</v>
      </c>
      <c r="C47" s="20" t="s">
        <v>51</v>
      </c>
      <c r="D47" s="46">
        <v>171019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171019</v>
      </c>
      <c r="O47" s="47">
        <f t="shared" si="1"/>
        <v>7.1370920624321839</v>
      </c>
      <c r="P47" s="9"/>
    </row>
    <row r="48" spans="1:16" ht="15.75">
      <c r="A48" s="29" t="s">
        <v>67</v>
      </c>
      <c r="B48" s="30"/>
      <c r="C48" s="31"/>
      <c r="D48" s="32">
        <f t="shared" ref="D48:M48" si="11">SUM(D49:D49)</f>
        <v>0</v>
      </c>
      <c r="E48" s="32">
        <f t="shared" si="11"/>
        <v>0</v>
      </c>
      <c r="F48" s="32">
        <f t="shared" si="11"/>
        <v>0</v>
      </c>
      <c r="G48" s="32">
        <f t="shared" si="11"/>
        <v>499607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499607</v>
      </c>
      <c r="O48" s="45">
        <f t="shared" si="1"/>
        <v>20.849970787079542</v>
      </c>
      <c r="P48" s="9"/>
    </row>
    <row r="49" spans="1:119" ht="15.75" thickBot="1">
      <c r="A49" s="12"/>
      <c r="B49" s="25">
        <v>381</v>
      </c>
      <c r="C49" s="20" t="s">
        <v>68</v>
      </c>
      <c r="D49" s="46">
        <v>0</v>
      </c>
      <c r="E49" s="46">
        <v>0</v>
      </c>
      <c r="F49" s="46">
        <v>0</v>
      </c>
      <c r="G49" s="46">
        <v>499607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499607</v>
      </c>
      <c r="O49" s="47">
        <f t="shared" si="1"/>
        <v>20.849970787079542</v>
      </c>
      <c r="P49" s="9"/>
    </row>
    <row r="50" spans="1:119" ht="16.5" thickBot="1">
      <c r="A50" s="14" t="s">
        <v>41</v>
      </c>
      <c r="B50" s="23"/>
      <c r="C50" s="22"/>
      <c r="D50" s="15">
        <f t="shared" ref="D50:M50" si="12">SUM(D5,D13,D20,D28,D36,D39,D48)</f>
        <v>22359611</v>
      </c>
      <c r="E50" s="15">
        <f t="shared" si="12"/>
        <v>174259</v>
      </c>
      <c r="F50" s="15">
        <f t="shared" si="12"/>
        <v>0</v>
      </c>
      <c r="G50" s="15">
        <f t="shared" si="12"/>
        <v>919294</v>
      </c>
      <c r="H50" s="15">
        <f t="shared" si="12"/>
        <v>0</v>
      </c>
      <c r="I50" s="15">
        <f t="shared" si="12"/>
        <v>0</v>
      </c>
      <c r="J50" s="15">
        <f t="shared" si="12"/>
        <v>1867</v>
      </c>
      <c r="K50" s="15">
        <f t="shared" si="12"/>
        <v>508249</v>
      </c>
      <c r="L50" s="15">
        <f t="shared" si="12"/>
        <v>0</v>
      </c>
      <c r="M50" s="15">
        <f t="shared" si="12"/>
        <v>0</v>
      </c>
      <c r="N50" s="15">
        <f>SUM(D50:M50)</f>
        <v>23963280</v>
      </c>
      <c r="O50" s="38">
        <f t="shared" si="1"/>
        <v>1000.0534179116935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69</v>
      </c>
      <c r="M52" s="48"/>
      <c r="N52" s="48"/>
      <c r="O52" s="43">
        <v>23962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A54:O54"/>
    <mergeCell ref="L52:N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14697735</v>
      </c>
      <c r="E5" s="27">
        <f t="shared" si="0"/>
        <v>0</v>
      </c>
      <c r="F5" s="27">
        <f t="shared" si="0"/>
        <v>0</v>
      </c>
      <c r="G5" s="27">
        <f t="shared" si="0"/>
        <v>862402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15560137</v>
      </c>
      <c r="O5" s="33">
        <f t="shared" ref="O5:O45" si="2">(N5/O$47)</f>
        <v>658.01738064025039</v>
      </c>
      <c r="P5" s="6"/>
    </row>
    <row r="6" spans="1:133">
      <c r="A6" s="12"/>
      <c r="B6" s="25">
        <v>311</v>
      </c>
      <c r="C6" s="20" t="s">
        <v>2</v>
      </c>
      <c r="D6" s="46">
        <v>12373712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12373712</v>
      </c>
      <c r="O6" s="47">
        <f t="shared" si="2"/>
        <v>523.26772952171518</v>
      </c>
      <c r="P6" s="9"/>
    </row>
    <row r="7" spans="1:133">
      <c r="A7" s="12"/>
      <c r="B7" s="25">
        <v>312.10000000000002</v>
      </c>
      <c r="C7" s="20" t="s">
        <v>10</v>
      </c>
      <c r="D7" s="46">
        <v>408321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408321</v>
      </c>
      <c r="O7" s="47">
        <f t="shared" si="2"/>
        <v>17.267348923753541</v>
      </c>
      <c r="P7" s="9"/>
    </row>
    <row r="8" spans="1:133">
      <c r="A8" s="12"/>
      <c r="B8" s="25">
        <v>314.10000000000002</v>
      </c>
      <c r="C8" s="20" t="s">
        <v>11</v>
      </c>
      <c r="D8" s="46">
        <v>615560</v>
      </c>
      <c r="E8" s="46">
        <v>0</v>
      </c>
      <c r="F8" s="46">
        <v>0</v>
      </c>
      <c r="G8" s="46">
        <v>847165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1462725</v>
      </c>
      <c r="O8" s="47">
        <f t="shared" si="2"/>
        <v>61.856683723093838</v>
      </c>
      <c r="P8" s="9"/>
    </row>
    <row r="9" spans="1:133">
      <c r="A9" s="12"/>
      <c r="B9" s="25">
        <v>314.2</v>
      </c>
      <c r="C9" s="20" t="s">
        <v>12</v>
      </c>
      <c r="D9" s="46">
        <v>1300142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1300142</v>
      </c>
      <c r="O9" s="47">
        <f t="shared" si="2"/>
        <v>54.98126612255254</v>
      </c>
      <c r="P9" s="9"/>
    </row>
    <row r="10" spans="1:133">
      <c r="A10" s="12"/>
      <c r="B10" s="25">
        <v>314.5</v>
      </c>
      <c r="C10" s="20" t="s">
        <v>13</v>
      </c>
      <c r="D10" s="46">
        <v>0</v>
      </c>
      <c r="E10" s="46">
        <v>0</v>
      </c>
      <c r="F10" s="46">
        <v>0</v>
      </c>
      <c r="G10" s="46">
        <v>15237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15237</v>
      </c>
      <c r="O10" s="47">
        <f t="shared" si="2"/>
        <v>0.6443523491351969</v>
      </c>
      <c r="P10" s="9"/>
    </row>
    <row r="11" spans="1:133" ht="15.75">
      <c r="A11" s="29" t="s">
        <v>14</v>
      </c>
      <c r="B11" s="30"/>
      <c r="C11" s="31"/>
      <c r="D11" s="32">
        <f>SUM(D12:D16)</f>
        <v>2301881</v>
      </c>
      <c r="E11" s="32">
        <f t="shared" ref="E11:M11" si="3">SUM(E12:E16)</f>
        <v>0</v>
      </c>
      <c r="F11" s="32">
        <f t="shared" si="3"/>
        <v>0</v>
      </c>
      <c r="G11" s="32">
        <f t="shared" si="3"/>
        <v>273860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2575741</v>
      </c>
      <c r="O11" s="45">
        <f t="shared" si="2"/>
        <v>108.92464160358608</v>
      </c>
      <c r="P11" s="10"/>
    </row>
    <row r="12" spans="1:133">
      <c r="A12" s="12"/>
      <c r="B12" s="25">
        <v>322</v>
      </c>
      <c r="C12" s="20" t="s">
        <v>0</v>
      </c>
      <c r="D12" s="46">
        <v>1017240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1017240</v>
      </c>
      <c r="O12" s="47">
        <f t="shared" si="2"/>
        <v>43.017718949549625</v>
      </c>
      <c r="P12" s="9"/>
    </row>
    <row r="13" spans="1:133">
      <c r="A13" s="12"/>
      <c r="B13" s="25">
        <v>323.39999999999998</v>
      </c>
      <c r="C13" s="20" t="s">
        <v>15</v>
      </c>
      <c r="D13" s="46">
        <v>11699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11699</v>
      </c>
      <c r="O13" s="47">
        <f t="shared" si="2"/>
        <v>0.49473506153000379</v>
      </c>
      <c r="P13" s="9"/>
    </row>
    <row r="14" spans="1:133">
      <c r="A14" s="12"/>
      <c r="B14" s="25">
        <v>323.7</v>
      </c>
      <c r="C14" s="20" t="s">
        <v>16</v>
      </c>
      <c r="D14" s="46">
        <v>0</v>
      </c>
      <c r="E14" s="46">
        <v>0</v>
      </c>
      <c r="F14" s="46">
        <v>0</v>
      </c>
      <c r="G14" s="46">
        <v>273860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273860</v>
      </c>
      <c r="O14" s="47">
        <f t="shared" si="2"/>
        <v>11.581173087495243</v>
      </c>
      <c r="P14" s="9"/>
    </row>
    <row r="15" spans="1:133">
      <c r="A15" s="12"/>
      <c r="B15" s="25">
        <v>325.2</v>
      </c>
      <c r="C15" s="20" t="s">
        <v>17</v>
      </c>
      <c r="D15" s="46">
        <v>1221389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1221389</v>
      </c>
      <c r="O15" s="47">
        <f t="shared" si="2"/>
        <v>51.650907091808683</v>
      </c>
      <c r="P15" s="9"/>
    </row>
    <row r="16" spans="1:133">
      <c r="A16" s="12"/>
      <c r="B16" s="25">
        <v>329</v>
      </c>
      <c r="C16" s="20" t="s">
        <v>18</v>
      </c>
      <c r="D16" s="46">
        <v>51553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51553</v>
      </c>
      <c r="O16" s="47">
        <f t="shared" si="2"/>
        <v>2.1801074132025202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SUM(D18:D25)</f>
        <v>1753156</v>
      </c>
      <c r="E17" s="32">
        <f t="shared" si="4"/>
        <v>0</v>
      </c>
      <c r="F17" s="32">
        <f t="shared" si="4"/>
        <v>0</v>
      </c>
      <c r="G17" s="32">
        <f t="shared" si="4"/>
        <v>995888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2749044</v>
      </c>
      <c r="O17" s="45">
        <f t="shared" si="2"/>
        <v>116.25339366515837</v>
      </c>
      <c r="P17" s="10"/>
    </row>
    <row r="18" spans="1:16">
      <c r="A18" s="12"/>
      <c r="B18" s="25">
        <v>331.1</v>
      </c>
      <c r="C18" s="20" t="s">
        <v>19</v>
      </c>
      <c r="D18" s="46">
        <v>807540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807540</v>
      </c>
      <c r="O18" s="47">
        <f t="shared" si="2"/>
        <v>34.149786442254829</v>
      </c>
      <c r="P18" s="9"/>
    </row>
    <row r="19" spans="1:16">
      <c r="A19" s="12"/>
      <c r="B19" s="25">
        <v>331.7</v>
      </c>
      <c r="C19" s="20" t="s">
        <v>21</v>
      </c>
      <c r="D19" s="46">
        <v>53185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53185</v>
      </c>
      <c r="O19" s="47">
        <f t="shared" si="2"/>
        <v>2.2491225102550008</v>
      </c>
      <c r="P19" s="9"/>
    </row>
    <row r="20" spans="1:16">
      <c r="A20" s="12"/>
      <c r="B20" s="25">
        <v>334.2</v>
      </c>
      <c r="C20" s="20" t="s">
        <v>22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1000</v>
      </c>
      <c r="O20" s="47">
        <f t="shared" si="2"/>
        <v>4.2288662409607984E-2</v>
      </c>
      <c r="P20" s="9"/>
    </row>
    <row r="21" spans="1:16">
      <c r="A21" s="12"/>
      <c r="B21" s="25">
        <v>334.7</v>
      </c>
      <c r="C21" s="20" t="s">
        <v>23</v>
      </c>
      <c r="D21" s="46">
        <v>0</v>
      </c>
      <c r="E21" s="46">
        <v>0</v>
      </c>
      <c r="F21" s="46">
        <v>0</v>
      </c>
      <c r="G21" s="46">
        <v>271222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271222</v>
      </c>
      <c r="O21" s="47">
        <f t="shared" si="2"/>
        <v>11.469615596058697</v>
      </c>
      <c r="P21" s="9"/>
    </row>
    <row r="22" spans="1:16">
      <c r="A22" s="12"/>
      <c r="B22" s="25">
        <v>335.12</v>
      </c>
      <c r="C22" s="20" t="s">
        <v>24</v>
      </c>
      <c r="D22" s="46">
        <v>332915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332915</v>
      </c>
      <c r="O22" s="47">
        <f t="shared" si="2"/>
        <v>14.078530046094642</v>
      </c>
      <c r="P22" s="9"/>
    </row>
    <row r="23" spans="1:16">
      <c r="A23" s="12"/>
      <c r="B23" s="25">
        <v>335.15</v>
      </c>
      <c r="C23" s="20" t="s">
        <v>25</v>
      </c>
      <c r="D23" s="46">
        <v>5155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5155</v>
      </c>
      <c r="O23" s="47">
        <f t="shared" si="2"/>
        <v>0.21799805472152917</v>
      </c>
      <c r="P23" s="9"/>
    </row>
    <row r="24" spans="1:16">
      <c r="A24" s="12"/>
      <c r="B24" s="25">
        <v>335.18</v>
      </c>
      <c r="C24" s="20" t="s">
        <v>26</v>
      </c>
      <c r="D24" s="46">
        <v>451873</v>
      </c>
      <c r="E24" s="46">
        <v>0</v>
      </c>
      <c r="F24" s="46">
        <v>0</v>
      </c>
      <c r="G24" s="46">
        <v>724666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1176539</v>
      </c>
      <c r="O24" s="47">
        <f t="shared" si="2"/>
        <v>49.754260582737771</v>
      </c>
      <c r="P24" s="9"/>
    </row>
    <row r="25" spans="1:16">
      <c r="A25" s="12"/>
      <c r="B25" s="25">
        <v>338</v>
      </c>
      <c r="C25" s="20" t="s">
        <v>27</v>
      </c>
      <c r="D25" s="46">
        <v>101488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101488</v>
      </c>
      <c r="O25" s="47">
        <f t="shared" si="2"/>
        <v>4.2917917706262951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SUM(D27:D33)</f>
        <v>883849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320000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1203849</v>
      </c>
      <c r="O26" s="45">
        <f t="shared" si="2"/>
        <v>50.909163953144159</v>
      </c>
      <c r="P26" s="10"/>
    </row>
    <row r="27" spans="1:16">
      <c r="A27" s="12"/>
      <c r="B27" s="25">
        <v>341.2</v>
      </c>
      <c r="C27" s="20" t="s">
        <v>34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320000</v>
      </c>
      <c r="K27" s="46">
        <v>0</v>
      </c>
      <c r="L27" s="46">
        <v>0</v>
      </c>
      <c r="M27" s="46">
        <v>0</v>
      </c>
      <c r="N27" s="46">
        <f>SUM(D27:M27)</f>
        <v>320000</v>
      </c>
      <c r="O27" s="47">
        <f t="shared" si="2"/>
        <v>13.532371971074555</v>
      </c>
      <c r="P27" s="9"/>
    </row>
    <row r="28" spans="1:16">
      <c r="A28" s="12"/>
      <c r="B28" s="25">
        <v>341.3</v>
      </c>
      <c r="C28" s="20" t="s">
        <v>35</v>
      </c>
      <c r="D28" s="46">
        <v>157351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157351</v>
      </c>
      <c r="O28" s="47">
        <f t="shared" si="2"/>
        <v>6.6541633188142262</v>
      </c>
      <c r="P28" s="9"/>
    </row>
    <row r="29" spans="1:16">
      <c r="A29" s="12"/>
      <c r="B29" s="25">
        <v>341.9</v>
      </c>
      <c r="C29" s="20" t="s">
        <v>36</v>
      </c>
      <c r="D29" s="46">
        <v>52686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52686</v>
      </c>
      <c r="O29" s="47">
        <f t="shared" si="2"/>
        <v>2.2280204677126063</v>
      </c>
      <c r="P29" s="9"/>
    </row>
    <row r="30" spans="1:16">
      <c r="A30" s="12"/>
      <c r="B30" s="25">
        <v>342.2</v>
      </c>
      <c r="C30" s="20" t="s">
        <v>37</v>
      </c>
      <c r="D30" s="46">
        <v>40543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40543</v>
      </c>
      <c r="O30" s="47">
        <f t="shared" si="2"/>
        <v>1.7145092400727364</v>
      </c>
      <c r="P30" s="9"/>
    </row>
    <row r="31" spans="1:16">
      <c r="A31" s="12"/>
      <c r="B31" s="25">
        <v>347.1</v>
      </c>
      <c r="C31" s="20" t="s">
        <v>38</v>
      </c>
      <c r="D31" s="46">
        <v>16043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16043</v>
      </c>
      <c r="O31" s="47">
        <f t="shared" si="2"/>
        <v>0.67843701103734089</v>
      </c>
      <c r="P31" s="9"/>
    </row>
    <row r="32" spans="1:16">
      <c r="A32" s="12"/>
      <c r="B32" s="25">
        <v>347.2</v>
      </c>
      <c r="C32" s="20" t="s">
        <v>39</v>
      </c>
      <c r="D32" s="46">
        <v>605691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605691</v>
      </c>
      <c r="O32" s="47">
        <f t="shared" si="2"/>
        <v>25.613862223537868</v>
      </c>
      <c r="P32" s="9"/>
    </row>
    <row r="33" spans="1:119">
      <c r="A33" s="12"/>
      <c r="B33" s="25">
        <v>347.4</v>
      </c>
      <c r="C33" s="20" t="s">
        <v>40</v>
      </c>
      <c r="D33" s="46">
        <v>11535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11535</v>
      </c>
      <c r="O33" s="47">
        <f t="shared" si="2"/>
        <v>0.48779972089482809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SUM(D35:D36)</f>
        <v>326739</v>
      </c>
      <c r="E34" s="32">
        <f t="shared" si="8"/>
        <v>152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326891</v>
      </c>
      <c r="O34" s="45">
        <f t="shared" si="2"/>
        <v>13.823783143739163</v>
      </c>
      <c r="P34" s="10"/>
    </row>
    <row r="35" spans="1:119">
      <c r="A35" s="13"/>
      <c r="B35" s="39">
        <v>351.1</v>
      </c>
      <c r="C35" s="21" t="s">
        <v>43</v>
      </c>
      <c r="D35" s="46">
        <v>124498</v>
      </c>
      <c r="E35" s="46">
        <v>152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124650</v>
      </c>
      <c r="O35" s="47">
        <f t="shared" si="2"/>
        <v>5.2712817693576355</v>
      </c>
      <c r="P35" s="9"/>
    </row>
    <row r="36" spans="1:119">
      <c r="A36" s="13"/>
      <c r="B36" s="39">
        <v>354</v>
      </c>
      <c r="C36" s="21" t="s">
        <v>44</v>
      </c>
      <c r="D36" s="46">
        <v>202241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202241</v>
      </c>
      <c r="O36" s="47">
        <f t="shared" si="2"/>
        <v>8.5525013743815279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SUM(D38:D44)</f>
        <v>364537</v>
      </c>
      <c r="E37" s="32">
        <f t="shared" si="9"/>
        <v>2949</v>
      </c>
      <c r="F37" s="32">
        <f t="shared" si="9"/>
        <v>0</v>
      </c>
      <c r="G37" s="32">
        <f t="shared" si="9"/>
        <v>99533</v>
      </c>
      <c r="H37" s="32">
        <f t="shared" si="9"/>
        <v>0</v>
      </c>
      <c r="I37" s="32">
        <f t="shared" si="9"/>
        <v>0</v>
      </c>
      <c r="J37" s="32">
        <f t="shared" si="9"/>
        <v>1384</v>
      </c>
      <c r="K37" s="32">
        <f t="shared" si="9"/>
        <v>417163</v>
      </c>
      <c r="L37" s="32">
        <f t="shared" si="9"/>
        <v>0</v>
      </c>
      <c r="M37" s="32">
        <f t="shared" si="9"/>
        <v>0</v>
      </c>
      <c r="N37" s="32">
        <f>SUM(D37:M37)</f>
        <v>885566</v>
      </c>
      <c r="O37" s="45">
        <f t="shared" si="2"/>
        <v>37.449401615426908</v>
      </c>
      <c r="P37" s="10"/>
    </row>
    <row r="38" spans="1:119">
      <c r="A38" s="12"/>
      <c r="B38" s="25">
        <v>361.1</v>
      </c>
      <c r="C38" s="20" t="s">
        <v>45</v>
      </c>
      <c r="D38" s="46">
        <v>52834</v>
      </c>
      <c r="E38" s="46">
        <v>2949</v>
      </c>
      <c r="F38" s="46">
        <v>0</v>
      </c>
      <c r="G38" s="46">
        <v>42956</v>
      </c>
      <c r="H38" s="46">
        <v>0</v>
      </c>
      <c r="I38" s="46">
        <v>0</v>
      </c>
      <c r="J38" s="46">
        <v>1384</v>
      </c>
      <c r="K38" s="46">
        <v>0</v>
      </c>
      <c r="L38" s="46">
        <v>0</v>
      </c>
      <c r="M38" s="46">
        <v>0</v>
      </c>
      <c r="N38" s="46">
        <f>SUM(D38:M38)</f>
        <v>100123</v>
      </c>
      <c r="O38" s="47">
        <f t="shared" si="2"/>
        <v>4.2340677464371801</v>
      </c>
      <c r="P38" s="9"/>
    </row>
    <row r="39" spans="1:119">
      <c r="A39" s="12"/>
      <c r="B39" s="25">
        <v>361.3</v>
      </c>
      <c r="C39" s="20" t="s">
        <v>46</v>
      </c>
      <c r="D39" s="46">
        <v>-14245</v>
      </c>
      <c r="E39" s="46">
        <v>0</v>
      </c>
      <c r="F39" s="46">
        <v>0</v>
      </c>
      <c r="G39" s="46">
        <v>-105413</v>
      </c>
      <c r="H39" s="46">
        <v>0</v>
      </c>
      <c r="I39" s="46">
        <v>0</v>
      </c>
      <c r="J39" s="46">
        <v>0</v>
      </c>
      <c r="K39" s="46">
        <v>64540</v>
      </c>
      <c r="L39" s="46">
        <v>0</v>
      </c>
      <c r="M39" s="46">
        <v>0</v>
      </c>
      <c r="N39" s="46">
        <f t="shared" ref="N39:N44" si="10">SUM(D39:M39)</f>
        <v>-55118</v>
      </c>
      <c r="O39" s="47">
        <f t="shared" si="2"/>
        <v>-2.3308664946927729</v>
      </c>
      <c r="P39" s="9"/>
    </row>
    <row r="40" spans="1:119">
      <c r="A40" s="12"/>
      <c r="B40" s="25">
        <v>362</v>
      </c>
      <c r="C40" s="20" t="s">
        <v>47</v>
      </c>
      <c r="D40" s="46">
        <v>116069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116069</v>
      </c>
      <c r="O40" s="47">
        <f t="shared" si="2"/>
        <v>4.9084027572207889</v>
      </c>
      <c r="P40" s="9"/>
    </row>
    <row r="41" spans="1:119">
      <c r="A41" s="12"/>
      <c r="B41" s="25">
        <v>364</v>
      </c>
      <c r="C41" s="20" t="s">
        <v>48</v>
      </c>
      <c r="D41" s="46">
        <v>31611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31611</v>
      </c>
      <c r="O41" s="47">
        <f t="shared" si="2"/>
        <v>1.336786907430118</v>
      </c>
      <c r="P41" s="9"/>
    </row>
    <row r="42" spans="1:119">
      <c r="A42" s="12"/>
      <c r="B42" s="25">
        <v>366</v>
      </c>
      <c r="C42" s="20" t="s">
        <v>49</v>
      </c>
      <c r="D42" s="46">
        <v>32252</v>
      </c>
      <c r="E42" s="46">
        <v>0</v>
      </c>
      <c r="F42" s="46">
        <v>0</v>
      </c>
      <c r="G42" s="46">
        <v>5646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37898</v>
      </c>
      <c r="O42" s="47">
        <f t="shared" si="2"/>
        <v>1.6026557279993234</v>
      </c>
      <c r="P42" s="9"/>
    </row>
    <row r="43" spans="1:119">
      <c r="A43" s="12"/>
      <c r="B43" s="25">
        <v>368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352623</v>
      </c>
      <c r="L43" s="46">
        <v>0</v>
      </c>
      <c r="M43" s="46">
        <v>0</v>
      </c>
      <c r="N43" s="46">
        <f t="shared" si="10"/>
        <v>352623</v>
      </c>
      <c r="O43" s="47">
        <f t="shared" si="2"/>
        <v>14.911955004863197</v>
      </c>
      <c r="P43" s="9"/>
    </row>
    <row r="44" spans="1:119" ht="15.75" thickBot="1">
      <c r="A44" s="12"/>
      <c r="B44" s="25">
        <v>369.9</v>
      </c>
      <c r="C44" s="20" t="s">
        <v>51</v>
      </c>
      <c r="D44" s="46">
        <v>146016</v>
      </c>
      <c r="E44" s="46">
        <v>0</v>
      </c>
      <c r="F44" s="46">
        <v>0</v>
      </c>
      <c r="G44" s="46">
        <v>156344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302360</v>
      </c>
      <c r="O44" s="47">
        <f t="shared" si="2"/>
        <v>12.786399966169069</v>
      </c>
      <c r="P44" s="9"/>
    </row>
    <row r="45" spans="1:119" ht="16.5" thickBot="1">
      <c r="A45" s="14" t="s">
        <v>41</v>
      </c>
      <c r="B45" s="23"/>
      <c r="C45" s="22"/>
      <c r="D45" s="15">
        <f>SUM(D5,D11,D17,D26,D34,D37)</f>
        <v>20327897</v>
      </c>
      <c r="E45" s="15">
        <f t="shared" ref="E45:M45" si="11">SUM(E5,E11,E17,E26,E34,E37)</f>
        <v>3101</v>
      </c>
      <c r="F45" s="15">
        <f t="shared" si="11"/>
        <v>0</v>
      </c>
      <c r="G45" s="15">
        <f t="shared" si="11"/>
        <v>2231683</v>
      </c>
      <c r="H45" s="15">
        <f t="shared" si="11"/>
        <v>0</v>
      </c>
      <c r="I45" s="15">
        <f t="shared" si="11"/>
        <v>0</v>
      </c>
      <c r="J45" s="15">
        <f t="shared" si="11"/>
        <v>321384</v>
      </c>
      <c r="K45" s="15">
        <f t="shared" si="11"/>
        <v>417163</v>
      </c>
      <c r="L45" s="15">
        <f t="shared" si="11"/>
        <v>0</v>
      </c>
      <c r="M45" s="15">
        <f t="shared" si="11"/>
        <v>0</v>
      </c>
      <c r="N45" s="15">
        <f>SUM(D45:M45)</f>
        <v>23301228</v>
      </c>
      <c r="O45" s="38">
        <f t="shared" si="2"/>
        <v>985.377764621305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58</v>
      </c>
      <c r="M47" s="48"/>
      <c r="N47" s="48"/>
      <c r="O47" s="43">
        <v>23647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70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14384640</v>
      </c>
      <c r="E5" s="27">
        <f t="shared" si="0"/>
        <v>0</v>
      </c>
      <c r="F5" s="27">
        <f t="shared" si="0"/>
        <v>0</v>
      </c>
      <c r="G5" s="27">
        <f t="shared" si="0"/>
        <v>1046526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15431166</v>
      </c>
      <c r="O5" s="33">
        <f t="shared" ref="O5:O48" si="2">(N5/O$50)</f>
        <v>647.41623662680934</v>
      </c>
      <c r="P5" s="6"/>
    </row>
    <row r="6" spans="1:133">
      <c r="A6" s="12"/>
      <c r="B6" s="25">
        <v>311</v>
      </c>
      <c r="C6" s="20" t="s">
        <v>2</v>
      </c>
      <c r="D6" s="46">
        <v>12438089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12438089</v>
      </c>
      <c r="O6" s="47">
        <f t="shared" si="2"/>
        <v>521.84136773652187</v>
      </c>
      <c r="P6" s="9"/>
    </row>
    <row r="7" spans="1:133">
      <c r="A7" s="12"/>
      <c r="B7" s="25">
        <v>312.10000000000002</v>
      </c>
      <c r="C7" s="20" t="s">
        <v>10</v>
      </c>
      <c r="D7" s="46">
        <v>403765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403765</v>
      </c>
      <c r="O7" s="47">
        <f t="shared" si="2"/>
        <v>16.940004195510802</v>
      </c>
      <c r="P7" s="9"/>
    </row>
    <row r="8" spans="1:133">
      <c r="A8" s="12"/>
      <c r="B8" s="25">
        <v>314.10000000000002</v>
      </c>
      <c r="C8" s="20" t="s">
        <v>11</v>
      </c>
      <c r="D8" s="46">
        <v>441413</v>
      </c>
      <c r="E8" s="46">
        <v>0</v>
      </c>
      <c r="F8" s="46">
        <v>0</v>
      </c>
      <c r="G8" s="46">
        <v>1031175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1472588</v>
      </c>
      <c r="O8" s="47">
        <f t="shared" si="2"/>
        <v>61.782588630165719</v>
      </c>
      <c r="P8" s="9"/>
    </row>
    <row r="9" spans="1:133">
      <c r="A9" s="12"/>
      <c r="B9" s="25">
        <v>314.5</v>
      </c>
      <c r="C9" s="20" t="s">
        <v>13</v>
      </c>
      <c r="D9" s="46">
        <v>0</v>
      </c>
      <c r="E9" s="46">
        <v>0</v>
      </c>
      <c r="F9" s="46">
        <v>0</v>
      </c>
      <c r="G9" s="46">
        <v>15351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15351</v>
      </c>
      <c r="O9" s="47">
        <f t="shared" si="2"/>
        <v>0.64405286343612334</v>
      </c>
      <c r="P9" s="9"/>
    </row>
    <row r="10" spans="1:133">
      <c r="A10" s="12"/>
      <c r="B10" s="25">
        <v>315</v>
      </c>
      <c r="C10" s="20" t="s">
        <v>72</v>
      </c>
      <c r="D10" s="46">
        <v>1101373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1101373</v>
      </c>
      <c r="O10" s="47">
        <f t="shared" si="2"/>
        <v>46.208223201174746</v>
      </c>
      <c r="P10" s="9"/>
    </row>
    <row r="11" spans="1:133" ht="15.75">
      <c r="A11" s="29" t="s">
        <v>93</v>
      </c>
      <c r="B11" s="30"/>
      <c r="C11" s="31"/>
      <c r="D11" s="32">
        <f t="shared" ref="D11:M11" si="3">SUM(D12:D15)</f>
        <v>1345060</v>
      </c>
      <c r="E11" s="32">
        <f t="shared" si="3"/>
        <v>0</v>
      </c>
      <c r="F11" s="32">
        <f t="shared" si="3"/>
        <v>0</v>
      </c>
      <c r="G11" s="32">
        <f t="shared" si="3"/>
        <v>238255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1583315</v>
      </c>
      <c r="O11" s="45">
        <f t="shared" si="2"/>
        <v>66.428151877491089</v>
      </c>
      <c r="P11" s="10"/>
    </row>
    <row r="12" spans="1:133">
      <c r="A12" s="12"/>
      <c r="B12" s="25">
        <v>322</v>
      </c>
      <c r="C12" s="20" t="s">
        <v>0</v>
      </c>
      <c r="D12" s="46">
        <v>1287600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1287600</v>
      </c>
      <c r="O12" s="47">
        <f t="shared" si="2"/>
        <v>54.021397105097549</v>
      </c>
      <c r="P12" s="9"/>
    </row>
    <row r="13" spans="1:133">
      <c r="A13" s="12"/>
      <c r="B13" s="25">
        <v>323.39999999999998</v>
      </c>
      <c r="C13" s="20" t="s">
        <v>15</v>
      </c>
      <c r="D13" s="46">
        <v>12172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12172</v>
      </c>
      <c r="O13" s="47">
        <f t="shared" si="2"/>
        <v>0.51067757499475563</v>
      </c>
      <c r="P13" s="9"/>
    </row>
    <row r="14" spans="1:133">
      <c r="A14" s="12"/>
      <c r="B14" s="25">
        <v>323.7</v>
      </c>
      <c r="C14" s="20" t="s">
        <v>16</v>
      </c>
      <c r="D14" s="46">
        <v>0</v>
      </c>
      <c r="E14" s="46">
        <v>0</v>
      </c>
      <c r="F14" s="46">
        <v>0</v>
      </c>
      <c r="G14" s="46">
        <v>238255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238255</v>
      </c>
      <c r="O14" s="47">
        <f t="shared" si="2"/>
        <v>9.9960142647367309</v>
      </c>
      <c r="P14" s="9"/>
    </row>
    <row r="15" spans="1:133">
      <c r="A15" s="12"/>
      <c r="B15" s="25">
        <v>329</v>
      </c>
      <c r="C15" s="20" t="s">
        <v>94</v>
      </c>
      <c r="D15" s="46">
        <v>45288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45288</v>
      </c>
      <c r="O15" s="47">
        <f t="shared" si="2"/>
        <v>1.9000629326620515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SUM(D17:D24)</f>
        <v>742677</v>
      </c>
      <c r="E16" s="32">
        <f t="shared" si="4"/>
        <v>0</v>
      </c>
      <c r="F16" s="32">
        <f t="shared" si="4"/>
        <v>0</v>
      </c>
      <c r="G16" s="32">
        <f t="shared" si="4"/>
        <v>2096965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2839642</v>
      </c>
      <c r="O16" s="45">
        <f t="shared" si="2"/>
        <v>119.13748688902874</v>
      </c>
      <c r="P16" s="10"/>
    </row>
    <row r="17" spans="1:16">
      <c r="A17" s="12"/>
      <c r="B17" s="25">
        <v>331.7</v>
      </c>
      <c r="C17" s="20" t="s">
        <v>21</v>
      </c>
      <c r="D17" s="46">
        <v>48101</v>
      </c>
      <c r="E17" s="46">
        <v>0</v>
      </c>
      <c r="F17" s="46">
        <v>0</v>
      </c>
      <c r="G17" s="46">
        <v>400000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448101</v>
      </c>
      <c r="O17" s="47">
        <f t="shared" si="2"/>
        <v>18.800125865324102</v>
      </c>
      <c r="P17" s="9"/>
    </row>
    <row r="18" spans="1:16">
      <c r="A18" s="12"/>
      <c r="B18" s="25">
        <v>334.7</v>
      </c>
      <c r="C18" s="20" t="s">
        <v>23</v>
      </c>
      <c r="D18" s="46">
        <v>0</v>
      </c>
      <c r="E18" s="46">
        <v>0</v>
      </c>
      <c r="F18" s="46">
        <v>0</v>
      </c>
      <c r="G18" s="46">
        <v>500000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500000</v>
      </c>
      <c r="O18" s="47">
        <f t="shared" si="2"/>
        <v>20.977554017201594</v>
      </c>
      <c r="P18" s="9"/>
    </row>
    <row r="19" spans="1:16">
      <c r="A19" s="12"/>
      <c r="B19" s="25">
        <v>334.9</v>
      </c>
      <c r="C19" s="20" t="s">
        <v>95</v>
      </c>
      <c r="D19" s="46">
        <v>0</v>
      </c>
      <c r="E19" s="46">
        <v>0</v>
      </c>
      <c r="F19" s="46">
        <v>0</v>
      </c>
      <c r="G19" s="46">
        <v>200000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200000</v>
      </c>
      <c r="O19" s="47">
        <f t="shared" si="2"/>
        <v>8.3910216068806385</v>
      </c>
      <c r="P19" s="9"/>
    </row>
    <row r="20" spans="1:16">
      <c r="A20" s="12"/>
      <c r="B20" s="25">
        <v>335.12</v>
      </c>
      <c r="C20" s="20" t="s">
        <v>24</v>
      </c>
      <c r="D20" s="46">
        <v>391401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391401</v>
      </c>
      <c r="O20" s="47">
        <f t="shared" si="2"/>
        <v>16.421271239773443</v>
      </c>
      <c r="P20" s="9"/>
    </row>
    <row r="21" spans="1:16">
      <c r="A21" s="12"/>
      <c r="B21" s="25">
        <v>335.15</v>
      </c>
      <c r="C21" s="20" t="s">
        <v>25</v>
      </c>
      <c r="D21" s="46">
        <v>4416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4416</v>
      </c>
      <c r="O21" s="47">
        <f t="shared" si="2"/>
        <v>0.18527375707992447</v>
      </c>
      <c r="P21" s="9"/>
    </row>
    <row r="22" spans="1:16">
      <c r="A22" s="12"/>
      <c r="B22" s="25">
        <v>335.18</v>
      </c>
      <c r="C22" s="20" t="s">
        <v>26</v>
      </c>
      <c r="D22" s="46">
        <v>271531</v>
      </c>
      <c r="E22" s="46">
        <v>0</v>
      </c>
      <c r="F22" s="46">
        <v>0</v>
      </c>
      <c r="G22" s="46">
        <v>996965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1268496</v>
      </c>
      <c r="O22" s="47">
        <f t="shared" si="2"/>
        <v>53.219886721208304</v>
      </c>
      <c r="P22" s="9"/>
    </row>
    <row r="23" spans="1:16">
      <c r="A23" s="12"/>
      <c r="B23" s="25">
        <v>335.49</v>
      </c>
      <c r="C23" s="20" t="s">
        <v>96</v>
      </c>
      <c r="D23" s="46">
        <v>8456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8456</v>
      </c>
      <c r="O23" s="47">
        <f t="shared" si="2"/>
        <v>0.35477239353891338</v>
      </c>
      <c r="P23" s="9"/>
    </row>
    <row r="24" spans="1:16">
      <c r="A24" s="12"/>
      <c r="B24" s="25">
        <v>338</v>
      </c>
      <c r="C24" s="20" t="s">
        <v>27</v>
      </c>
      <c r="D24" s="46">
        <v>18772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18772</v>
      </c>
      <c r="O24" s="47">
        <f t="shared" si="2"/>
        <v>0.78758128802181671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SUM(D26:D32)</f>
        <v>964284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320000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1284284</v>
      </c>
      <c r="O25" s="45">
        <f t="shared" si="2"/>
        <v>53.882273966855465</v>
      </c>
      <c r="P25" s="10"/>
    </row>
    <row r="26" spans="1:16">
      <c r="A26" s="12"/>
      <c r="B26" s="25">
        <v>341.2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320000</v>
      </c>
      <c r="K26" s="46">
        <v>0</v>
      </c>
      <c r="L26" s="46">
        <v>0</v>
      </c>
      <c r="M26" s="46">
        <v>0</v>
      </c>
      <c r="N26" s="46">
        <f>SUM(D26:M26)</f>
        <v>320000</v>
      </c>
      <c r="O26" s="47">
        <f t="shared" si="2"/>
        <v>13.42563457100902</v>
      </c>
      <c r="P26" s="9"/>
    </row>
    <row r="27" spans="1:16">
      <c r="A27" s="12"/>
      <c r="B27" s="25">
        <v>341.3</v>
      </c>
      <c r="C27" s="20" t="s">
        <v>35</v>
      </c>
      <c r="D27" s="46">
        <v>207071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207071</v>
      </c>
      <c r="O27" s="47">
        <f t="shared" si="2"/>
        <v>8.6876861757919031</v>
      </c>
      <c r="P27" s="9"/>
    </row>
    <row r="28" spans="1:16">
      <c r="A28" s="12"/>
      <c r="B28" s="25">
        <v>341.9</v>
      </c>
      <c r="C28" s="20" t="s">
        <v>36</v>
      </c>
      <c r="D28" s="46">
        <v>97264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97264</v>
      </c>
      <c r="O28" s="47">
        <f t="shared" si="2"/>
        <v>4.0807216278581917</v>
      </c>
      <c r="P28" s="9"/>
    </row>
    <row r="29" spans="1:16">
      <c r="A29" s="12"/>
      <c r="B29" s="25">
        <v>342.2</v>
      </c>
      <c r="C29" s="20" t="s">
        <v>37</v>
      </c>
      <c r="D29" s="46">
        <v>30125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30125</v>
      </c>
      <c r="O29" s="47">
        <f t="shared" si="2"/>
        <v>1.263897629536396</v>
      </c>
      <c r="P29" s="9"/>
    </row>
    <row r="30" spans="1:16">
      <c r="A30" s="12"/>
      <c r="B30" s="25">
        <v>347.1</v>
      </c>
      <c r="C30" s="20" t="s">
        <v>38</v>
      </c>
      <c r="D30" s="46">
        <v>17772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17772</v>
      </c>
      <c r="O30" s="47">
        <f t="shared" si="2"/>
        <v>0.74562617998741343</v>
      </c>
      <c r="P30" s="9"/>
    </row>
    <row r="31" spans="1:16">
      <c r="A31" s="12"/>
      <c r="B31" s="25">
        <v>347.2</v>
      </c>
      <c r="C31" s="20" t="s">
        <v>39</v>
      </c>
      <c r="D31" s="46">
        <v>604286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604286</v>
      </c>
      <c r="O31" s="47">
        <f t="shared" si="2"/>
        <v>25.352884413677366</v>
      </c>
      <c r="P31" s="9"/>
    </row>
    <row r="32" spans="1:16">
      <c r="A32" s="12"/>
      <c r="B32" s="25">
        <v>347.4</v>
      </c>
      <c r="C32" s="20" t="s">
        <v>40</v>
      </c>
      <c r="D32" s="46">
        <v>7766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7766</v>
      </c>
      <c r="O32" s="47">
        <f t="shared" si="2"/>
        <v>0.32582336899517517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207928</v>
      </c>
      <c r="E33" s="32">
        <f t="shared" si="8"/>
        <v>149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208077</v>
      </c>
      <c r="O33" s="45">
        <f t="shared" si="2"/>
        <v>8.7298930144745128</v>
      </c>
      <c r="P33" s="10"/>
    </row>
    <row r="34" spans="1:119">
      <c r="A34" s="13"/>
      <c r="B34" s="39">
        <v>351.1</v>
      </c>
      <c r="C34" s="21" t="s">
        <v>43</v>
      </c>
      <c r="D34" s="46">
        <v>131500</v>
      </c>
      <c r="E34" s="46">
        <v>149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131649</v>
      </c>
      <c r="O34" s="47">
        <f t="shared" si="2"/>
        <v>5.5233480176211458</v>
      </c>
      <c r="P34" s="9"/>
    </row>
    <row r="35" spans="1:119">
      <c r="A35" s="13"/>
      <c r="B35" s="39">
        <v>354</v>
      </c>
      <c r="C35" s="21" t="s">
        <v>44</v>
      </c>
      <c r="D35" s="46">
        <v>76428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76428</v>
      </c>
      <c r="O35" s="47">
        <f t="shared" si="2"/>
        <v>3.206544996853367</v>
      </c>
      <c r="P35" s="9"/>
    </row>
    <row r="36" spans="1:119" ht="15.75">
      <c r="A36" s="29" t="s">
        <v>3</v>
      </c>
      <c r="B36" s="30"/>
      <c r="C36" s="31"/>
      <c r="D36" s="32">
        <f t="shared" ref="D36:M36" si="9">SUM(D37:D45)</f>
        <v>1714232</v>
      </c>
      <c r="E36" s="32">
        <f t="shared" si="9"/>
        <v>32911</v>
      </c>
      <c r="F36" s="32">
        <f t="shared" si="9"/>
        <v>0</v>
      </c>
      <c r="G36" s="32">
        <f t="shared" si="9"/>
        <v>370252</v>
      </c>
      <c r="H36" s="32">
        <f t="shared" si="9"/>
        <v>0</v>
      </c>
      <c r="I36" s="32">
        <f t="shared" si="9"/>
        <v>0</v>
      </c>
      <c r="J36" s="32">
        <f t="shared" si="9"/>
        <v>11162</v>
      </c>
      <c r="K36" s="32">
        <f t="shared" si="9"/>
        <v>231871</v>
      </c>
      <c r="L36" s="32">
        <f t="shared" si="9"/>
        <v>0</v>
      </c>
      <c r="M36" s="32">
        <f t="shared" si="9"/>
        <v>0</v>
      </c>
      <c r="N36" s="32">
        <f>SUM(D36:M36)</f>
        <v>2360428</v>
      </c>
      <c r="O36" s="45">
        <f t="shared" si="2"/>
        <v>99.032011747430246</v>
      </c>
      <c r="P36" s="10"/>
    </row>
    <row r="37" spans="1:119">
      <c r="A37" s="12"/>
      <c r="B37" s="25">
        <v>361.1</v>
      </c>
      <c r="C37" s="20" t="s">
        <v>45</v>
      </c>
      <c r="D37" s="46">
        <v>261665</v>
      </c>
      <c r="E37" s="46">
        <v>10593</v>
      </c>
      <c r="F37" s="46">
        <v>0</v>
      </c>
      <c r="G37" s="46">
        <v>164442</v>
      </c>
      <c r="H37" s="46">
        <v>0</v>
      </c>
      <c r="I37" s="46">
        <v>0</v>
      </c>
      <c r="J37" s="46">
        <v>11162</v>
      </c>
      <c r="K37" s="46">
        <v>0</v>
      </c>
      <c r="L37" s="46">
        <v>0</v>
      </c>
      <c r="M37" s="46">
        <v>0</v>
      </c>
      <c r="N37" s="46">
        <f>SUM(D37:M37)</f>
        <v>447862</v>
      </c>
      <c r="O37" s="47">
        <f t="shared" si="2"/>
        <v>18.790098594503881</v>
      </c>
      <c r="P37" s="9"/>
    </row>
    <row r="38" spans="1:119">
      <c r="A38" s="12"/>
      <c r="B38" s="25">
        <v>361.3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-75501</v>
      </c>
      <c r="L38" s="46">
        <v>0</v>
      </c>
      <c r="M38" s="46">
        <v>0</v>
      </c>
      <c r="N38" s="46">
        <f t="shared" ref="N38:N45" si="10">SUM(D38:M38)</f>
        <v>-75501</v>
      </c>
      <c r="O38" s="47">
        <f t="shared" si="2"/>
        <v>-3.1676526117054751</v>
      </c>
      <c r="P38" s="9"/>
    </row>
    <row r="39" spans="1:119">
      <c r="A39" s="12"/>
      <c r="B39" s="25">
        <v>362</v>
      </c>
      <c r="C39" s="20" t="s">
        <v>47</v>
      </c>
      <c r="D39" s="46">
        <v>40923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40923</v>
      </c>
      <c r="O39" s="47">
        <f t="shared" si="2"/>
        <v>1.7169288860918817</v>
      </c>
      <c r="P39" s="9"/>
    </row>
    <row r="40" spans="1:119">
      <c r="A40" s="12"/>
      <c r="B40" s="25">
        <v>363.12</v>
      </c>
      <c r="C40" s="20" t="s">
        <v>17</v>
      </c>
      <c r="D40" s="46">
        <v>1146674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1146674</v>
      </c>
      <c r="O40" s="47">
        <f t="shared" si="2"/>
        <v>48.108831550241241</v>
      </c>
      <c r="P40" s="9"/>
    </row>
    <row r="41" spans="1:119">
      <c r="A41" s="12"/>
      <c r="B41" s="25">
        <v>363.27</v>
      </c>
      <c r="C41" s="20" t="s">
        <v>97</v>
      </c>
      <c r="D41" s="46">
        <v>0</v>
      </c>
      <c r="E41" s="46">
        <v>22318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22318</v>
      </c>
      <c r="O41" s="47">
        <f t="shared" si="2"/>
        <v>0.93635410111181039</v>
      </c>
      <c r="P41" s="9"/>
    </row>
    <row r="42" spans="1:119">
      <c r="A42" s="12"/>
      <c r="B42" s="25">
        <v>364</v>
      </c>
      <c r="C42" s="20" t="s">
        <v>48</v>
      </c>
      <c r="D42" s="46">
        <v>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5000</v>
      </c>
      <c r="O42" s="47">
        <f t="shared" si="2"/>
        <v>0.20977554017201594</v>
      </c>
      <c r="P42" s="9"/>
    </row>
    <row r="43" spans="1:119">
      <c r="A43" s="12"/>
      <c r="B43" s="25">
        <v>366</v>
      </c>
      <c r="C43" s="20" t="s">
        <v>49</v>
      </c>
      <c r="D43" s="46">
        <v>114600</v>
      </c>
      <c r="E43" s="46">
        <v>0</v>
      </c>
      <c r="F43" s="46">
        <v>0</v>
      </c>
      <c r="G43" s="46">
        <v>65010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179610</v>
      </c>
      <c r="O43" s="47">
        <f t="shared" si="2"/>
        <v>7.5355569540591567</v>
      </c>
      <c r="P43" s="9"/>
    </row>
    <row r="44" spans="1:119">
      <c r="A44" s="12"/>
      <c r="B44" s="25">
        <v>368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307372</v>
      </c>
      <c r="L44" s="46">
        <v>0</v>
      </c>
      <c r="M44" s="46">
        <v>0</v>
      </c>
      <c r="N44" s="46">
        <f t="shared" si="10"/>
        <v>307372</v>
      </c>
      <c r="O44" s="47">
        <f t="shared" si="2"/>
        <v>12.895825466750576</v>
      </c>
      <c r="P44" s="9"/>
    </row>
    <row r="45" spans="1:119">
      <c r="A45" s="12"/>
      <c r="B45" s="25">
        <v>369.9</v>
      </c>
      <c r="C45" s="20" t="s">
        <v>51</v>
      </c>
      <c r="D45" s="46">
        <v>145370</v>
      </c>
      <c r="E45" s="46">
        <v>0</v>
      </c>
      <c r="F45" s="46">
        <v>0</v>
      </c>
      <c r="G45" s="46">
        <v>140800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286170</v>
      </c>
      <c r="O45" s="47">
        <f t="shared" si="2"/>
        <v>12.00629326620516</v>
      </c>
      <c r="P45" s="9"/>
    </row>
    <row r="46" spans="1:119" ht="15.75">
      <c r="A46" s="29" t="s">
        <v>67</v>
      </c>
      <c r="B46" s="30"/>
      <c r="C46" s="31"/>
      <c r="D46" s="32">
        <f t="shared" ref="D46:M46" si="11">SUM(D47:D47)</f>
        <v>0</v>
      </c>
      <c r="E46" s="32">
        <f t="shared" si="11"/>
        <v>0</v>
      </c>
      <c r="F46" s="32">
        <f t="shared" si="11"/>
        <v>0</v>
      </c>
      <c r="G46" s="32">
        <f t="shared" si="11"/>
        <v>2070000</v>
      </c>
      <c r="H46" s="32">
        <f t="shared" si="11"/>
        <v>0</v>
      </c>
      <c r="I46" s="32">
        <f t="shared" si="11"/>
        <v>0</v>
      </c>
      <c r="J46" s="32">
        <f t="shared" si="11"/>
        <v>400000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2470000</v>
      </c>
      <c r="O46" s="45">
        <f t="shared" si="2"/>
        <v>103.62911684497588</v>
      </c>
      <c r="P46" s="9"/>
    </row>
    <row r="47" spans="1:119" ht="15.75" thickBot="1">
      <c r="A47" s="12"/>
      <c r="B47" s="25">
        <v>381</v>
      </c>
      <c r="C47" s="20" t="s">
        <v>68</v>
      </c>
      <c r="D47" s="46">
        <v>0</v>
      </c>
      <c r="E47" s="46">
        <v>0</v>
      </c>
      <c r="F47" s="46">
        <v>0</v>
      </c>
      <c r="G47" s="46">
        <v>2070000</v>
      </c>
      <c r="H47" s="46">
        <v>0</v>
      </c>
      <c r="I47" s="46">
        <v>0</v>
      </c>
      <c r="J47" s="46">
        <v>400000</v>
      </c>
      <c r="K47" s="46">
        <v>0</v>
      </c>
      <c r="L47" s="46">
        <v>0</v>
      </c>
      <c r="M47" s="46">
        <v>0</v>
      </c>
      <c r="N47" s="46">
        <f>SUM(D47:M47)</f>
        <v>2470000</v>
      </c>
      <c r="O47" s="47">
        <f t="shared" si="2"/>
        <v>103.62911684497588</v>
      </c>
      <c r="P47" s="9"/>
    </row>
    <row r="48" spans="1:119" ht="16.5" thickBot="1">
      <c r="A48" s="14" t="s">
        <v>41</v>
      </c>
      <c r="B48" s="23"/>
      <c r="C48" s="22"/>
      <c r="D48" s="15">
        <f t="shared" ref="D48:M48" si="12">SUM(D5,D11,D16,D25,D33,D36,D46)</f>
        <v>19358821</v>
      </c>
      <c r="E48" s="15">
        <f t="shared" si="12"/>
        <v>33060</v>
      </c>
      <c r="F48" s="15">
        <f t="shared" si="12"/>
        <v>0</v>
      </c>
      <c r="G48" s="15">
        <f t="shared" si="12"/>
        <v>5821998</v>
      </c>
      <c r="H48" s="15">
        <f t="shared" si="12"/>
        <v>0</v>
      </c>
      <c r="I48" s="15">
        <f t="shared" si="12"/>
        <v>0</v>
      </c>
      <c r="J48" s="15">
        <f t="shared" si="12"/>
        <v>731162</v>
      </c>
      <c r="K48" s="15">
        <f t="shared" si="12"/>
        <v>231871</v>
      </c>
      <c r="L48" s="15">
        <f t="shared" si="12"/>
        <v>0</v>
      </c>
      <c r="M48" s="15">
        <f t="shared" si="12"/>
        <v>0</v>
      </c>
      <c r="N48" s="15">
        <f>SUM(D48:M48)</f>
        <v>26176912</v>
      </c>
      <c r="O48" s="38">
        <f t="shared" si="2"/>
        <v>1098.2551709670652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98</v>
      </c>
      <c r="M50" s="48"/>
      <c r="N50" s="48"/>
      <c r="O50" s="43">
        <v>23835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70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118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119</v>
      </c>
      <c r="N4" s="35" t="s">
        <v>9</v>
      </c>
      <c r="O4" s="35" t="s">
        <v>120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121</v>
      </c>
      <c r="B5" s="26"/>
      <c r="C5" s="26"/>
      <c r="D5" s="27">
        <f t="shared" ref="D5:N5" si="0">SUM(D6:D10)</f>
        <v>30153190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30153190</v>
      </c>
      <c r="P5" s="33">
        <f t="shared" ref="P5:P49" si="1">(O5/P$51)</f>
        <v>828.61198131354763</v>
      </c>
      <c r="Q5" s="6"/>
    </row>
    <row r="6" spans="1:134">
      <c r="A6" s="12"/>
      <c r="B6" s="25">
        <v>311</v>
      </c>
      <c r="C6" s="20" t="s">
        <v>2</v>
      </c>
      <c r="D6" s="46">
        <v>25063485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25063485</v>
      </c>
      <c r="P6" s="47">
        <f t="shared" si="1"/>
        <v>688.74649629018961</v>
      </c>
      <c r="Q6" s="9"/>
    </row>
    <row r="7" spans="1:134">
      <c r="A7" s="12"/>
      <c r="B7" s="25">
        <v>312.41000000000003</v>
      </c>
      <c r="C7" s="20" t="s">
        <v>122</v>
      </c>
      <c r="D7" s="46">
        <v>613875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613875</v>
      </c>
      <c r="P7" s="47">
        <f t="shared" si="1"/>
        <v>16.869332234130255</v>
      </c>
      <c r="Q7" s="9"/>
    </row>
    <row r="8" spans="1:134">
      <c r="A8" s="12"/>
      <c r="B8" s="25">
        <v>314.10000000000002</v>
      </c>
      <c r="C8" s="20" t="s">
        <v>11</v>
      </c>
      <c r="D8" s="46">
        <v>3242554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3242554</v>
      </c>
      <c r="P8" s="47">
        <f t="shared" si="1"/>
        <v>89.105633415773568</v>
      </c>
      <c r="Q8" s="9"/>
    </row>
    <row r="9" spans="1:134">
      <c r="A9" s="12"/>
      <c r="B9" s="25">
        <v>315.10000000000002</v>
      </c>
      <c r="C9" s="20" t="s">
        <v>123</v>
      </c>
      <c r="D9" s="46">
        <v>1177322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1177322</v>
      </c>
      <c r="P9" s="47">
        <f t="shared" si="1"/>
        <v>32.352899148117615</v>
      </c>
      <c r="Q9" s="9"/>
    </row>
    <row r="10" spans="1:134">
      <c r="A10" s="12"/>
      <c r="B10" s="25">
        <v>316</v>
      </c>
      <c r="C10" s="20" t="s">
        <v>82</v>
      </c>
      <c r="D10" s="46">
        <v>55954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55954</v>
      </c>
      <c r="P10" s="47">
        <f t="shared" si="1"/>
        <v>1.5376202253366309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SUM(D12:D20)</f>
        <v>9628226</v>
      </c>
      <c r="E11" s="32">
        <f t="shared" si="3"/>
        <v>1467215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11095441</v>
      </c>
      <c r="P11" s="45">
        <f t="shared" si="1"/>
        <v>304.90357241000277</v>
      </c>
      <c r="Q11" s="10"/>
    </row>
    <row r="12" spans="1:134">
      <c r="A12" s="12"/>
      <c r="B12" s="25">
        <v>322</v>
      </c>
      <c r="C12" s="20" t="s">
        <v>124</v>
      </c>
      <c r="D12" s="46">
        <v>2809754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2809754</v>
      </c>
      <c r="P12" s="47">
        <f t="shared" si="1"/>
        <v>77.212256114317114</v>
      </c>
      <c r="Q12" s="9"/>
    </row>
    <row r="13" spans="1:134">
      <c r="A13" s="12"/>
      <c r="B13" s="25">
        <v>323.10000000000002</v>
      </c>
      <c r="C13" s="20" t="s">
        <v>109</v>
      </c>
      <c r="D13" s="46">
        <v>2553100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0" si="4">SUM(D13:N13)</f>
        <v>2553100</v>
      </c>
      <c r="P13" s="47">
        <f t="shared" si="1"/>
        <v>70.159384446276448</v>
      </c>
      <c r="Q13" s="9"/>
    </row>
    <row r="14" spans="1:134">
      <c r="A14" s="12"/>
      <c r="B14" s="25">
        <v>323.39999999999998</v>
      </c>
      <c r="C14" s="20" t="s">
        <v>15</v>
      </c>
      <c r="D14" s="46">
        <v>144951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144951</v>
      </c>
      <c r="P14" s="47">
        <f t="shared" si="1"/>
        <v>3.9832646331409727</v>
      </c>
      <c r="Q14" s="9"/>
    </row>
    <row r="15" spans="1:134">
      <c r="A15" s="12"/>
      <c r="B15" s="25">
        <v>323.7</v>
      </c>
      <c r="C15" s="20" t="s">
        <v>16</v>
      </c>
      <c r="D15" s="46">
        <v>548525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548525</v>
      </c>
      <c r="P15" s="47">
        <f t="shared" si="1"/>
        <v>15.073509205825776</v>
      </c>
      <c r="Q15" s="9"/>
    </row>
    <row r="16" spans="1:134">
      <c r="A16" s="12"/>
      <c r="B16" s="25">
        <v>324.11</v>
      </c>
      <c r="C16" s="20" t="s">
        <v>83</v>
      </c>
      <c r="D16" s="46">
        <v>0</v>
      </c>
      <c r="E16" s="46">
        <v>605763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605763</v>
      </c>
      <c r="P16" s="47">
        <f t="shared" si="1"/>
        <v>16.64641384995878</v>
      </c>
      <c r="Q16" s="9"/>
    </row>
    <row r="17" spans="1:17">
      <c r="A17" s="12"/>
      <c r="B17" s="25">
        <v>324.20999999999998</v>
      </c>
      <c r="C17" s="20" t="s">
        <v>84</v>
      </c>
      <c r="D17" s="46">
        <v>0</v>
      </c>
      <c r="E17" s="46">
        <v>849902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849902</v>
      </c>
      <c r="P17" s="47">
        <f t="shared" si="1"/>
        <v>23.355372355042594</v>
      </c>
      <c r="Q17" s="9"/>
    </row>
    <row r="18" spans="1:17">
      <c r="A18" s="12"/>
      <c r="B18" s="25">
        <v>324.61</v>
      </c>
      <c r="C18" s="20" t="s">
        <v>63</v>
      </c>
      <c r="D18" s="46">
        <v>0</v>
      </c>
      <c r="E18" s="46">
        <v>11550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11550</v>
      </c>
      <c r="P18" s="47">
        <f t="shared" si="1"/>
        <v>0.31739488870568838</v>
      </c>
      <c r="Q18" s="9"/>
    </row>
    <row r="19" spans="1:17">
      <c r="A19" s="12"/>
      <c r="B19" s="25">
        <v>325.2</v>
      </c>
      <c r="C19" s="20" t="s">
        <v>17</v>
      </c>
      <c r="D19" s="46">
        <v>3213319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3213319</v>
      </c>
      <c r="P19" s="47">
        <f t="shared" si="1"/>
        <v>88.302253366309429</v>
      </c>
      <c r="Q19" s="9"/>
    </row>
    <row r="20" spans="1:17">
      <c r="A20" s="12"/>
      <c r="B20" s="25">
        <v>329.5</v>
      </c>
      <c r="C20" s="20" t="s">
        <v>125</v>
      </c>
      <c r="D20" s="46">
        <v>358577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358577</v>
      </c>
      <c r="P20" s="47">
        <f t="shared" si="1"/>
        <v>9.8537235504259417</v>
      </c>
      <c r="Q20" s="9"/>
    </row>
    <row r="21" spans="1:17" ht="15.75">
      <c r="A21" s="29" t="s">
        <v>126</v>
      </c>
      <c r="B21" s="30"/>
      <c r="C21" s="31"/>
      <c r="D21" s="32">
        <f t="shared" ref="D21:N21" si="5">SUM(D22:D28)</f>
        <v>5265032</v>
      </c>
      <c r="E21" s="32">
        <f t="shared" si="5"/>
        <v>17114169</v>
      </c>
      <c r="F21" s="32">
        <f t="shared" si="5"/>
        <v>0</v>
      </c>
      <c r="G21" s="32">
        <f t="shared" si="5"/>
        <v>392472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22771673</v>
      </c>
      <c r="P21" s="45">
        <f t="shared" si="1"/>
        <v>625.76732618851338</v>
      </c>
      <c r="Q21" s="10"/>
    </row>
    <row r="22" spans="1:17">
      <c r="A22" s="12"/>
      <c r="B22" s="25">
        <v>331.7</v>
      </c>
      <c r="C22" s="20" t="s">
        <v>21</v>
      </c>
      <c r="D22" s="46">
        <v>1895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1895</v>
      </c>
      <c r="P22" s="47">
        <f t="shared" si="1"/>
        <v>5.2074745809288267E-2</v>
      </c>
      <c r="Q22" s="9"/>
    </row>
    <row r="23" spans="1:17">
      <c r="A23" s="12"/>
      <c r="B23" s="25">
        <v>331.9</v>
      </c>
      <c r="C23" s="20" t="s">
        <v>131</v>
      </c>
      <c r="D23" s="46">
        <v>0</v>
      </c>
      <c r="E23" s="46">
        <v>17114169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17114169</v>
      </c>
      <c r="P23" s="47">
        <f t="shared" si="1"/>
        <v>470.29868095630667</v>
      </c>
      <c r="Q23" s="9"/>
    </row>
    <row r="24" spans="1:17">
      <c r="A24" s="12"/>
      <c r="B24" s="25">
        <v>334.9</v>
      </c>
      <c r="C24" s="20" t="s">
        <v>95</v>
      </c>
      <c r="D24" s="46">
        <v>0</v>
      </c>
      <c r="E24" s="46">
        <v>0</v>
      </c>
      <c r="F24" s="46">
        <v>0</v>
      </c>
      <c r="G24" s="46">
        <v>392472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392472</v>
      </c>
      <c r="P24" s="47">
        <f t="shared" si="1"/>
        <v>10.785160758450123</v>
      </c>
      <c r="Q24" s="9"/>
    </row>
    <row r="25" spans="1:17">
      <c r="A25" s="12"/>
      <c r="B25" s="25">
        <v>335.15</v>
      </c>
      <c r="C25" s="20" t="s">
        <v>86</v>
      </c>
      <c r="D25" s="46">
        <v>5893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5893</v>
      </c>
      <c r="P25" s="47">
        <f t="shared" si="1"/>
        <v>0.16194009343226162</v>
      </c>
      <c r="Q25" s="9"/>
    </row>
    <row r="26" spans="1:17">
      <c r="A26" s="12"/>
      <c r="B26" s="25">
        <v>335.18</v>
      </c>
      <c r="C26" s="20" t="s">
        <v>127</v>
      </c>
      <c r="D26" s="46">
        <v>2923907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2923907</v>
      </c>
      <c r="P26" s="47">
        <f t="shared" si="1"/>
        <v>80.349189337730152</v>
      </c>
      <c r="Q26" s="9"/>
    </row>
    <row r="27" spans="1:17">
      <c r="A27" s="12"/>
      <c r="B27" s="25">
        <v>335.19</v>
      </c>
      <c r="C27" s="20" t="s">
        <v>128</v>
      </c>
      <c r="D27" s="46">
        <v>1441389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1441389</v>
      </c>
      <c r="P27" s="47">
        <f t="shared" si="1"/>
        <v>39.609480626545754</v>
      </c>
      <c r="Q27" s="9"/>
    </row>
    <row r="28" spans="1:17">
      <c r="A28" s="12"/>
      <c r="B28" s="25">
        <v>338</v>
      </c>
      <c r="C28" s="20" t="s">
        <v>27</v>
      </c>
      <c r="D28" s="46">
        <v>891948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891948</v>
      </c>
      <c r="P28" s="47">
        <f t="shared" si="1"/>
        <v>24.510799670239077</v>
      </c>
      <c r="Q28" s="9"/>
    </row>
    <row r="29" spans="1:17" ht="15.75">
      <c r="A29" s="29" t="s">
        <v>32</v>
      </c>
      <c r="B29" s="30"/>
      <c r="C29" s="31"/>
      <c r="D29" s="32">
        <f t="shared" ref="D29:N29" si="7">SUM(D30:D36)</f>
        <v>2507034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>SUM(D29:N29)</f>
        <v>2507034</v>
      </c>
      <c r="P29" s="45">
        <f t="shared" si="1"/>
        <v>68.893487221764218</v>
      </c>
      <c r="Q29" s="10"/>
    </row>
    <row r="30" spans="1:17">
      <c r="A30" s="12"/>
      <c r="B30" s="25">
        <v>341.3</v>
      </c>
      <c r="C30" s="20" t="s">
        <v>88</v>
      </c>
      <c r="D30" s="46">
        <v>391537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8">SUM(D30:N30)</f>
        <v>391537</v>
      </c>
      <c r="P30" s="47">
        <f t="shared" si="1"/>
        <v>10.759466886507282</v>
      </c>
      <c r="Q30" s="9"/>
    </row>
    <row r="31" spans="1:17">
      <c r="A31" s="12"/>
      <c r="B31" s="25">
        <v>341.9</v>
      </c>
      <c r="C31" s="20" t="s">
        <v>89</v>
      </c>
      <c r="D31" s="46">
        <v>167334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167334</v>
      </c>
      <c r="P31" s="47">
        <f t="shared" si="1"/>
        <v>4.5983511953833469</v>
      </c>
      <c r="Q31" s="9"/>
    </row>
    <row r="32" spans="1:17">
      <c r="A32" s="12"/>
      <c r="B32" s="25">
        <v>342.2</v>
      </c>
      <c r="C32" s="20" t="s">
        <v>37</v>
      </c>
      <c r="D32" s="46">
        <v>133033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133033</v>
      </c>
      <c r="P32" s="47">
        <f t="shared" si="1"/>
        <v>3.655757076119813</v>
      </c>
      <c r="Q32" s="9"/>
    </row>
    <row r="33" spans="1:17">
      <c r="A33" s="12"/>
      <c r="B33" s="25">
        <v>342.6</v>
      </c>
      <c r="C33" s="20" t="s">
        <v>74</v>
      </c>
      <c r="D33" s="46">
        <v>556941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556941</v>
      </c>
      <c r="P33" s="47">
        <f t="shared" si="1"/>
        <v>15.304781533388294</v>
      </c>
      <c r="Q33" s="9"/>
    </row>
    <row r="34" spans="1:17">
      <c r="A34" s="12"/>
      <c r="B34" s="25">
        <v>347.1</v>
      </c>
      <c r="C34" s="20" t="s">
        <v>38</v>
      </c>
      <c r="D34" s="46">
        <v>16878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16878</v>
      </c>
      <c r="P34" s="47">
        <f t="shared" si="1"/>
        <v>0.46380873866446826</v>
      </c>
      <c r="Q34" s="9"/>
    </row>
    <row r="35" spans="1:17">
      <c r="A35" s="12"/>
      <c r="B35" s="25">
        <v>347.2</v>
      </c>
      <c r="C35" s="20" t="s">
        <v>39</v>
      </c>
      <c r="D35" s="46">
        <v>1144386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1144386</v>
      </c>
      <c r="P35" s="47">
        <f t="shared" si="1"/>
        <v>31.447815333882936</v>
      </c>
      <c r="Q35" s="9"/>
    </row>
    <row r="36" spans="1:17">
      <c r="A36" s="12"/>
      <c r="B36" s="25">
        <v>347.4</v>
      </c>
      <c r="C36" s="20" t="s">
        <v>40</v>
      </c>
      <c r="D36" s="46">
        <v>96925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96925</v>
      </c>
      <c r="P36" s="47">
        <f t="shared" si="1"/>
        <v>2.663506457818082</v>
      </c>
      <c r="Q36" s="9"/>
    </row>
    <row r="37" spans="1:17" ht="15.75">
      <c r="A37" s="29" t="s">
        <v>33</v>
      </c>
      <c r="B37" s="30"/>
      <c r="C37" s="31"/>
      <c r="D37" s="32">
        <f t="shared" ref="D37:N37" si="9">SUM(D38:D39)</f>
        <v>71835</v>
      </c>
      <c r="E37" s="32">
        <f t="shared" si="9"/>
        <v>175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9"/>
        <v>0</v>
      </c>
      <c r="O37" s="32">
        <f>SUM(D37:N37)</f>
        <v>72010</v>
      </c>
      <c r="P37" s="45">
        <f t="shared" si="1"/>
        <v>1.978840340752954</v>
      </c>
      <c r="Q37" s="10"/>
    </row>
    <row r="38" spans="1:17">
      <c r="A38" s="13"/>
      <c r="B38" s="39">
        <v>351.3</v>
      </c>
      <c r="C38" s="21" t="s">
        <v>115</v>
      </c>
      <c r="D38" s="46">
        <v>44207</v>
      </c>
      <c r="E38" s="46">
        <v>175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39" si="10">SUM(D38:N38)</f>
        <v>44382</v>
      </c>
      <c r="P38" s="47">
        <f t="shared" si="1"/>
        <v>1.2196207749381698</v>
      </c>
      <c r="Q38" s="9"/>
    </row>
    <row r="39" spans="1:17">
      <c r="A39" s="13"/>
      <c r="B39" s="39">
        <v>354</v>
      </c>
      <c r="C39" s="21" t="s">
        <v>44</v>
      </c>
      <c r="D39" s="46">
        <v>27628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27628</v>
      </c>
      <c r="P39" s="47">
        <f t="shared" si="1"/>
        <v>0.75921956581478434</v>
      </c>
      <c r="Q39" s="9"/>
    </row>
    <row r="40" spans="1:17" ht="15.75">
      <c r="A40" s="29" t="s">
        <v>3</v>
      </c>
      <c r="B40" s="30"/>
      <c r="C40" s="31"/>
      <c r="D40" s="32">
        <f t="shared" ref="D40:N40" si="11">SUM(D41:D46)</f>
        <v>819242</v>
      </c>
      <c r="E40" s="32">
        <f t="shared" si="11"/>
        <v>63423</v>
      </c>
      <c r="F40" s="32">
        <f t="shared" si="11"/>
        <v>0</v>
      </c>
      <c r="G40" s="32">
        <f t="shared" si="11"/>
        <v>339150</v>
      </c>
      <c r="H40" s="32">
        <f t="shared" si="11"/>
        <v>0</v>
      </c>
      <c r="I40" s="32">
        <f t="shared" si="11"/>
        <v>0</v>
      </c>
      <c r="J40" s="32">
        <f t="shared" si="11"/>
        <v>2538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>SUM(D40:N40)</f>
        <v>1224353</v>
      </c>
      <c r="P40" s="45">
        <f t="shared" si="1"/>
        <v>33.645314646881012</v>
      </c>
      <c r="Q40" s="10"/>
    </row>
    <row r="41" spans="1:17">
      <c r="A41" s="12"/>
      <c r="B41" s="25">
        <v>361.1</v>
      </c>
      <c r="C41" s="20" t="s">
        <v>45</v>
      </c>
      <c r="D41" s="46">
        <v>341100</v>
      </c>
      <c r="E41" s="46">
        <v>63423</v>
      </c>
      <c r="F41" s="46">
        <v>0</v>
      </c>
      <c r="G41" s="46">
        <v>59368</v>
      </c>
      <c r="H41" s="46">
        <v>0</v>
      </c>
      <c r="I41" s="46">
        <v>0</v>
      </c>
      <c r="J41" s="46">
        <v>2538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466429</v>
      </c>
      <c r="P41" s="47">
        <f t="shared" si="1"/>
        <v>12.817504809013466</v>
      </c>
      <c r="Q41" s="9"/>
    </row>
    <row r="42" spans="1:17">
      <c r="A42" s="12"/>
      <c r="B42" s="25">
        <v>362</v>
      </c>
      <c r="C42" s="20" t="s">
        <v>47</v>
      </c>
      <c r="D42" s="46">
        <v>276252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8" si="12">SUM(D42:N42)</f>
        <v>276252</v>
      </c>
      <c r="P42" s="47">
        <f t="shared" si="1"/>
        <v>7.5914262159934047</v>
      </c>
      <c r="Q42" s="9"/>
    </row>
    <row r="43" spans="1:17">
      <c r="A43" s="12"/>
      <c r="B43" s="25">
        <v>364</v>
      </c>
      <c r="C43" s="20" t="s">
        <v>90</v>
      </c>
      <c r="D43" s="46">
        <v>3175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3175</v>
      </c>
      <c r="P43" s="47">
        <f t="shared" si="1"/>
        <v>8.724924429788404E-2</v>
      </c>
      <c r="Q43" s="9"/>
    </row>
    <row r="44" spans="1:17">
      <c r="A44" s="12"/>
      <c r="B44" s="25">
        <v>366</v>
      </c>
      <c r="C44" s="20" t="s">
        <v>49</v>
      </c>
      <c r="D44" s="46">
        <v>156785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156785</v>
      </c>
      <c r="P44" s="47">
        <f t="shared" si="1"/>
        <v>4.308463863698818</v>
      </c>
      <c r="Q44" s="9"/>
    </row>
    <row r="45" spans="1:17">
      <c r="A45" s="12"/>
      <c r="B45" s="25">
        <v>369.3</v>
      </c>
      <c r="C45" s="20" t="s">
        <v>66</v>
      </c>
      <c r="D45" s="46">
        <v>9995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9995</v>
      </c>
      <c r="P45" s="47">
        <f t="shared" si="1"/>
        <v>0.27466336905743338</v>
      </c>
      <c r="Q45" s="9"/>
    </row>
    <row r="46" spans="1:17">
      <c r="A46" s="12"/>
      <c r="B46" s="25">
        <v>369.9</v>
      </c>
      <c r="C46" s="20" t="s">
        <v>51</v>
      </c>
      <c r="D46" s="46">
        <v>31935</v>
      </c>
      <c r="E46" s="46">
        <v>0</v>
      </c>
      <c r="F46" s="46">
        <v>0</v>
      </c>
      <c r="G46" s="46">
        <v>279782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311717</v>
      </c>
      <c r="P46" s="47">
        <f t="shared" si="1"/>
        <v>8.5660071448200057</v>
      </c>
      <c r="Q46" s="9"/>
    </row>
    <row r="47" spans="1:17" ht="15.75">
      <c r="A47" s="29" t="s">
        <v>67</v>
      </c>
      <c r="B47" s="30"/>
      <c r="C47" s="31"/>
      <c r="D47" s="32">
        <f t="shared" ref="D47:N47" si="13">SUM(D48:D48)</f>
        <v>532950</v>
      </c>
      <c r="E47" s="32">
        <f t="shared" si="13"/>
        <v>0</v>
      </c>
      <c r="F47" s="32">
        <f t="shared" si="13"/>
        <v>0</v>
      </c>
      <c r="G47" s="32">
        <f t="shared" si="13"/>
        <v>1700000</v>
      </c>
      <c r="H47" s="32">
        <f t="shared" si="13"/>
        <v>0</v>
      </c>
      <c r="I47" s="32">
        <f t="shared" si="13"/>
        <v>0</v>
      </c>
      <c r="J47" s="32">
        <f t="shared" si="13"/>
        <v>400000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 t="shared" si="12"/>
        <v>2632950</v>
      </c>
      <c r="P47" s="45">
        <f t="shared" si="1"/>
        <v>72.353668590272051</v>
      </c>
      <c r="Q47" s="9"/>
    </row>
    <row r="48" spans="1:17" ht="15.75" thickBot="1">
      <c r="A48" s="12"/>
      <c r="B48" s="25">
        <v>381</v>
      </c>
      <c r="C48" s="20" t="s">
        <v>68</v>
      </c>
      <c r="D48" s="46">
        <v>532950</v>
      </c>
      <c r="E48" s="46">
        <v>0</v>
      </c>
      <c r="F48" s="46">
        <v>0</v>
      </c>
      <c r="G48" s="46">
        <v>1700000</v>
      </c>
      <c r="H48" s="46">
        <v>0</v>
      </c>
      <c r="I48" s="46">
        <v>0</v>
      </c>
      <c r="J48" s="46">
        <v>400000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2632950</v>
      </c>
      <c r="P48" s="47">
        <f t="shared" si="1"/>
        <v>72.353668590272051</v>
      </c>
      <c r="Q48" s="9"/>
    </row>
    <row r="49" spans="1:120" ht="16.5" thickBot="1">
      <c r="A49" s="14" t="s">
        <v>41</v>
      </c>
      <c r="B49" s="23"/>
      <c r="C49" s="22"/>
      <c r="D49" s="15">
        <f t="shared" ref="D49:N49" si="14">SUM(D5,D11,D21,D29,D37,D40,D47)</f>
        <v>48977509</v>
      </c>
      <c r="E49" s="15">
        <f t="shared" si="14"/>
        <v>18644982</v>
      </c>
      <c r="F49" s="15">
        <f t="shared" si="14"/>
        <v>0</v>
      </c>
      <c r="G49" s="15">
        <f t="shared" si="14"/>
        <v>2431622</v>
      </c>
      <c r="H49" s="15">
        <f t="shared" si="14"/>
        <v>0</v>
      </c>
      <c r="I49" s="15">
        <f t="shared" si="14"/>
        <v>0</v>
      </c>
      <c r="J49" s="15">
        <f t="shared" si="14"/>
        <v>402538</v>
      </c>
      <c r="K49" s="15">
        <f t="shared" si="14"/>
        <v>0</v>
      </c>
      <c r="L49" s="15">
        <f t="shared" si="14"/>
        <v>0</v>
      </c>
      <c r="M49" s="15">
        <f t="shared" si="14"/>
        <v>0</v>
      </c>
      <c r="N49" s="15">
        <f t="shared" si="14"/>
        <v>0</v>
      </c>
      <c r="O49" s="15">
        <f>SUM(D49:N49)</f>
        <v>70456651</v>
      </c>
      <c r="P49" s="38">
        <f t="shared" si="1"/>
        <v>1936.1541907117339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8" t="s">
        <v>132</v>
      </c>
      <c r="N51" s="48"/>
      <c r="O51" s="48"/>
      <c r="P51" s="43">
        <v>36390</v>
      </c>
    </row>
    <row r="52" spans="1:120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</row>
    <row r="53" spans="1:120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118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119</v>
      </c>
      <c r="N4" s="35" t="s">
        <v>9</v>
      </c>
      <c r="O4" s="35" t="s">
        <v>120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121</v>
      </c>
      <c r="B5" s="26"/>
      <c r="C5" s="26"/>
      <c r="D5" s="27">
        <f t="shared" ref="D5:N5" si="0">SUM(D6:D10)</f>
        <v>28384676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2" si="1">SUM(D5:N5)</f>
        <v>28384676</v>
      </c>
      <c r="P5" s="33">
        <f t="shared" ref="P5:P49" si="2">(O5/P$51)</f>
        <v>800.92200902934542</v>
      </c>
      <c r="Q5" s="6"/>
    </row>
    <row r="6" spans="1:134">
      <c r="A6" s="12"/>
      <c r="B6" s="25">
        <v>311</v>
      </c>
      <c r="C6" s="20" t="s">
        <v>2</v>
      </c>
      <c r="D6" s="46">
        <v>23685838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23685838</v>
      </c>
      <c r="P6" s="47">
        <f t="shared" si="2"/>
        <v>668.33628668171559</v>
      </c>
      <c r="Q6" s="9"/>
    </row>
    <row r="7" spans="1:134">
      <c r="A7" s="12"/>
      <c r="B7" s="25">
        <v>312.41000000000003</v>
      </c>
      <c r="C7" s="20" t="s">
        <v>122</v>
      </c>
      <c r="D7" s="46">
        <v>550386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550386</v>
      </c>
      <c r="P7" s="47">
        <f t="shared" si="2"/>
        <v>15.530079006772009</v>
      </c>
      <c r="Q7" s="9"/>
    </row>
    <row r="8" spans="1:134">
      <c r="A8" s="12"/>
      <c r="B8" s="25">
        <v>314.10000000000002</v>
      </c>
      <c r="C8" s="20" t="s">
        <v>11</v>
      </c>
      <c r="D8" s="46">
        <v>3046074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3046074</v>
      </c>
      <c r="P8" s="47">
        <f t="shared" si="2"/>
        <v>85.950169300225738</v>
      </c>
      <c r="Q8" s="9"/>
    </row>
    <row r="9" spans="1:134">
      <c r="A9" s="12"/>
      <c r="B9" s="25">
        <v>315.10000000000002</v>
      </c>
      <c r="C9" s="20" t="s">
        <v>123</v>
      </c>
      <c r="D9" s="46">
        <v>1047100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1047100</v>
      </c>
      <c r="P9" s="47">
        <f t="shared" si="2"/>
        <v>29.545711060948083</v>
      </c>
      <c r="Q9" s="9"/>
    </row>
    <row r="10" spans="1:134">
      <c r="A10" s="12"/>
      <c r="B10" s="25">
        <v>316</v>
      </c>
      <c r="C10" s="20" t="s">
        <v>82</v>
      </c>
      <c r="D10" s="46">
        <v>55278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55278</v>
      </c>
      <c r="P10" s="47">
        <f t="shared" si="2"/>
        <v>1.5597629796839729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SUM(D12:D20)</f>
        <v>10402371</v>
      </c>
      <c r="E11" s="32">
        <f t="shared" si="3"/>
        <v>1352170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11754541</v>
      </c>
      <c r="P11" s="45">
        <f t="shared" si="2"/>
        <v>331.67440744920992</v>
      </c>
      <c r="Q11" s="10"/>
    </row>
    <row r="12" spans="1:134">
      <c r="A12" s="12"/>
      <c r="B12" s="25">
        <v>322</v>
      </c>
      <c r="C12" s="20" t="s">
        <v>124</v>
      </c>
      <c r="D12" s="46">
        <v>4048487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4048487</v>
      </c>
      <c r="P12" s="47">
        <f t="shared" si="2"/>
        <v>114.23496049661399</v>
      </c>
      <c r="Q12" s="9"/>
    </row>
    <row r="13" spans="1:134">
      <c r="A13" s="12"/>
      <c r="B13" s="25">
        <v>323.10000000000002</v>
      </c>
      <c r="C13" s="20" t="s">
        <v>109</v>
      </c>
      <c r="D13" s="46">
        <v>2163137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0" si="4">SUM(D13:N13)</f>
        <v>2163137</v>
      </c>
      <c r="P13" s="47">
        <f t="shared" si="2"/>
        <v>61.036597065462757</v>
      </c>
      <c r="Q13" s="9"/>
    </row>
    <row r="14" spans="1:134">
      <c r="A14" s="12"/>
      <c r="B14" s="25">
        <v>323.39999999999998</v>
      </c>
      <c r="C14" s="20" t="s">
        <v>15</v>
      </c>
      <c r="D14" s="46">
        <v>110326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110326</v>
      </c>
      <c r="P14" s="47">
        <f t="shared" si="2"/>
        <v>3.11303611738149</v>
      </c>
      <c r="Q14" s="9"/>
    </row>
    <row r="15" spans="1:134">
      <c r="A15" s="12"/>
      <c r="B15" s="25">
        <v>323.7</v>
      </c>
      <c r="C15" s="20" t="s">
        <v>16</v>
      </c>
      <c r="D15" s="46">
        <v>511571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511571</v>
      </c>
      <c r="P15" s="47">
        <f t="shared" si="2"/>
        <v>14.43484762979684</v>
      </c>
      <c r="Q15" s="9"/>
    </row>
    <row r="16" spans="1:134">
      <c r="A16" s="12"/>
      <c r="B16" s="25">
        <v>324.11</v>
      </c>
      <c r="C16" s="20" t="s">
        <v>83</v>
      </c>
      <c r="D16" s="46">
        <v>0</v>
      </c>
      <c r="E16" s="46">
        <v>542337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542337</v>
      </c>
      <c r="P16" s="47">
        <f t="shared" si="2"/>
        <v>15.302962753950339</v>
      </c>
      <c r="Q16" s="9"/>
    </row>
    <row r="17" spans="1:17">
      <c r="A17" s="12"/>
      <c r="B17" s="25">
        <v>324.20999999999998</v>
      </c>
      <c r="C17" s="20" t="s">
        <v>84</v>
      </c>
      <c r="D17" s="46">
        <v>0</v>
      </c>
      <c r="E17" s="46">
        <v>779033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779033</v>
      </c>
      <c r="P17" s="47">
        <f t="shared" si="2"/>
        <v>21.981743792325055</v>
      </c>
      <c r="Q17" s="9"/>
    </row>
    <row r="18" spans="1:17">
      <c r="A18" s="12"/>
      <c r="B18" s="25">
        <v>324.61</v>
      </c>
      <c r="C18" s="20" t="s">
        <v>63</v>
      </c>
      <c r="D18" s="46">
        <v>0</v>
      </c>
      <c r="E18" s="46">
        <v>30800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30800</v>
      </c>
      <c r="P18" s="47">
        <f t="shared" si="2"/>
        <v>0.86907449209932275</v>
      </c>
      <c r="Q18" s="9"/>
    </row>
    <row r="19" spans="1:17">
      <c r="A19" s="12"/>
      <c r="B19" s="25">
        <v>325.2</v>
      </c>
      <c r="C19" s="20" t="s">
        <v>17</v>
      </c>
      <c r="D19" s="46">
        <v>3070583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3070583</v>
      </c>
      <c r="P19" s="47">
        <f t="shared" si="2"/>
        <v>86.641732505643347</v>
      </c>
      <c r="Q19" s="9"/>
    </row>
    <row r="20" spans="1:17">
      <c r="A20" s="12"/>
      <c r="B20" s="25">
        <v>329.5</v>
      </c>
      <c r="C20" s="20" t="s">
        <v>125</v>
      </c>
      <c r="D20" s="46">
        <v>498267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498267</v>
      </c>
      <c r="P20" s="47">
        <f t="shared" si="2"/>
        <v>14.059452595936795</v>
      </c>
      <c r="Q20" s="9"/>
    </row>
    <row r="21" spans="1:17" ht="15.75">
      <c r="A21" s="29" t="s">
        <v>126</v>
      </c>
      <c r="B21" s="30"/>
      <c r="C21" s="31"/>
      <c r="D21" s="32">
        <f t="shared" ref="D21:N21" si="5">SUM(D22:D26)</f>
        <v>4204812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ref="O21:O27" si="6">SUM(D21:N21)</f>
        <v>4204812</v>
      </c>
      <c r="P21" s="45">
        <f t="shared" si="2"/>
        <v>118.6459367945824</v>
      </c>
      <c r="Q21" s="10"/>
    </row>
    <row r="22" spans="1:17">
      <c r="A22" s="12"/>
      <c r="B22" s="25">
        <v>331.7</v>
      </c>
      <c r="C22" s="20" t="s">
        <v>21</v>
      </c>
      <c r="D22" s="46">
        <v>25251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25251</v>
      </c>
      <c r="P22" s="47">
        <f t="shared" si="2"/>
        <v>0.71250000000000002</v>
      </c>
      <c r="Q22" s="9"/>
    </row>
    <row r="23" spans="1:17">
      <c r="A23" s="12"/>
      <c r="B23" s="25">
        <v>335.15</v>
      </c>
      <c r="C23" s="20" t="s">
        <v>86</v>
      </c>
      <c r="D23" s="46">
        <v>5802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5802</v>
      </c>
      <c r="P23" s="47">
        <f t="shared" si="2"/>
        <v>0.16371331828442437</v>
      </c>
      <c r="Q23" s="9"/>
    </row>
    <row r="24" spans="1:17">
      <c r="A24" s="12"/>
      <c r="B24" s="25">
        <v>335.18</v>
      </c>
      <c r="C24" s="20" t="s">
        <v>127</v>
      </c>
      <c r="D24" s="46">
        <v>2438988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2438988</v>
      </c>
      <c r="P24" s="47">
        <f t="shared" si="2"/>
        <v>68.820203160270879</v>
      </c>
      <c r="Q24" s="9"/>
    </row>
    <row r="25" spans="1:17">
      <c r="A25" s="12"/>
      <c r="B25" s="25">
        <v>335.19</v>
      </c>
      <c r="C25" s="20" t="s">
        <v>128</v>
      </c>
      <c r="D25" s="46">
        <v>1101975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1101975</v>
      </c>
      <c r="P25" s="47">
        <f t="shared" si="2"/>
        <v>31.094102708803611</v>
      </c>
      <c r="Q25" s="9"/>
    </row>
    <row r="26" spans="1:17">
      <c r="A26" s="12"/>
      <c r="B26" s="25">
        <v>338</v>
      </c>
      <c r="C26" s="20" t="s">
        <v>27</v>
      </c>
      <c r="D26" s="46">
        <v>632796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632796</v>
      </c>
      <c r="P26" s="47">
        <f t="shared" si="2"/>
        <v>17.855417607223476</v>
      </c>
      <c r="Q26" s="9"/>
    </row>
    <row r="27" spans="1:17" ht="15.75">
      <c r="A27" s="29" t="s">
        <v>32</v>
      </c>
      <c r="B27" s="30"/>
      <c r="C27" s="31"/>
      <c r="D27" s="32">
        <f t="shared" ref="D27:N27" si="7">SUM(D28:D34)</f>
        <v>2252570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6"/>
        <v>2252570</v>
      </c>
      <c r="P27" s="45">
        <f t="shared" si="2"/>
        <v>63.560101580135438</v>
      </c>
      <c r="Q27" s="10"/>
    </row>
    <row r="28" spans="1:17">
      <c r="A28" s="12"/>
      <c r="B28" s="25">
        <v>341.3</v>
      </c>
      <c r="C28" s="20" t="s">
        <v>88</v>
      </c>
      <c r="D28" s="46">
        <v>510274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4" si="8">SUM(D28:N28)</f>
        <v>510274</v>
      </c>
      <c r="P28" s="47">
        <f t="shared" si="2"/>
        <v>14.398250564334086</v>
      </c>
      <c r="Q28" s="9"/>
    </row>
    <row r="29" spans="1:17">
      <c r="A29" s="12"/>
      <c r="B29" s="25">
        <v>341.9</v>
      </c>
      <c r="C29" s="20" t="s">
        <v>89</v>
      </c>
      <c r="D29" s="46">
        <v>241034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241034</v>
      </c>
      <c r="P29" s="47">
        <f t="shared" si="2"/>
        <v>6.8011851015801357</v>
      </c>
      <c r="Q29" s="9"/>
    </row>
    <row r="30" spans="1:17">
      <c r="A30" s="12"/>
      <c r="B30" s="25">
        <v>342.2</v>
      </c>
      <c r="C30" s="20" t="s">
        <v>37</v>
      </c>
      <c r="D30" s="46">
        <v>169865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169865</v>
      </c>
      <c r="P30" s="47">
        <f t="shared" si="2"/>
        <v>4.7930304740406324</v>
      </c>
      <c r="Q30" s="9"/>
    </row>
    <row r="31" spans="1:17">
      <c r="A31" s="12"/>
      <c r="B31" s="25">
        <v>342.6</v>
      </c>
      <c r="C31" s="20" t="s">
        <v>74</v>
      </c>
      <c r="D31" s="46">
        <v>391964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391964</v>
      </c>
      <c r="P31" s="47">
        <f t="shared" si="2"/>
        <v>11.059932279909706</v>
      </c>
      <c r="Q31" s="9"/>
    </row>
    <row r="32" spans="1:17">
      <c r="A32" s="12"/>
      <c r="B32" s="25">
        <v>347.1</v>
      </c>
      <c r="C32" s="20" t="s">
        <v>38</v>
      </c>
      <c r="D32" s="46">
        <v>7327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7327</v>
      </c>
      <c r="P32" s="47">
        <f t="shared" si="2"/>
        <v>0.20674379232505644</v>
      </c>
      <c r="Q32" s="9"/>
    </row>
    <row r="33" spans="1:17">
      <c r="A33" s="12"/>
      <c r="B33" s="25">
        <v>347.2</v>
      </c>
      <c r="C33" s="20" t="s">
        <v>39</v>
      </c>
      <c r="D33" s="46">
        <v>888778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888778</v>
      </c>
      <c r="P33" s="47">
        <f t="shared" si="2"/>
        <v>25.078386004514673</v>
      </c>
      <c r="Q33" s="9"/>
    </row>
    <row r="34" spans="1:17">
      <c r="A34" s="12"/>
      <c r="B34" s="25">
        <v>347.4</v>
      </c>
      <c r="C34" s="20" t="s">
        <v>40</v>
      </c>
      <c r="D34" s="46">
        <v>43328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43328</v>
      </c>
      <c r="P34" s="47">
        <f t="shared" si="2"/>
        <v>1.2225733634311513</v>
      </c>
      <c r="Q34" s="9"/>
    </row>
    <row r="35" spans="1:17" ht="15.75">
      <c r="A35" s="29" t="s">
        <v>33</v>
      </c>
      <c r="B35" s="30"/>
      <c r="C35" s="31"/>
      <c r="D35" s="32">
        <f t="shared" ref="D35:N35" si="9">SUM(D36:D38)</f>
        <v>389644</v>
      </c>
      <c r="E35" s="32">
        <f t="shared" si="9"/>
        <v>456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 t="shared" ref="O35:O49" si="10">SUM(D35:N35)</f>
        <v>390100</v>
      </c>
      <c r="P35" s="45">
        <f t="shared" si="2"/>
        <v>11.007336343115124</v>
      </c>
      <c r="Q35" s="10"/>
    </row>
    <row r="36" spans="1:17">
      <c r="A36" s="13"/>
      <c r="B36" s="39">
        <v>351.1</v>
      </c>
      <c r="C36" s="21" t="s">
        <v>43</v>
      </c>
      <c r="D36" s="46">
        <v>68757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68757</v>
      </c>
      <c r="P36" s="47">
        <f t="shared" si="2"/>
        <v>1.9400959367945825</v>
      </c>
      <c r="Q36" s="9"/>
    </row>
    <row r="37" spans="1:17">
      <c r="A37" s="13"/>
      <c r="B37" s="39">
        <v>351.3</v>
      </c>
      <c r="C37" s="21" t="s">
        <v>115</v>
      </c>
      <c r="D37" s="46">
        <v>0</v>
      </c>
      <c r="E37" s="46">
        <v>456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456</v>
      </c>
      <c r="P37" s="47">
        <f t="shared" si="2"/>
        <v>1.2866817155756207E-2</v>
      </c>
      <c r="Q37" s="9"/>
    </row>
    <row r="38" spans="1:17">
      <c r="A38" s="13"/>
      <c r="B38" s="39">
        <v>354</v>
      </c>
      <c r="C38" s="21" t="s">
        <v>44</v>
      </c>
      <c r="D38" s="46">
        <v>320887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320887</v>
      </c>
      <c r="P38" s="47">
        <f t="shared" si="2"/>
        <v>9.0543735891647863</v>
      </c>
      <c r="Q38" s="9"/>
    </row>
    <row r="39" spans="1:17" ht="15.75">
      <c r="A39" s="29" t="s">
        <v>3</v>
      </c>
      <c r="B39" s="30"/>
      <c r="C39" s="31"/>
      <c r="D39" s="32">
        <f t="shared" ref="D39:N39" si="11">SUM(D40:D45)</f>
        <v>1136593</v>
      </c>
      <c r="E39" s="32">
        <f t="shared" si="11"/>
        <v>8255</v>
      </c>
      <c r="F39" s="32">
        <f t="shared" si="11"/>
        <v>0</v>
      </c>
      <c r="G39" s="32">
        <f t="shared" si="11"/>
        <v>702575</v>
      </c>
      <c r="H39" s="32">
        <f t="shared" si="11"/>
        <v>0</v>
      </c>
      <c r="I39" s="32">
        <f t="shared" si="11"/>
        <v>0</v>
      </c>
      <c r="J39" s="32">
        <f t="shared" si="11"/>
        <v>2106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1"/>
        <v>0</v>
      </c>
      <c r="O39" s="32">
        <f t="shared" si="10"/>
        <v>1849529</v>
      </c>
      <c r="P39" s="45">
        <f t="shared" si="2"/>
        <v>52.187612866817155</v>
      </c>
      <c r="Q39" s="10"/>
    </row>
    <row r="40" spans="1:17">
      <c r="A40" s="12"/>
      <c r="B40" s="25">
        <v>361.1</v>
      </c>
      <c r="C40" s="20" t="s">
        <v>45</v>
      </c>
      <c r="D40" s="46">
        <v>84365</v>
      </c>
      <c r="E40" s="46">
        <v>8255</v>
      </c>
      <c r="F40" s="46">
        <v>0</v>
      </c>
      <c r="G40" s="46">
        <v>24443</v>
      </c>
      <c r="H40" s="46">
        <v>0</v>
      </c>
      <c r="I40" s="46">
        <v>0</v>
      </c>
      <c r="J40" s="46">
        <v>2106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119169</v>
      </c>
      <c r="P40" s="47">
        <f t="shared" si="2"/>
        <v>3.362556433408578</v>
      </c>
      <c r="Q40" s="9"/>
    </row>
    <row r="41" spans="1:17">
      <c r="A41" s="12"/>
      <c r="B41" s="25">
        <v>362</v>
      </c>
      <c r="C41" s="20" t="s">
        <v>47</v>
      </c>
      <c r="D41" s="46">
        <v>255249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255249</v>
      </c>
      <c r="P41" s="47">
        <f t="shared" si="2"/>
        <v>7.2022855530474041</v>
      </c>
      <c r="Q41" s="9"/>
    </row>
    <row r="42" spans="1:17">
      <c r="A42" s="12"/>
      <c r="B42" s="25">
        <v>364</v>
      </c>
      <c r="C42" s="20" t="s">
        <v>90</v>
      </c>
      <c r="D42" s="46">
        <v>11068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11068</v>
      </c>
      <c r="P42" s="47">
        <f t="shared" si="2"/>
        <v>0.31230248306997743</v>
      </c>
      <c r="Q42" s="9"/>
    </row>
    <row r="43" spans="1:17">
      <c r="A43" s="12"/>
      <c r="B43" s="25">
        <v>366</v>
      </c>
      <c r="C43" s="20" t="s">
        <v>49</v>
      </c>
      <c r="D43" s="46">
        <v>739843</v>
      </c>
      <c r="E43" s="46">
        <v>0</v>
      </c>
      <c r="F43" s="46">
        <v>0</v>
      </c>
      <c r="G43" s="46">
        <v>537718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1277561</v>
      </c>
      <c r="P43" s="47">
        <f t="shared" si="2"/>
        <v>36.048560948081267</v>
      </c>
      <c r="Q43" s="9"/>
    </row>
    <row r="44" spans="1:17">
      <c r="A44" s="12"/>
      <c r="B44" s="25">
        <v>369.3</v>
      </c>
      <c r="C44" s="20" t="s">
        <v>66</v>
      </c>
      <c r="D44" s="46">
        <v>17328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17328</v>
      </c>
      <c r="P44" s="47">
        <f t="shared" si="2"/>
        <v>0.48893905191873588</v>
      </c>
      <c r="Q44" s="9"/>
    </row>
    <row r="45" spans="1:17">
      <c r="A45" s="12"/>
      <c r="B45" s="25">
        <v>369.9</v>
      </c>
      <c r="C45" s="20" t="s">
        <v>51</v>
      </c>
      <c r="D45" s="46">
        <v>28740</v>
      </c>
      <c r="E45" s="46">
        <v>0</v>
      </c>
      <c r="F45" s="46">
        <v>0</v>
      </c>
      <c r="G45" s="46">
        <v>140414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169154</v>
      </c>
      <c r="P45" s="47">
        <f t="shared" si="2"/>
        <v>4.772968397291196</v>
      </c>
      <c r="Q45" s="9"/>
    </row>
    <row r="46" spans="1:17" ht="15.75">
      <c r="A46" s="29" t="s">
        <v>67</v>
      </c>
      <c r="B46" s="30"/>
      <c r="C46" s="31"/>
      <c r="D46" s="32">
        <f t="shared" ref="D46:N46" si="12">SUM(D47:D48)</f>
        <v>532950</v>
      </c>
      <c r="E46" s="32">
        <f t="shared" si="12"/>
        <v>0</v>
      </c>
      <c r="F46" s="32">
        <f t="shared" si="12"/>
        <v>0</v>
      </c>
      <c r="G46" s="32">
        <f t="shared" si="12"/>
        <v>25350000</v>
      </c>
      <c r="H46" s="32">
        <f t="shared" si="12"/>
        <v>0</v>
      </c>
      <c r="I46" s="32">
        <f t="shared" si="12"/>
        <v>0</v>
      </c>
      <c r="J46" s="32">
        <f t="shared" si="12"/>
        <v>350000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2"/>
        <v>0</v>
      </c>
      <c r="O46" s="32">
        <f t="shared" si="10"/>
        <v>26232950</v>
      </c>
      <c r="P46" s="45">
        <f t="shared" si="2"/>
        <v>740.20739277652365</v>
      </c>
      <c r="Q46" s="9"/>
    </row>
    <row r="47" spans="1:17">
      <c r="A47" s="12"/>
      <c r="B47" s="25">
        <v>381</v>
      </c>
      <c r="C47" s="20" t="s">
        <v>68</v>
      </c>
      <c r="D47" s="46">
        <v>532950</v>
      </c>
      <c r="E47" s="46">
        <v>0</v>
      </c>
      <c r="F47" s="46">
        <v>0</v>
      </c>
      <c r="G47" s="46">
        <v>5350000</v>
      </c>
      <c r="H47" s="46">
        <v>0</v>
      </c>
      <c r="I47" s="46">
        <v>0</v>
      </c>
      <c r="J47" s="46">
        <v>350000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6232950</v>
      </c>
      <c r="P47" s="47">
        <f t="shared" si="2"/>
        <v>175.87330699774267</v>
      </c>
      <c r="Q47" s="9"/>
    </row>
    <row r="48" spans="1:17" ht="15.75" thickBot="1">
      <c r="A48" s="12"/>
      <c r="B48" s="25">
        <v>384</v>
      </c>
      <c r="C48" s="20" t="s">
        <v>100</v>
      </c>
      <c r="D48" s="46">
        <v>0</v>
      </c>
      <c r="E48" s="46">
        <v>0</v>
      </c>
      <c r="F48" s="46">
        <v>0</v>
      </c>
      <c r="G48" s="46">
        <v>20000000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20000000</v>
      </c>
      <c r="P48" s="47">
        <f t="shared" si="2"/>
        <v>564.33408577878106</v>
      </c>
      <c r="Q48" s="9"/>
    </row>
    <row r="49" spans="1:120" ht="16.5" thickBot="1">
      <c r="A49" s="14" t="s">
        <v>41</v>
      </c>
      <c r="B49" s="23"/>
      <c r="C49" s="22"/>
      <c r="D49" s="15">
        <f t="shared" ref="D49:N49" si="13">SUM(D5,D11,D21,D27,D35,D39,D46)</f>
        <v>47303616</v>
      </c>
      <c r="E49" s="15">
        <f t="shared" si="13"/>
        <v>1360881</v>
      </c>
      <c r="F49" s="15">
        <f t="shared" si="13"/>
        <v>0</v>
      </c>
      <c r="G49" s="15">
        <f t="shared" si="13"/>
        <v>26052575</v>
      </c>
      <c r="H49" s="15">
        <f t="shared" si="13"/>
        <v>0</v>
      </c>
      <c r="I49" s="15">
        <f t="shared" si="13"/>
        <v>0</v>
      </c>
      <c r="J49" s="15">
        <f t="shared" si="13"/>
        <v>352106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3"/>
        <v>0</v>
      </c>
      <c r="O49" s="15">
        <f t="shared" si="10"/>
        <v>75069178</v>
      </c>
      <c r="P49" s="38">
        <f t="shared" si="2"/>
        <v>2118.2047968397292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8" t="s">
        <v>129</v>
      </c>
      <c r="N51" s="48"/>
      <c r="O51" s="48"/>
      <c r="P51" s="43">
        <v>35440</v>
      </c>
    </row>
    <row r="52" spans="1:120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</row>
    <row r="53" spans="1:120" ht="15.75" customHeight="1" thickBot="1">
      <c r="A53" s="52" t="s">
        <v>70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27198333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27198333</v>
      </c>
      <c r="O5" s="33">
        <f t="shared" ref="O5:O50" si="2">(N5/O$52)</f>
        <v>767.49063152548115</v>
      </c>
      <c r="P5" s="6"/>
    </row>
    <row r="6" spans="1:133">
      <c r="A6" s="12"/>
      <c r="B6" s="25">
        <v>311</v>
      </c>
      <c r="C6" s="20" t="s">
        <v>2</v>
      </c>
      <c r="D6" s="46">
        <v>22641111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22641111</v>
      </c>
      <c r="O6" s="47">
        <f t="shared" si="2"/>
        <v>638.89358880297982</v>
      </c>
      <c r="P6" s="9"/>
    </row>
    <row r="7" spans="1:133">
      <c r="A7" s="12"/>
      <c r="B7" s="25">
        <v>312.41000000000003</v>
      </c>
      <c r="C7" s="20" t="s">
        <v>114</v>
      </c>
      <c r="D7" s="46">
        <v>515385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515385</v>
      </c>
      <c r="O7" s="47">
        <f t="shared" si="2"/>
        <v>14.543286867204696</v>
      </c>
      <c r="P7" s="9"/>
    </row>
    <row r="8" spans="1:133">
      <c r="A8" s="12"/>
      <c r="B8" s="25">
        <v>314.10000000000002</v>
      </c>
      <c r="C8" s="20" t="s">
        <v>11</v>
      </c>
      <c r="D8" s="46">
        <v>2949272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2949272</v>
      </c>
      <c r="O8" s="47">
        <f t="shared" si="2"/>
        <v>83.223432473615887</v>
      </c>
      <c r="P8" s="9"/>
    </row>
    <row r="9" spans="1:133">
      <c r="A9" s="12"/>
      <c r="B9" s="25">
        <v>315</v>
      </c>
      <c r="C9" s="20" t="s">
        <v>81</v>
      </c>
      <c r="D9" s="46">
        <v>1036376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1036376</v>
      </c>
      <c r="O9" s="47">
        <f t="shared" si="2"/>
        <v>29.24476550595406</v>
      </c>
      <c r="P9" s="9"/>
    </row>
    <row r="10" spans="1:133">
      <c r="A10" s="12"/>
      <c r="B10" s="25">
        <v>316</v>
      </c>
      <c r="C10" s="20" t="s">
        <v>82</v>
      </c>
      <c r="D10" s="46">
        <v>56189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56189</v>
      </c>
      <c r="O10" s="47">
        <f t="shared" si="2"/>
        <v>1.5855578757266211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8458475</v>
      </c>
      <c r="E11" s="32">
        <f t="shared" si="3"/>
        <v>433914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8892389</v>
      </c>
      <c r="O11" s="45">
        <f t="shared" si="2"/>
        <v>250.92807156160055</v>
      </c>
      <c r="P11" s="10"/>
    </row>
    <row r="12" spans="1:133">
      <c r="A12" s="12"/>
      <c r="B12" s="25">
        <v>322</v>
      </c>
      <c r="C12" s="20" t="s">
        <v>0</v>
      </c>
      <c r="D12" s="46">
        <v>2618358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2618358</v>
      </c>
      <c r="O12" s="47">
        <f t="shared" si="2"/>
        <v>73.885603025001416</v>
      </c>
      <c r="P12" s="9"/>
    </row>
    <row r="13" spans="1:133">
      <c r="A13" s="12"/>
      <c r="B13" s="25">
        <v>323.10000000000002</v>
      </c>
      <c r="C13" s="20" t="s">
        <v>109</v>
      </c>
      <c r="D13" s="46">
        <v>2052688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2052688</v>
      </c>
      <c r="O13" s="47">
        <f t="shared" si="2"/>
        <v>57.923359106044359</v>
      </c>
      <c r="P13" s="9"/>
    </row>
    <row r="14" spans="1:133">
      <c r="A14" s="12"/>
      <c r="B14" s="25">
        <v>323.39999999999998</v>
      </c>
      <c r="C14" s="20" t="s">
        <v>15</v>
      </c>
      <c r="D14" s="46">
        <v>87634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87634</v>
      </c>
      <c r="O14" s="47">
        <f t="shared" si="2"/>
        <v>2.472882216829392</v>
      </c>
      <c r="P14" s="9"/>
    </row>
    <row r="15" spans="1:133">
      <c r="A15" s="12"/>
      <c r="B15" s="25">
        <v>323.7</v>
      </c>
      <c r="C15" s="20" t="s">
        <v>16</v>
      </c>
      <c r="D15" s="46">
        <v>436017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436017</v>
      </c>
      <c r="O15" s="47">
        <f t="shared" si="2"/>
        <v>12.303657091257971</v>
      </c>
      <c r="P15" s="9"/>
    </row>
    <row r="16" spans="1:133">
      <c r="A16" s="12"/>
      <c r="B16" s="25">
        <v>324.11</v>
      </c>
      <c r="C16" s="20" t="s">
        <v>83</v>
      </c>
      <c r="D16" s="46">
        <v>0</v>
      </c>
      <c r="E16" s="46">
        <v>152335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152335</v>
      </c>
      <c r="O16" s="47">
        <f t="shared" si="2"/>
        <v>4.2986342344376096</v>
      </c>
      <c r="P16" s="9"/>
    </row>
    <row r="17" spans="1:16">
      <c r="A17" s="12"/>
      <c r="B17" s="25">
        <v>324.20999999999998</v>
      </c>
      <c r="C17" s="20" t="s">
        <v>84</v>
      </c>
      <c r="D17" s="46">
        <v>0</v>
      </c>
      <c r="E17" s="46">
        <v>258230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258230</v>
      </c>
      <c r="O17" s="47">
        <f t="shared" si="2"/>
        <v>7.2868107681020371</v>
      </c>
      <c r="P17" s="9"/>
    </row>
    <row r="18" spans="1:16">
      <c r="A18" s="12"/>
      <c r="B18" s="25">
        <v>324.61</v>
      </c>
      <c r="C18" s="20" t="s">
        <v>63</v>
      </c>
      <c r="D18" s="46">
        <v>0</v>
      </c>
      <c r="E18" s="46">
        <v>23349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23349</v>
      </c>
      <c r="O18" s="47">
        <f t="shared" si="2"/>
        <v>0.65886901066651615</v>
      </c>
      <c r="P18" s="9"/>
    </row>
    <row r="19" spans="1:16">
      <c r="A19" s="12"/>
      <c r="B19" s="25">
        <v>325.2</v>
      </c>
      <c r="C19" s="20" t="s">
        <v>17</v>
      </c>
      <c r="D19" s="46">
        <v>2977078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2977078</v>
      </c>
      <c r="O19" s="47">
        <f t="shared" si="2"/>
        <v>84.008070432868678</v>
      </c>
      <c r="P19" s="9"/>
    </row>
    <row r="20" spans="1:16">
      <c r="A20" s="12"/>
      <c r="B20" s="25">
        <v>329</v>
      </c>
      <c r="C20" s="20" t="s">
        <v>18</v>
      </c>
      <c r="D20" s="46">
        <v>286700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286700</v>
      </c>
      <c r="O20" s="47">
        <f t="shared" si="2"/>
        <v>8.0901856763925721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SUM(D22:D26)</f>
        <v>5050895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5050895</v>
      </c>
      <c r="O21" s="45">
        <f t="shared" si="2"/>
        <v>142.52765393080873</v>
      </c>
      <c r="P21" s="10"/>
    </row>
    <row r="22" spans="1:16">
      <c r="A22" s="12"/>
      <c r="B22" s="25">
        <v>331.7</v>
      </c>
      <c r="C22" s="20" t="s">
        <v>21</v>
      </c>
      <c r="D22" s="46">
        <v>1404117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1404117</v>
      </c>
      <c r="O22" s="47">
        <f t="shared" si="2"/>
        <v>39.621790168745413</v>
      </c>
      <c r="P22" s="9"/>
    </row>
    <row r="23" spans="1:16">
      <c r="A23" s="12"/>
      <c r="B23" s="25">
        <v>335.12</v>
      </c>
      <c r="C23" s="20" t="s">
        <v>85</v>
      </c>
      <c r="D23" s="46">
        <v>879340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879340</v>
      </c>
      <c r="O23" s="47">
        <f t="shared" si="2"/>
        <v>24.813477058524747</v>
      </c>
      <c r="P23" s="9"/>
    </row>
    <row r="24" spans="1:16">
      <c r="A24" s="12"/>
      <c r="B24" s="25">
        <v>335.15</v>
      </c>
      <c r="C24" s="20" t="s">
        <v>86</v>
      </c>
      <c r="D24" s="46">
        <v>5085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5085</v>
      </c>
      <c r="O24" s="47">
        <f t="shared" si="2"/>
        <v>0.14349003894124951</v>
      </c>
      <c r="P24" s="9"/>
    </row>
    <row r="25" spans="1:16">
      <c r="A25" s="12"/>
      <c r="B25" s="25">
        <v>335.18</v>
      </c>
      <c r="C25" s="20" t="s">
        <v>87</v>
      </c>
      <c r="D25" s="46">
        <v>2006089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2006089</v>
      </c>
      <c r="O25" s="47">
        <f t="shared" si="2"/>
        <v>56.608414696088943</v>
      </c>
      <c r="P25" s="9"/>
    </row>
    <row r="26" spans="1:16">
      <c r="A26" s="12"/>
      <c r="B26" s="25">
        <v>338</v>
      </c>
      <c r="C26" s="20" t="s">
        <v>27</v>
      </c>
      <c r="D26" s="46">
        <v>756264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756264</v>
      </c>
      <c r="O26" s="47">
        <f t="shared" si="2"/>
        <v>21.340481968508382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SUM(D28:D34)</f>
        <v>1579423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5"/>
        <v>1579423</v>
      </c>
      <c r="O27" s="45">
        <f t="shared" si="2"/>
        <v>44.568626897680453</v>
      </c>
      <c r="P27" s="10"/>
    </row>
    <row r="28" spans="1:16">
      <c r="A28" s="12"/>
      <c r="B28" s="25">
        <v>341.3</v>
      </c>
      <c r="C28" s="20" t="s">
        <v>88</v>
      </c>
      <c r="D28" s="46">
        <v>366057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8">SUM(D28:M28)</f>
        <v>366057</v>
      </c>
      <c r="O28" s="47">
        <f t="shared" si="2"/>
        <v>10.329505051075117</v>
      </c>
      <c r="P28" s="9"/>
    </row>
    <row r="29" spans="1:16">
      <c r="A29" s="12"/>
      <c r="B29" s="25">
        <v>341.9</v>
      </c>
      <c r="C29" s="20" t="s">
        <v>89</v>
      </c>
      <c r="D29" s="46">
        <v>165327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165327</v>
      </c>
      <c r="O29" s="47">
        <f t="shared" si="2"/>
        <v>4.665246345730572</v>
      </c>
      <c r="P29" s="9"/>
    </row>
    <row r="30" spans="1:16">
      <c r="A30" s="12"/>
      <c r="B30" s="25">
        <v>342.2</v>
      </c>
      <c r="C30" s="20" t="s">
        <v>37</v>
      </c>
      <c r="D30" s="46">
        <v>96053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96053</v>
      </c>
      <c r="O30" s="47">
        <f t="shared" si="2"/>
        <v>2.7104520571138324</v>
      </c>
      <c r="P30" s="9"/>
    </row>
    <row r="31" spans="1:16">
      <c r="A31" s="12"/>
      <c r="B31" s="25">
        <v>342.6</v>
      </c>
      <c r="C31" s="20" t="s">
        <v>74</v>
      </c>
      <c r="D31" s="46">
        <v>423574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423574</v>
      </c>
      <c r="O31" s="47">
        <f t="shared" si="2"/>
        <v>11.952536824877251</v>
      </c>
      <c r="P31" s="9"/>
    </row>
    <row r="32" spans="1:16">
      <c r="A32" s="12"/>
      <c r="B32" s="25">
        <v>347.1</v>
      </c>
      <c r="C32" s="20" t="s">
        <v>38</v>
      </c>
      <c r="D32" s="46">
        <v>18345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18345</v>
      </c>
      <c r="O32" s="47">
        <f t="shared" si="2"/>
        <v>0.51766465376149895</v>
      </c>
      <c r="P32" s="9"/>
    </row>
    <row r="33" spans="1:16">
      <c r="A33" s="12"/>
      <c r="B33" s="25">
        <v>347.2</v>
      </c>
      <c r="C33" s="20" t="s">
        <v>39</v>
      </c>
      <c r="D33" s="46">
        <v>429666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429666</v>
      </c>
      <c r="O33" s="47">
        <f t="shared" si="2"/>
        <v>12.124442688639313</v>
      </c>
      <c r="P33" s="9"/>
    </row>
    <row r="34" spans="1:16">
      <c r="A34" s="12"/>
      <c r="B34" s="25">
        <v>347.4</v>
      </c>
      <c r="C34" s="20" t="s">
        <v>40</v>
      </c>
      <c r="D34" s="46">
        <v>80401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80401</v>
      </c>
      <c r="O34" s="47">
        <f t="shared" si="2"/>
        <v>2.2687792764828716</v>
      </c>
      <c r="P34" s="9"/>
    </row>
    <row r="35" spans="1:16" ht="15.75">
      <c r="A35" s="29" t="s">
        <v>33</v>
      </c>
      <c r="B35" s="30"/>
      <c r="C35" s="31"/>
      <c r="D35" s="32">
        <f t="shared" ref="D35:M35" si="9">SUM(D36:D38)</f>
        <v>165478</v>
      </c>
      <c r="E35" s="32">
        <f t="shared" si="9"/>
        <v>1451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0" si="10">SUM(D35:M35)</f>
        <v>166929</v>
      </c>
      <c r="O35" s="45">
        <f t="shared" si="2"/>
        <v>4.7104520571138329</v>
      </c>
      <c r="P35" s="10"/>
    </row>
    <row r="36" spans="1:16">
      <c r="A36" s="13"/>
      <c r="B36" s="39">
        <v>351.1</v>
      </c>
      <c r="C36" s="21" t="s">
        <v>43</v>
      </c>
      <c r="D36" s="46">
        <v>50586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50586</v>
      </c>
      <c r="O36" s="47">
        <f t="shared" si="2"/>
        <v>1.4274507590721823</v>
      </c>
      <c r="P36" s="9"/>
    </row>
    <row r="37" spans="1:16">
      <c r="A37" s="13"/>
      <c r="B37" s="39">
        <v>351.3</v>
      </c>
      <c r="C37" s="21" t="s">
        <v>115</v>
      </c>
      <c r="D37" s="46">
        <v>0</v>
      </c>
      <c r="E37" s="46">
        <v>1451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1451</v>
      </c>
      <c r="O37" s="47">
        <f t="shared" si="2"/>
        <v>4.0944748574976014E-2</v>
      </c>
      <c r="P37" s="9"/>
    </row>
    <row r="38" spans="1:16">
      <c r="A38" s="13"/>
      <c r="B38" s="39">
        <v>354</v>
      </c>
      <c r="C38" s="21" t="s">
        <v>44</v>
      </c>
      <c r="D38" s="46">
        <v>114892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114892</v>
      </c>
      <c r="O38" s="47">
        <f t="shared" si="2"/>
        <v>3.2420565494666742</v>
      </c>
      <c r="P38" s="9"/>
    </row>
    <row r="39" spans="1:16" ht="15.75">
      <c r="A39" s="29" t="s">
        <v>3</v>
      </c>
      <c r="B39" s="30"/>
      <c r="C39" s="31"/>
      <c r="D39" s="32">
        <f t="shared" ref="D39:M39" si="11">SUM(D40:D47)</f>
        <v>1141955</v>
      </c>
      <c r="E39" s="32">
        <f t="shared" si="11"/>
        <v>63394</v>
      </c>
      <c r="F39" s="32">
        <f t="shared" si="11"/>
        <v>0</v>
      </c>
      <c r="G39" s="32">
        <f t="shared" si="11"/>
        <v>1579518</v>
      </c>
      <c r="H39" s="32">
        <f t="shared" si="11"/>
        <v>0</v>
      </c>
      <c r="I39" s="32">
        <f t="shared" si="11"/>
        <v>0</v>
      </c>
      <c r="J39" s="32">
        <f t="shared" si="11"/>
        <v>10139</v>
      </c>
      <c r="K39" s="32">
        <f t="shared" si="11"/>
        <v>485825</v>
      </c>
      <c r="L39" s="32">
        <f t="shared" si="11"/>
        <v>0</v>
      </c>
      <c r="M39" s="32">
        <f t="shared" si="11"/>
        <v>0</v>
      </c>
      <c r="N39" s="32">
        <f t="shared" si="10"/>
        <v>3280831</v>
      </c>
      <c r="O39" s="45">
        <f t="shared" si="2"/>
        <v>92.579462723630002</v>
      </c>
      <c r="P39" s="10"/>
    </row>
    <row r="40" spans="1:16">
      <c r="A40" s="12"/>
      <c r="B40" s="25">
        <v>361.1</v>
      </c>
      <c r="C40" s="20" t="s">
        <v>45</v>
      </c>
      <c r="D40" s="46">
        <v>513068</v>
      </c>
      <c r="E40" s="46">
        <v>63394</v>
      </c>
      <c r="F40" s="46">
        <v>0</v>
      </c>
      <c r="G40" s="46">
        <v>110275</v>
      </c>
      <c r="H40" s="46">
        <v>0</v>
      </c>
      <c r="I40" s="46">
        <v>0</v>
      </c>
      <c r="J40" s="46">
        <v>10139</v>
      </c>
      <c r="K40" s="46">
        <v>0</v>
      </c>
      <c r="L40" s="46">
        <v>0</v>
      </c>
      <c r="M40" s="46">
        <v>0</v>
      </c>
      <c r="N40" s="46">
        <f t="shared" si="10"/>
        <v>696876</v>
      </c>
      <c r="O40" s="47">
        <f t="shared" si="2"/>
        <v>19.664653761498958</v>
      </c>
      <c r="P40" s="9"/>
    </row>
    <row r="41" spans="1:16">
      <c r="A41" s="12"/>
      <c r="B41" s="25">
        <v>361.3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124907</v>
      </c>
      <c r="L41" s="46">
        <v>0</v>
      </c>
      <c r="M41" s="46">
        <v>0</v>
      </c>
      <c r="N41" s="46">
        <f t="shared" ref="N41:N47" si="12">SUM(D41:M41)</f>
        <v>124907</v>
      </c>
      <c r="O41" s="47">
        <f t="shared" si="2"/>
        <v>3.5246627913539137</v>
      </c>
      <c r="P41" s="9"/>
    </row>
    <row r="42" spans="1:16">
      <c r="A42" s="12"/>
      <c r="B42" s="25">
        <v>362</v>
      </c>
      <c r="C42" s="20" t="s">
        <v>47</v>
      </c>
      <c r="D42" s="46">
        <v>249109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249109</v>
      </c>
      <c r="O42" s="47">
        <f t="shared" si="2"/>
        <v>7.0294316835035842</v>
      </c>
      <c r="P42" s="9"/>
    </row>
    <row r="43" spans="1:16">
      <c r="A43" s="12"/>
      <c r="B43" s="25">
        <v>364</v>
      </c>
      <c r="C43" s="20" t="s">
        <v>90</v>
      </c>
      <c r="D43" s="46">
        <v>12563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12563</v>
      </c>
      <c r="O43" s="47">
        <f t="shared" si="2"/>
        <v>0.35450646198995428</v>
      </c>
      <c r="P43" s="9"/>
    </row>
    <row r="44" spans="1:16">
      <c r="A44" s="12"/>
      <c r="B44" s="25">
        <v>366</v>
      </c>
      <c r="C44" s="20" t="s">
        <v>49</v>
      </c>
      <c r="D44" s="46">
        <v>316681</v>
      </c>
      <c r="E44" s="46">
        <v>0</v>
      </c>
      <c r="F44" s="46">
        <v>0</v>
      </c>
      <c r="G44" s="46">
        <v>370908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687589</v>
      </c>
      <c r="O44" s="47">
        <f t="shared" si="2"/>
        <v>19.402590439641063</v>
      </c>
      <c r="P44" s="9"/>
    </row>
    <row r="45" spans="1:16">
      <c r="A45" s="12"/>
      <c r="B45" s="25">
        <v>368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360918</v>
      </c>
      <c r="L45" s="46">
        <v>0</v>
      </c>
      <c r="M45" s="46">
        <v>0</v>
      </c>
      <c r="N45" s="46">
        <f t="shared" si="12"/>
        <v>360918</v>
      </c>
      <c r="O45" s="47">
        <f t="shared" si="2"/>
        <v>10.184491224109713</v>
      </c>
      <c r="P45" s="9"/>
    </row>
    <row r="46" spans="1:16">
      <c r="A46" s="12"/>
      <c r="B46" s="25">
        <v>369.3</v>
      </c>
      <c r="C46" s="20" t="s">
        <v>66</v>
      </c>
      <c r="D46" s="46">
        <v>5198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5198</v>
      </c>
      <c r="O46" s="47">
        <f t="shared" si="2"/>
        <v>0.14667870647327727</v>
      </c>
      <c r="P46" s="9"/>
    </row>
    <row r="47" spans="1:16">
      <c r="A47" s="12"/>
      <c r="B47" s="25">
        <v>369.9</v>
      </c>
      <c r="C47" s="20" t="s">
        <v>51</v>
      </c>
      <c r="D47" s="46">
        <v>45336</v>
      </c>
      <c r="E47" s="46">
        <v>0</v>
      </c>
      <c r="F47" s="46">
        <v>0</v>
      </c>
      <c r="G47" s="46">
        <v>1098335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1143671</v>
      </c>
      <c r="O47" s="47">
        <f t="shared" si="2"/>
        <v>32.272447655059544</v>
      </c>
      <c r="P47" s="9"/>
    </row>
    <row r="48" spans="1:16" ht="15.75">
      <c r="A48" s="29" t="s">
        <v>67</v>
      </c>
      <c r="B48" s="30"/>
      <c r="C48" s="31"/>
      <c r="D48" s="32">
        <f t="shared" ref="D48:M48" si="13">SUM(D49:D49)</f>
        <v>532950</v>
      </c>
      <c r="E48" s="32">
        <f t="shared" si="13"/>
        <v>0</v>
      </c>
      <c r="F48" s="32">
        <f t="shared" si="13"/>
        <v>0</v>
      </c>
      <c r="G48" s="32">
        <f t="shared" si="13"/>
        <v>4260855</v>
      </c>
      <c r="H48" s="32">
        <f t="shared" si="13"/>
        <v>0</v>
      </c>
      <c r="I48" s="32">
        <f t="shared" si="13"/>
        <v>0</v>
      </c>
      <c r="J48" s="32">
        <f t="shared" si="13"/>
        <v>300000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>SUM(D48:M48)</f>
        <v>5093805</v>
      </c>
      <c r="O48" s="45">
        <f t="shared" si="2"/>
        <v>143.73850104407697</v>
      </c>
      <c r="P48" s="9"/>
    </row>
    <row r="49" spans="1:119" ht="15.75" thickBot="1">
      <c r="A49" s="12"/>
      <c r="B49" s="25">
        <v>381</v>
      </c>
      <c r="C49" s="20" t="s">
        <v>68</v>
      </c>
      <c r="D49" s="46">
        <v>532950</v>
      </c>
      <c r="E49" s="46">
        <v>0</v>
      </c>
      <c r="F49" s="46">
        <v>0</v>
      </c>
      <c r="G49" s="46">
        <v>4260855</v>
      </c>
      <c r="H49" s="46">
        <v>0</v>
      </c>
      <c r="I49" s="46">
        <v>0</v>
      </c>
      <c r="J49" s="46">
        <v>300000</v>
      </c>
      <c r="K49" s="46">
        <v>0</v>
      </c>
      <c r="L49" s="46">
        <v>0</v>
      </c>
      <c r="M49" s="46">
        <v>0</v>
      </c>
      <c r="N49" s="46">
        <f>SUM(D49:M49)</f>
        <v>5093805</v>
      </c>
      <c r="O49" s="47">
        <f t="shared" si="2"/>
        <v>143.73850104407697</v>
      </c>
      <c r="P49" s="9"/>
    </row>
    <row r="50" spans="1:119" ht="16.5" thickBot="1">
      <c r="A50" s="14" t="s">
        <v>41</v>
      </c>
      <c r="B50" s="23"/>
      <c r="C50" s="22"/>
      <c r="D50" s="15">
        <f t="shared" ref="D50:M50" si="14">SUM(D5,D11,D21,D27,D35,D39,D48)</f>
        <v>44127509</v>
      </c>
      <c r="E50" s="15">
        <f t="shared" si="14"/>
        <v>498759</v>
      </c>
      <c r="F50" s="15">
        <f t="shared" si="14"/>
        <v>0</v>
      </c>
      <c r="G50" s="15">
        <f t="shared" si="14"/>
        <v>5840373</v>
      </c>
      <c r="H50" s="15">
        <f t="shared" si="14"/>
        <v>0</v>
      </c>
      <c r="I50" s="15">
        <f t="shared" si="14"/>
        <v>0</v>
      </c>
      <c r="J50" s="15">
        <f t="shared" si="14"/>
        <v>310139</v>
      </c>
      <c r="K50" s="15">
        <f t="shared" si="14"/>
        <v>485825</v>
      </c>
      <c r="L50" s="15">
        <f t="shared" si="14"/>
        <v>0</v>
      </c>
      <c r="M50" s="15">
        <f t="shared" si="14"/>
        <v>0</v>
      </c>
      <c r="N50" s="15">
        <f>SUM(D50:M50)</f>
        <v>51262605</v>
      </c>
      <c r="O50" s="38">
        <f t="shared" si="2"/>
        <v>1446.5433997403916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116</v>
      </c>
      <c r="M52" s="48"/>
      <c r="N52" s="48"/>
      <c r="O52" s="43">
        <v>35438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25626068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25626068</v>
      </c>
      <c r="O5" s="33">
        <f t="shared" ref="O5:O47" si="2">(N5/O$49)</f>
        <v>751.29930516872378</v>
      </c>
      <c r="P5" s="6"/>
    </row>
    <row r="6" spans="1:133">
      <c r="A6" s="12"/>
      <c r="B6" s="25">
        <v>311</v>
      </c>
      <c r="C6" s="20" t="s">
        <v>2</v>
      </c>
      <c r="D6" s="46">
        <v>21253041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21253041</v>
      </c>
      <c r="O6" s="47">
        <f t="shared" si="2"/>
        <v>623.0918819080008</v>
      </c>
      <c r="P6" s="9"/>
    </row>
    <row r="7" spans="1:133">
      <c r="A7" s="12"/>
      <c r="B7" s="25">
        <v>312.10000000000002</v>
      </c>
      <c r="C7" s="20" t="s">
        <v>10</v>
      </c>
      <c r="D7" s="46">
        <v>576586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576586</v>
      </c>
      <c r="O7" s="47">
        <f t="shared" si="2"/>
        <v>16.90421882787534</v>
      </c>
      <c r="P7" s="9"/>
    </row>
    <row r="8" spans="1:133">
      <c r="A8" s="12"/>
      <c r="B8" s="25">
        <v>314.10000000000002</v>
      </c>
      <c r="C8" s="20" t="s">
        <v>11</v>
      </c>
      <c r="D8" s="46">
        <v>2743876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2743876</v>
      </c>
      <c r="O8" s="47">
        <f t="shared" si="2"/>
        <v>80.444340203465359</v>
      </c>
      <c r="P8" s="9"/>
    </row>
    <row r="9" spans="1:133">
      <c r="A9" s="12"/>
      <c r="B9" s="25">
        <v>315</v>
      </c>
      <c r="C9" s="20" t="s">
        <v>81</v>
      </c>
      <c r="D9" s="46">
        <v>1001859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1001859</v>
      </c>
      <c r="O9" s="47">
        <f t="shared" si="2"/>
        <v>29.372277111612771</v>
      </c>
      <c r="P9" s="9"/>
    </row>
    <row r="10" spans="1:133">
      <c r="A10" s="12"/>
      <c r="B10" s="25">
        <v>316</v>
      </c>
      <c r="C10" s="20" t="s">
        <v>82</v>
      </c>
      <c r="D10" s="46">
        <v>50706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50706</v>
      </c>
      <c r="O10" s="47">
        <f t="shared" si="2"/>
        <v>1.4865871177695036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10778774</v>
      </c>
      <c r="E11" s="32">
        <f t="shared" si="3"/>
        <v>3805830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14584604</v>
      </c>
      <c r="O11" s="45">
        <f t="shared" si="2"/>
        <v>427.58814389164149</v>
      </c>
      <c r="P11" s="10"/>
    </row>
    <row r="12" spans="1:133">
      <c r="A12" s="12"/>
      <c r="B12" s="25">
        <v>322</v>
      </c>
      <c r="C12" s="20" t="s">
        <v>0</v>
      </c>
      <c r="D12" s="46">
        <v>4799676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4799676</v>
      </c>
      <c r="O12" s="47">
        <f t="shared" si="2"/>
        <v>140.71582280336568</v>
      </c>
      <c r="P12" s="9"/>
    </row>
    <row r="13" spans="1:133">
      <c r="A13" s="12"/>
      <c r="B13" s="25">
        <v>323.10000000000002</v>
      </c>
      <c r="C13" s="20" t="s">
        <v>109</v>
      </c>
      <c r="D13" s="46">
        <v>2019370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2019370</v>
      </c>
      <c r="O13" s="47">
        <f t="shared" si="2"/>
        <v>59.203436043273037</v>
      </c>
      <c r="P13" s="9"/>
    </row>
    <row r="14" spans="1:133">
      <c r="A14" s="12"/>
      <c r="B14" s="25">
        <v>323.39999999999998</v>
      </c>
      <c r="C14" s="20" t="s">
        <v>15</v>
      </c>
      <c r="D14" s="46">
        <v>72602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72602</v>
      </c>
      <c r="O14" s="47">
        <f t="shared" si="2"/>
        <v>2.1285291272098275</v>
      </c>
      <c r="P14" s="9"/>
    </row>
    <row r="15" spans="1:133">
      <c r="A15" s="12"/>
      <c r="B15" s="25">
        <v>323.7</v>
      </c>
      <c r="C15" s="20" t="s">
        <v>16</v>
      </c>
      <c r="D15" s="46">
        <v>466832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466832</v>
      </c>
      <c r="O15" s="47">
        <f t="shared" si="2"/>
        <v>13.686475710223108</v>
      </c>
      <c r="P15" s="9"/>
    </row>
    <row r="16" spans="1:133">
      <c r="A16" s="12"/>
      <c r="B16" s="25">
        <v>324.11</v>
      </c>
      <c r="C16" s="20" t="s">
        <v>83</v>
      </c>
      <c r="D16" s="46">
        <v>0</v>
      </c>
      <c r="E16" s="46">
        <v>364144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364144</v>
      </c>
      <c r="O16" s="47">
        <f t="shared" si="2"/>
        <v>10.675891993315547</v>
      </c>
      <c r="P16" s="9"/>
    </row>
    <row r="17" spans="1:16">
      <c r="A17" s="12"/>
      <c r="B17" s="25">
        <v>324.20999999999998</v>
      </c>
      <c r="C17" s="20" t="s">
        <v>84</v>
      </c>
      <c r="D17" s="46">
        <v>0</v>
      </c>
      <c r="E17" s="46">
        <v>502870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502870</v>
      </c>
      <c r="O17" s="47">
        <f t="shared" si="2"/>
        <v>14.743029698906447</v>
      </c>
      <c r="P17" s="9"/>
    </row>
    <row r="18" spans="1:16">
      <c r="A18" s="12"/>
      <c r="B18" s="25">
        <v>324.61</v>
      </c>
      <c r="C18" s="20" t="s">
        <v>63</v>
      </c>
      <c r="D18" s="46">
        <v>0</v>
      </c>
      <c r="E18" s="46">
        <v>2938816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2938816</v>
      </c>
      <c r="O18" s="47">
        <f t="shared" si="2"/>
        <v>86.159547333548332</v>
      </c>
      <c r="P18" s="9"/>
    </row>
    <row r="19" spans="1:16">
      <c r="A19" s="12"/>
      <c r="B19" s="25">
        <v>325.2</v>
      </c>
      <c r="C19" s="20" t="s">
        <v>17</v>
      </c>
      <c r="D19" s="46">
        <v>2878400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2878400</v>
      </c>
      <c r="O19" s="47">
        <f t="shared" si="2"/>
        <v>84.388284616963261</v>
      </c>
      <c r="P19" s="9"/>
    </row>
    <row r="20" spans="1:16">
      <c r="A20" s="12"/>
      <c r="B20" s="25">
        <v>329</v>
      </c>
      <c r="C20" s="20" t="s">
        <v>18</v>
      </c>
      <c r="D20" s="46">
        <v>541894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541894</v>
      </c>
      <c r="O20" s="47">
        <f t="shared" si="2"/>
        <v>15.88712656483626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SUM(D22:D26)</f>
        <v>3887126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3887126</v>
      </c>
      <c r="O21" s="45">
        <f t="shared" si="2"/>
        <v>113.96188689202263</v>
      </c>
      <c r="P21" s="10"/>
    </row>
    <row r="22" spans="1:16">
      <c r="A22" s="12"/>
      <c r="B22" s="25">
        <v>331.7</v>
      </c>
      <c r="C22" s="20" t="s">
        <v>21</v>
      </c>
      <c r="D22" s="46">
        <v>332620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332620</v>
      </c>
      <c r="O22" s="47">
        <f t="shared" si="2"/>
        <v>9.751678442639772</v>
      </c>
      <c r="P22" s="9"/>
    </row>
    <row r="23" spans="1:16">
      <c r="A23" s="12"/>
      <c r="B23" s="25">
        <v>335.12</v>
      </c>
      <c r="C23" s="20" t="s">
        <v>85</v>
      </c>
      <c r="D23" s="46">
        <v>952040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952040</v>
      </c>
      <c r="O23" s="47">
        <f t="shared" si="2"/>
        <v>27.911694860593979</v>
      </c>
      <c r="P23" s="9"/>
    </row>
    <row r="24" spans="1:16">
      <c r="A24" s="12"/>
      <c r="B24" s="25">
        <v>335.15</v>
      </c>
      <c r="C24" s="20" t="s">
        <v>86</v>
      </c>
      <c r="D24" s="46">
        <v>5700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5700</v>
      </c>
      <c r="O24" s="47">
        <f t="shared" si="2"/>
        <v>0.16711131959306927</v>
      </c>
      <c r="P24" s="9"/>
    </row>
    <row r="25" spans="1:16">
      <c r="A25" s="12"/>
      <c r="B25" s="25">
        <v>335.18</v>
      </c>
      <c r="C25" s="20" t="s">
        <v>87</v>
      </c>
      <c r="D25" s="46">
        <v>2161055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2161055</v>
      </c>
      <c r="O25" s="47">
        <f t="shared" si="2"/>
        <v>63.357325046175497</v>
      </c>
      <c r="P25" s="9"/>
    </row>
    <row r="26" spans="1:16">
      <c r="A26" s="12"/>
      <c r="B26" s="25">
        <v>338</v>
      </c>
      <c r="C26" s="20" t="s">
        <v>27</v>
      </c>
      <c r="D26" s="46">
        <v>435711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435711</v>
      </c>
      <c r="O26" s="47">
        <f t="shared" si="2"/>
        <v>12.774077223020317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SUM(D28:D34)</f>
        <v>2797486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5"/>
        <v>2797486</v>
      </c>
      <c r="O27" s="45">
        <f t="shared" si="2"/>
        <v>82.016066140901231</v>
      </c>
      <c r="P27" s="10"/>
    </row>
    <row r="28" spans="1:16">
      <c r="A28" s="12"/>
      <c r="B28" s="25">
        <v>341.3</v>
      </c>
      <c r="C28" s="20" t="s">
        <v>88</v>
      </c>
      <c r="D28" s="46">
        <v>781184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8">SUM(D28:M28)</f>
        <v>781184</v>
      </c>
      <c r="O28" s="47">
        <f t="shared" si="2"/>
        <v>22.902577032454776</v>
      </c>
      <c r="P28" s="9"/>
    </row>
    <row r="29" spans="1:16">
      <c r="A29" s="12"/>
      <c r="B29" s="25">
        <v>341.9</v>
      </c>
      <c r="C29" s="20" t="s">
        <v>89</v>
      </c>
      <c r="D29" s="46">
        <v>245066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245066</v>
      </c>
      <c r="O29" s="47">
        <f t="shared" si="2"/>
        <v>7.1847899381394944</v>
      </c>
      <c r="P29" s="9"/>
    </row>
    <row r="30" spans="1:16">
      <c r="A30" s="12"/>
      <c r="B30" s="25">
        <v>342.2</v>
      </c>
      <c r="C30" s="20" t="s">
        <v>37</v>
      </c>
      <c r="D30" s="46">
        <v>152096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152096</v>
      </c>
      <c r="O30" s="47">
        <f t="shared" si="2"/>
        <v>4.4591163622504322</v>
      </c>
      <c r="P30" s="9"/>
    </row>
    <row r="31" spans="1:16">
      <c r="A31" s="12"/>
      <c r="B31" s="25">
        <v>342.6</v>
      </c>
      <c r="C31" s="20" t="s">
        <v>74</v>
      </c>
      <c r="D31" s="46">
        <v>383440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383440</v>
      </c>
      <c r="O31" s="47">
        <f t="shared" si="2"/>
        <v>11.241607786801138</v>
      </c>
      <c r="P31" s="9"/>
    </row>
    <row r="32" spans="1:16">
      <c r="A32" s="12"/>
      <c r="B32" s="25">
        <v>347.1</v>
      </c>
      <c r="C32" s="20" t="s">
        <v>38</v>
      </c>
      <c r="D32" s="46">
        <v>24778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24778</v>
      </c>
      <c r="O32" s="47">
        <f t="shared" si="2"/>
        <v>0.7264358380486089</v>
      </c>
      <c r="P32" s="9"/>
    </row>
    <row r="33" spans="1:119">
      <c r="A33" s="12"/>
      <c r="B33" s="25">
        <v>347.2</v>
      </c>
      <c r="C33" s="20" t="s">
        <v>39</v>
      </c>
      <c r="D33" s="46">
        <v>1127701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1127701</v>
      </c>
      <c r="O33" s="47">
        <f t="shared" si="2"/>
        <v>33.061684599372597</v>
      </c>
      <c r="P33" s="9"/>
    </row>
    <row r="34" spans="1:119">
      <c r="A34" s="12"/>
      <c r="B34" s="25">
        <v>347.4</v>
      </c>
      <c r="C34" s="20" t="s">
        <v>40</v>
      </c>
      <c r="D34" s="46">
        <v>83221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83221</v>
      </c>
      <c r="O34" s="47">
        <f t="shared" si="2"/>
        <v>2.4398545838341787</v>
      </c>
      <c r="P34" s="9"/>
    </row>
    <row r="35" spans="1:119" ht="15.75">
      <c r="A35" s="29" t="s">
        <v>33</v>
      </c>
      <c r="B35" s="30"/>
      <c r="C35" s="31"/>
      <c r="D35" s="32">
        <f t="shared" ref="D35:M35" si="9">SUM(D36:D37)</f>
        <v>196195</v>
      </c>
      <c r="E35" s="32">
        <f t="shared" si="9"/>
        <v>7260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7" si="10">SUM(D35:M35)</f>
        <v>203455</v>
      </c>
      <c r="O35" s="45">
        <f t="shared" si="2"/>
        <v>5.9648479873347213</v>
      </c>
      <c r="P35" s="10"/>
    </row>
    <row r="36" spans="1:119">
      <c r="A36" s="13"/>
      <c r="B36" s="39">
        <v>351.1</v>
      </c>
      <c r="C36" s="21" t="s">
        <v>43</v>
      </c>
      <c r="D36" s="46">
        <v>138435</v>
      </c>
      <c r="E36" s="46">
        <v>7260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145695</v>
      </c>
      <c r="O36" s="47">
        <f t="shared" si="2"/>
        <v>4.271453282124952</v>
      </c>
      <c r="P36" s="9"/>
    </row>
    <row r="37" spans="1:119">
      <c r="A37" s="13"/>
      <c r="B37" s="39">
        <v>354</v>
      </c>
      <c r="C37" s="21" t="s">
        <v>44</v>
      </c>
      <c r="D37" s="46">
        <v>57760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57760</v>
      </c>
      <c r="O37" s="47">
        <f t="shared" si="2"/>
        <v>1.6933947052097686</v>
      </c>
      <c r="P37" s="9"/>
    </row>
    <row r="38" spans="1:119" ht="15.75">
      <c r="A38" s="29" t="s">
        <v>3</v>
      </c>
      <c r="B38" s="30"/>
      <c r="C38" s="31"/>
      <c r="D38" s="32">
        <f t="shared" ref="D38:M38" si="11">SUM(D39:D44)</f>
        <v>916782</v>
      </c>
      <c r="E38" s="32">
        <f t="shared" si="11"/>
        <v>41076</v>
      </c>
      <c r="F38" s="32">
        <f t="shared" si="11"/>
        <v>0</v>
      </c>
      <c r="G38" s="32">
        <f t="shared" si="11"/>
        <v>236585</v>
      </c>
      <c r="H38" s="32">
        <f t="shared" si="11"/>
        <v>0</v>
      </c>
      <c r="I38" s="32">
        <f t="shared" si="11"/>
        <v>0</v>
      </c>
      <c r="J38" s="32">
        <f t="shared" si="11"/>
        <v>4313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0"/>
        <v>1198756</v>
      </c>
      <c r="O38" s="45">
        <f t="shared" si="2"/>
        <v>35.144859128089358</v>
      </c>
      <c r="P38" s="10"/>
    </row>
    <row r="39" spans="1:119">
      <c r="A39" s="12"/>
      <c r="B39" s="25">
        <v>361.1</v>
      </c>
      <c r="C39" s="20" t="s">
        <v>45</v>
      </c>
      <c r="D39" s="46">
        <v>486197</v>
      </c>
      <c r="E39" s="46">
        <v>41076</v>
      </c>
      <c r="F39" s="46">
        <v>0</v>
      </c>
      <c r="G39" s="46">
        <v>36834</v>
      </c>
      <c r="H39" s="46">
        <v>0</v>
      </c>
      <c r="I39" s="46">
        <v>0</v>
      </c>
      <c r="J39" s="46">
        <v>4313</v>
      </c>
      <c r="K39" s="46">
        <v>0</v>
      </c>
      <c r="L39" s="46">
        <v>0</v>
      </c>
      <c r="M39" s="46">
        <v>0</v>
      </c>
      <c r="N39" s="46">
        <f t="shared" si="10"/>
        <v>568420</v>
      </c>
      <c r="O39" s="47">
        <f t="shared" si="2"/>
        <v>16.664809874226744</v>
      </c>
      <c r="P39" s="9"/>
    </row>
    <row r="40" spans="1:119">
      <c r="A40" s="12"/>
      <c r="B40" s="25">
        <v>362</v>
      </c>
      <c r="C40" s="20" t="s">
        <v>47</v>
      </c>
      <c r="D40" s="46">
        <v>256096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256096</v>
      </c>
      <c r="O40" s="47">
        <f t="shared" si="2"/>
        <v>7.5081650004397664</v>
      </c>
      <c r="P40" s="9"/>
    </row>
    <row r="41" spans="1:119">
      <c r="A41" s="12"/>
      <c r="B41" s="25">
        <v>364</v>
      </c>
      <c r="C41" s="20" t="s">
        <v>90</v>
      </c>
      <c r="D41" s="46">
        <v>21140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21140</v>
      </c>
      <c r="O41" s="47">
        <f t="shared" si="2"/>
        <v>0.6197777712627166</v>
      </c>
      <c r="P41" s="9"/>
    </row>
    <row r="42" spans="1:119">
      <c r="A42" s="12"/>
      <c r="B42" s="25">
        <v>366</v>
      </c>
      <c r="C42" s="20" t="s">
        <v>49</v>
      </c>
      <c r="D42" s="46">
        <v>105150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105150</v>
      </c>
      <c r="O42" s="47">
        <f t="shared" si="2"/>
        <v>3.08276407986162</v>
      </c>
      <c r="P42" s="9"/>
    </row>
    <row r="43" spans="1:119">
      <c r="A43" s="12"/>
      <c r="B43" s="25">
        <v>369.3</v>
      </c>
      <c r="C43" s="20" t="s">
        <v>66</v>
      </c>
      <c r="D43" s="46">
        <v>23146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23146</v>
      </c>
      <c r="O43" s="47">
        <f t="shared" si="2"/>
        <v>0.67858922864933013</v>
      </c>
      <c r="P43" s="9"/>
    </row>
    <row r="44" spans="1:119">
      <c r="A44" s="12"/>
      <c r="B44" s="25">
        <v>369.9</v>
      </c>
      <c r="C44" s="20" t="s">
        <v>51</v>
      </c>
      <c r="D44" s="46">
        <v>25053</v>
      </c>
      <c r="E44" s="46">
        <v>0</v>
      </c>
      <c r="F44" s="46">
        <v>0</v>
      </c>
      <c r="G44" s="46">
        <v>199751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224804</v>
      </c>
      <c r="O44" s="47">
        <f t="shared" si="2"/>
        <v>6.5907531736491833</v>
      </c>
      <c r="P44" s="9"/>
    </row>
    <row r="45" spans="1:119" ht="15.75">
      <c r="A45" s="29" t="s">
        <v>67</v>
      </c>
      <c r="B45" s="30"/>
      <c r="C45" s="31"/>
      <c r="D45" s="32">
        <f t="shared" ref="D45:M45" si="12">SUM(D46:D46)</f>
        <v>532950</v>
      </c>
      <c r="E45" s="32">
        <f t="shared" si="12"/>
        <v>400000</v>
      </c>
      <c r="F45" s="32">
        <f t="shared" si="12"/>
        <v>0</v>
      </c>
      <c r="G45" s="32">
        <f t="shared" si="12"/>
        <v>7318762</v>
      </c>
      <c r="H45" s="32">
        <f t="shared" si="12"/>
        <v>0</v>
      </c>
      <c r="I45" s="32">
        <f t="shared" si="12"/>
        <v>0</v>
      </c>
      <c r="J45" s="32">
        <f t="shared" si="12"/>
        <v>300000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8551712</v>
      </c>
      <c r="O45" s="45">
        <f t="shared" si="2"/>
        <v>250.71717142103256</v>
      </c>
      <c r="P45" s="9"/>
    </row>
    <row r="46" spans="1:119" ht="15.75" thickBot="1">
      <c r="A46" s="12"/>
      <c r="B46" s="25">
        <v>381</v>
      </c>
      <c r="C46" s="20" t="s">
        <v>68</v>
      </c>
      <c r="D46" s="46">
        <v>532950</v>
      </c>
      <c r="E46" s="46">
        <v>400000</v>
      </c>
      <c r="F46" s="46">
        <v>0</v>
      </c>
      <c r="G46" s="46">
        <v>7318762</v>
      </c>
      <c r="H46" s="46">
        <v>0</v>
      </c>
      <c r="I46" s="46">
        <v>0</v>
      </c>
      <c r="J46" s="46">
        <v>300000</v>
      </c>
      <c r="K46" s="46">
        <v>0</v>
      </c>
      <c r="L46" s="46">
        <v>0</v>
      </c>
      <c r="M46" s="46">
        <v>0</v>
      </c>
      <c r="N46" s="46">
        <f t="shared" si="10"/>
        <v>8551712</v>
      </c>
      <c r="O46" s="47">
        <f t="shared" si="2"/>
        <v>250.71717142103256</v>
      </c>
      <c r="P46" s="9"/>
    </row>
    <row r="47" spans="1:119" ht="16.5" thickBot="1">
      <c r="A47" s="14" t="s">
        <v>41</v>
      </c>
      <c r="B47" s="23"/>
      <c r="C47" s="22"/>
      <c r="D47" s="15">
        <f t="shared" ref="D47:M47" si="13">SUM(D5,D11,D21,D27,D35,D38,D45)</f>
        <v>44735381</v>
      </c>
      <c r="E47" s="15">
        <f t="shared" si="13"/>
        <v>4254166</v>
      </c>
      <c r="F47" s="15">
        <f t="shared" si="13"/>
        <v>0</v>
      </c>
      <c r="G47" s="15">
        <f t="shared" si="13"/>
        <v>7555347</v>
      </c>
      <c r="H47" s="15">
        <f t="shared" si="13"/>
        <v>0</v>
      </c>
      <c r="I47" s="15">
        <f t="shared" si="13"/>
        <v>0</v>
      </c>
      <c r="J47" s="15">
        <f t="shared" si="13"/>
        <v>304313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0"/>
        <v>56849207</v>
      </c>
      <c r="O47" s="38">
        <f t="shared" si="2"/>
        <v>1666.6922806297457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112</v>
      </c>
      <c r="M49" s="48"/>
      <c r="N49" s="48"/>
      <c r="O49" s="43">
        <v>34109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70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21873280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21873280</v>
      </c>
      <c r="O5" s="33">
        <f t="shared" ref="O5:O47" si="2">(N5/O$49)</f>
        <v>668.04959990226621</v>
      </c>
      <c r="P5" s="6"/>
    </row>
    <row r="6" spans="1:133">
      <c r="A6" s="12"/>
      <c r="B6" s="25">
        <v>311</v>
      </c>
      <c r="C6" s="20" t="s">
        <v>2</v>
      </c>
      <c r="D6" s="46">
        <v>17702458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17702458</v>
      </c>
      <c r="O6" s="47">
        <f t="shared" si="2"/>
        <v>540.6651395760797</v>
      </c>
      <c r="P6" s="9"/>
    </row>
    <row r="7" spans="1:133">
      <c r="A7" s="12"/>
      <c r="B7" s="25">
        <v>312.10000000000002</v>
      </c>
      <c r="C7" s="20" t="s">
        <v>10</v>
      </c>
      <c r="D7" s="46">
        <v>540728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540728</v>
      </c>
      <c r="O7" s="47">
        <f t="shared" si="2"/>
        <v>16.514812778694033</v>
      </c>
      <c r="P7" s="9"/>
    </row>
    <row r="8" spans="1:133">
      <c r="A8" s="12"/>
      <c r="B8" s="25">
        <v>314.10000000000002</v>
      </c>
      <c r="C8" s="20" t="s">
        <v>11</v>
      </c>
      <c r="D8" s="46">
        <v>2505208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2505208</v>
      </c>
      <c r="O8" s="47">
        <f t="shared" si="2"/>
        <v>76.513591106224425</v>
      </c>
      <c r="P8" s="9"/>
    </row>
    <row r="9" spans="1:133">
      <c r="A9" s="12"/>
      <c r="B9" s="25">
        <v>315</v>
      </c>
      <c r="C9" s="20" t="s">
        <v>81</v>
      </c>
      <c r="D9" s="46">
        <v>1064217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1064217</v>
      </c>
      <c r="O9" s="47">
        <f t="shared" si="2"/>
        <v>32.503115264797508</v>
      </c>
      <c r="P9" s="9"/>
    </row>
    <row r="10" spans="1:133">
      <c r="A10" s="12"/>
      <c r="B10" s="25">
        <v>316</v>
      </c>
      <c r="C10" s="20" t="s">
        <v>82</v>
      </c>
      <c r="D10" s="46">
        <v>60669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60669</v>
      </c>
      <c r="O10" s="47">
        <f t="shared" si="2"/>
        <v>1.8529411764705883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8362792</v>
      </c>
      <c r="E11" s="32">
        <f t="shared" si="3"/>
        <v>903709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9266501</v>
      </c>
      <c r="O11" s="45">
        <f t="shared" si="2"/>
        <v>283.01572903304623</v>
      </c>
      <c r="P11" s="10"/>
    </row>
    <row r="12" spans="1:133">
      <c r="A12" s="12"/>
      <c r="B12" s="25">
        <v>322</v>
      </c>
      <c r="C12" s="20" t="s">
        <v>0</v>
      </c>
      <c r="D12" s="46">
        <v>4425406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4425406</v>
      </c>
      <c r="O12" s="47">
        <f t="shared" si="2"/>
        <v>135.15991692627207</v>
      </c>
      <c r="P12" s="9"/>
    </row>
    <row r="13" spans="1:133">
      <c r="A13" s="12"/>
      <c r="B13" s="25">
        <v>323.10000000000002</v>
      </c>
      <c r="C13" s="20" t="s">
        <v>109</v>
      </c>
      <c r="D13" s="46">
        <v>575147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575147</v>
      </c>
      <c r="O13" s="47">
        <f t="shared" si="2"/>
        <v>17.566031396982471</v>
      </c>
      <c r="P13" s="9"/>
    </row>
    <row r="14" spans="1:133">
      <c r="A14" s="12"/>
      <c r="B14" s="25">
        <v>323.39999999999998</v>
      </c>
      <c r="C14" s="20" t="s">
        <v>15</v>
      </c>
      <c r="D14" s="46">
        <v>62089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62089</v>
      </c>
      <c r="O14" s="47">
        <f t="shared" si="2"/>
        <v>1.8963105491417751</v>
      </c>
      <c r="P14" s="9"/>
    </row>
    <row r="15" spans="1:133">
      <c r="A15" s="12"/>
      <c r="B15" s="25">
        <v>323.7</v>
      </c>
      <c r="C15" s="20" t="s">
        <v>16</v>
      </c>
      <c r="D15" s="46">
        <v>438409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438409</v>
      </c>
      <c r="O15" s="47">
        <f t="shared" si="2"/>
        <v>13.389805143241096</v>
      </c>
      <c r="P15" s="9"/>
    </row>
    <row r="16" spans="1:133">
      <c r="A16" s="12"/>
      <c r="B16" s="25">
        <v>324.11</v>
      </c>
      <c r="C16" s="20" t="s">
        <v>83</v>
      </c>
      <c r="D16" s="46">
        <v>0</v>
      </c>
      <c r="E16" s="46">
        <v>476474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476474</v>
      </c>
      <c r="O16" s="47">
        <f t="shared" si="2"/>
        <v>14.552379207134567</v>
      </c>
      <c r="P16" s="9"/>
    </row>
    <row r="17" spans="1:16">
      <c r="A17" s="12"/>
      <c r="B17" s="25">
        <v>324.20999999999998</v>
      </c>
      <c r="C17" s="20" t="s">
        <v>84</v>
      </c>
      <c r="D17" s="46">
        <v>0</v>
      </c>
      <c r="E17" s="46">
        <v>180537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180537</v>
      </c>
      <c r="O17" s="47">
        <f t="shared" si="2"/>
        <v>5.5139270661535642</v>
      </c>
      <c r="P17" s="9"/>
    </row>
    <row r="18" spans="1:16">
      <c r="A18" s="12"/>
      <c r="B18" s="25">
        <v>324.61</v>
      </c>
      <c r="C18" s="20" t="s">
        <v>63</v>
      </c>
      <c r="D18" s="46">
        <v>0</v>
      </c>
      <c r="E18" s="46">
        <v>246698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246698</v>
      </c>
      <c r="O18" s="47">
        <f t="shared" si="2"/>
        <v>7.5346038727017284</v>
      </c>
      <c r="P18" s="9"/>
    </row>
    <row r="19" spans="1:16">
      <c r="A19" s="12"/>
      <c r="B19" s="25">
        <v>325.2</v>
      </c>
      <c r="C19" s="20" t="s">
        <v>17</v>
      </c>
      <c r="D19" s="46">
        <v>2435833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2435833</v>
      </c>
      <c r="O19" s="47">
        <f t="shared" si="2"/>
        <v>74.394752916743016</v>
      </c>
      <c r="P19" s="9"/>
    </row>
    <row r="20" spans="1:16">
      <c r="A20" s="12"/>
      <c r="B20" s="25">
        <v>329</v>
      </c>
      <c r="C20" s="20" t="s">
        <v>18</v>
      </c>
      <c r="D20" s="46">
        <v>425908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5">SUM(D20:M20)</f>
        <v>425908</v>
      </c>
      <c r="O20" s="47">
        <f t="shared" si="2"/>
        <v>13.008001954675951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SUM(D22:D26)</f>
        <v>3217816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3217816</v>
      </c>
      <c r="O21" s="45">
        <f t="shared" si="2"/>
        <v>98.277930486836482</v>
      </c>
      <c r="P21" s="10"/>
    </row>
    <row r="22" spans="1:16">
      <c r="A22" s="12"/>
      <c r="B22" s="25">
        <v>331.7</v>
      </c>
      <c r="C22" s="20" t="s">
        <v>21</v>
      </c>
      <c r="D22" s="46">
        <v>14402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14402</v>
      </c>
      <c r="O22" s="47">
        <f t="shared" si="2"/>
        <v>0.43986317268340358</v>
      </c>
      <c r="P22" s="9"/>
    </row>
    <row r="23" spans="1:16">
      <c r="A23" s="12"/>
      <c r="B23" s="25">
        <v>335.12</v>
      </c>
      <c r="C23" s="20" t="s">
        <v>85</v>
      </c>
      <c r="D23" s="46">
        <v>862765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862765</v>
      </c>
      <c r="O23" s="47">
        <f t="shared" si="2"/>
        <v>26.350406206096146</v>
      </c>
      <c r="P23" s="9"/>
    </row>
    <row r="24" spans="1:16">
      <c r="A24" s="12"/>
      <c r="B24" s="25">
        <v>335.15</v>
      </c>
      <c r="C24" s="20" t="s">
        <v>86</v>
      </c>
      <c r="D24" s="46">
        <v>12166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12166</v>
      </c>
      <c r="O24" s="47">
        <f t="shared" si="2"/>
        <v>0.37157168163215443</v>
      </c>
      <c r="P24" s="9"/>
    </row>
    <row r="25" spans="1:16">
      <c r="A25" s="12"/>
      <c r="B25" s="25">
        <v>335.18</v>
      </c>
      <c r="C25" s="20" t="s">
        <v>87</v>
      </c>
      <c r="D25" s="46">
        <v>2036948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2036948</v>
      </c>
      <c r="O25" s="47">
        <f t="shared" si="2"/>
        <v>62.21208234072445</v>
      </c>
      <c r="P25" s="9"/>
    </row>
    <row r="26" spans="1:16">
      <c r="A26" s="12"/>
      <c r="B26" s="25">
        <v>338</v>
      </c>
      <c r="C26" s="20" t="s">
        <v>27</v>
      </c>
      <c r="D26" s="46">
        <v>291535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291535</v>
      </c>
      <c r="O26" s="47">
        <f t="shared" si="2"/>
        <v>8.9040070857003233</v>
      </c>
      <c r="P26" s="9"/>
    </row>
    <row r="27" spans="1:16" ht="15.75">
      <c r="A27" s="29" t="s">
        <v>32</v>
      </c>
      <c r="B27" s="30"/>
      <c r="C27" s="31"/>
      <c r="D27" s="32">
        <f t="shared" ref="D27:M27" si="7">SUM(D28:D34)</f>
        <v>2499875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5"/>
        <v>2499875</v>
      </c>
      <c r="O27" s="45">
        <f t="shared" si="2"/>
        <v>76.350711624213545</v>
      </c>
      <c r="P27" s="10"/>
    </row>
    <row r="28" spans="1:16">
      <c r="A28" s="12"/>
      <c r="B28" s="25">
        <v>341.3</v>
      </c>
      <c r="C28" s="20" t="s">
        <v>88</v>
      </c>
      <c r="D28" s="46">
        <v>560398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8">SUM(D28:M28)</f>
        <v>560398</v>
      </c>
      <c r="O28" s="47">
        <f t="shared" si="2"/>
        <v>17.115570215625191</v>
      </c>
      <c r="P28" s="9"/>
    </row>
    <row r="29" spans="1:16">
      <c r="A29" s="12"/>
      <c r="B29" s="25">
        <v>341.9</v>
      </c>
      <c r="C29" s="20" t="s">
        <v>89</v>
      </c>
      <c r="D29" s="46">
        <v>219713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219713</v>
      </c>
      <c r="O29" s="47">
        <f t="shared" si="2"/>
        <v>6.7104330828904768</v>
      </c>
      <c r="P29" s="9"/>
    </row>
    <row r="30" spans="1:16">
      <c r="A30" s="12"/>
      <c r="B30" s="25">
        <v>342.2</v>
      </c>
      <c r="C30" s="20" t="s">
        <v>37</v>
      </c>
      <c r="D30" s="46">
        <v>131564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131564</v>
      </c>
      <c r="O30" s="47">
        <f t="shared" si="2"/>
        <v>4.0182029197972025</v>
      </c>
      <c r="P30" s="9"/>
    </row>
    <row r="31" spans="1:16">
      <c r="A31" s="12"/>
      <c r="B31" s="25">
        <v>342.6</v>
      </c>
      <c r="C31" s="20" t="s">
        <v>74</v>
      </c>
      <c r="D31" s="46">
        <v>574191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574191</v>
      </c>
      <c r="O31" s="47">
        <f t="shared" si="2"/>
        <v>17.536833424958768</v>
      </c>
      <c r="P31" s="9"/>
    </row>
    <row r="32" spans="1:16">
      <c r="A32" s="12"/>
      <c r="B32" s="25">
        <v>347.1</v>
      </c>
      <c r="C32" s="20" t="s">
        <v>38</v>
      </c>
      <c r="D32" s="46">
        <v>23471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23471</v>
      </c>
      <c r="O32" s="47">
        <f t="shared" si="2"/>
        <v>0.71684686335593428</v>
      </c>
      <c r="P32" s="9"/>
    </row>
    <row r="33" spans="1:119">
      <c r="A33" s="12"/>
      <c r="B33" s="25">
        <v>347.2</v>
      </c>
      <c r="C33" s="20" t="s">
        <v>39</v>
      </c>
      <c r="D33" s="46">
        <v>918463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918463</v>
      </c>
      <c r="O33" s="47">
        <f t="shared" si="2"/>
        <v>28.051524036405841</v>
      </c>
      <c r="P33" s="9"/>
    </row>
    <row r="34" spans="1:119">
      <c r="A34" s="12"/>
      <c r="B34" s="25">
        <v>347.4</v>
      </c>
      <c r="C34" s="20" t="s">
        <v>40</v>
      </c>
      <c r="D34" s="46">
        <v>72075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72075</v>
      </c>
      <c r="O34" s="47">
        <f t="shared" si="2"/>
        <v>2.2013010811801355</v>
      </c>
      <c r="P34" s="9"/>
    </row>
    <row r="35" spans="1:119" ht="15.75">
      <c r="A35" s="29" t="s">
        <v>33</v>
      </c>
      <c r="B35" s="30"/>
      <c r="C35" s="31"/>
      <c r="D35" s="32">
        <f t="shared" ref="D35:M35" si="9">SUM(D36:D37)</f>
        <v>206395</v>
      </c>
      <c r="E35" s="32">
        <f t="shared" si="9"/>
        <v>310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ref="N35:N47" si="10">SUM(D35:M35)</f>
        <v>206705</v>
      </c>
      <c r="O35" s="45">
        <f t="shared" si="2"/>
        <v>6.3131451957730134</v>
      </c>
      <c r="P35" s="10"/>
    </row>
    <row r="36" spans="1:119">
      <c r="A36" s="13"/>
      <c r="B36" s="39">
        <v>351.1</v>
      </c>
      <c r="C36" s="21" t="s">
        <v>43</v>
      </c>
      <c r="D36" s="46">
        <v>134084</v>
      </c>
      <c r="E36" s="46">
        <v>310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134394</v>
      </c>
      <c r="O36" s="47">
        <f t="shared" si="2"/>
        <v>4.1046362470221736</v>
      </c>
      <c r="P36" s="9"/>
    </row>
    <row r="37" spans="1:119">
      <c r="A37" s="13"/>
      <c r="B37" s="39">
        <v>354</v>
      </c>
      <c r="C37" s="21" t="s">
        <v>44</v>
      </c>
      <c r="D37" s="46">
        <v>72311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72311</v>
      </c>
      <c r="O37" s="47">
        <f t="shared" si="2"/>
        <v>2.2085089487508398</v>
      </c>
      <c r="P37" s="9"/>
    </row>
    <row r="38" spans="1:119" ht="15.75">
      <c r="A38" s="29" t="s">
        <v>3</v>
      </c>
      <c r="B38" s="30"/>
      <c r="C38" s="31"/>
      <c r="D38" s="32">
        <f t="shared" ref="D38:M38" si="11">SUM(D39:D44)</f>
        <v>659686</v>
      </c>
      <c r="E38" s="32">
        <f t="shared" si="11"/>
        <v>34863</v>
      </c>
      <c r="F38" s="32">
        <f t="shared" si="11"/>
        <v>0</v>
      </c>
      <c r="G38" s="32">
        <f t="shared" si="11"/>
        <v>489425</v>
      </c>
      <c r="H38" s="32">
        <f t="shared" si="11"/>
        <v>0</v>
      </c>
      <c r="I38" s="32">
        <f t="shared" si="11"/>
        <v>0</v>
      </c>
      <c r="J38" s="32">
        <f t="shared" si="11"/>
        <v>2832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0"/>
        <v>1186806</v>
      </c>
      <c r="O38" s="45">
        <f t="shared" si="2"/>
        <v>36.247205424225768</v>
      </c>
      <c r="P38" s="10"/>
    </row>
    <row r="39" spans="1:119">
      <c r="A39" s="12"/>
      <c r="B39" s="25">
        <v>361.1</v>
      </c>
      <c r="C39" s="20" t="s">
        <v>45</v>
      </c>
      <c r="D39" s="46">
        <v>239808</v>
      </c>
      <c r="E39" s="46">
        <v>34863</v>
      </c>
      <c r="F39" s="46">
        <v>0</v>
      </c>
      <c r="G39" s="46">
        <v>15118</v>
      </c>
      <c r="H39" s="46">
        <v>0</v>
      </c>
      <c r="I39" s="46">
        <v>0</v>
      </c>
      <c r="J39" s="46">
        <v>2832</v>
      </c>
      <c r="K39" s="46">
        <v>0</v>
      </c>
      <c r="L39" s="46">
        <v>0</v>
      </c>
      <c r="M39" s="46">
        <v>0</v>
      </c>
      <c r="N39" s="46">
        <f t="shared" si="10"/>
        <v>292621</v>
      </c>
      <c r="O39" s="47">
        <f t="shared" si="2"/>
        <v>8.9371754932502601</v>
      </c>
      <c r="P39" s="9"/>
    </row>
    <row r="40" spans="1:119">
      <c r="A40" s="12"/>
      <c r="B40" s="25">
        <v>362</v>
      </c>
      <c r="C40" s="20" t="s">
        <v>47</v>
      </c>
      <c r="D40" s="46">
        <v>230624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230624</v>
      </c>
      <c r="O40" s="47">
        <f t="shared" si="2"/>
        <v>7.0436747907885895</v>
      </c>
      <c r="P40" s="9"/>
    </row>
    <row r="41" spans="1:119">
      <c r="A41" s="12"/>
      <c r="B41" s="25">
        <v>364</v>
      </c>
      <c r="C41" s="20" t="s">
        <v>90</v>
      </c>
      <c r="D41" s="46">
        <v>30830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30830</v>
      </c>
      <c r="O41" s="47">
        <f t="shared" si="2"/>
        <v>0.94160405595259911</v>
      </c>
      <c r="P41" s="9"/>
    </row>
    <row r="42" spans="1:119">
      <c r="A42" s="12"/>
      <c r="B42" s="25">
        <v>366</v>
      </c>
      <c r="C42" s="20" t="s">
        <v>49</v>
      </c>
      <c r="D42" s="46">
        <v>97795</v>
      </c>
      <c r="E42" s="46">
        <v>0</v>
      </c>
      <c r="F42" s="46">
        <v>0</v>
      </c>
      <c r="G42" s="46">
        <v>375000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472795</v>
      </c>
      <c r="O42" s="47">
        <f t="shared" si="2"/>
        <v>14.440015881742106</v>
      </c>
      <c r="P42" s="9"/>
    </row>
    <row r="43" spans="1:119">
      <c r="A43" s="12"/>
      <c r="B43" s="25">
        <v>369.3</v>
      </c>
      <c r="C43" s="20" t="s">
        <v>66</v>
      </c>
      <c r="D43" s="46">
        <v>21935</v>
      </c>
      <c r="E43" s="46">
        <v>0</v>
      </c>
      <c r="F43" s="46">
        <v>0</v>
      </c>
      <c r="G43" s="46">
        <v>575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22510</v>
      </c>
      <c r="O43" s="47">
        <f t="shared" si="2"/>
        <v>0.68749618227353249</v>
      </c>
      <c r="P43" s="9"/>
    </row>
    <row r="44" spans="1:119">
      <c r="A44" s="12"/>
      <c r="B44" s="25">
        <v>369.9</v>
      </c>
      <c r="C44" s="20" t="s">
        <v>51</v>
      </c>
      <c r="D44" s="46">
        <v>38694</v>
      </c>
      <c r="E44" s="46">
        <v>0</v>
      </c>
      <c r="F44" s="46">
        <v>0</v>
      </c>
      <c r="G44" s="46">
        <v>98732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137426</v>
      </c>
      <c r="O44" s="47">
        <f t="shared" si="2"/>
        <v>4.1972390202186798</v>
      </c>
      <c r="P44" s="9"/>
    </row>
    <row r="45" spans="1:119" ht="15.75">
      <c r="A45" s="29" t="s">
        <v>67</v>
      </c>
      <c r="B45" s="30"/>
      <c r="C45" s="31"/>
      <c r="D45" s="32">
        <f t="shared" ref="D45:M45" si="12">SUM(D46:D46)</f>
        <v>532950</v>
      </c>
      <c r="E45" s="32">
        <f t="shared" si="12"/>
        <v>0</v>
      </c>
      <c r="F45" s="32">
        <f t="shared" si="12"/>
        <v>0</v>
      </c>
      <c r="G45" s="32">
        <f t="shared" si="12"/>
        <v>5549618</v>
      </c>
      <c r="H45" s="32">
        <f t="shared" si="12"/>
        <v>0</v>
      </c>
      <c r="I45" s="32">
        <f t="shared" si="12"/>
        <v>0</v>
      </c>
      <c r="J45" s="32">
        <f t="shared" si="12"/>
        <v>300000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6382568</v>
      </c>
      <c r="O45" s="45">
        <f t="shared" si="2"/>
        <v>194.93519027548714</v>
      </c>
      <c r="P45" s="9"/>
    </row>
    <row r="46" spans="1:119" ht="15.75" thickBot="1">
      <c r="A46" s="12"/>
      <c r="B46" s="25">
        <v>381</v>
      </c>
      <c r="C46" s="20" t="s">
        <v>68</v>
      </c>
      <c r="D46" s="46">
        <v>532950</v>
      </c>
      <c r="E46" s="46">
        <v>0</v>
      </c>
      <c r="F46" s="46">
        <v>0</v>
      </c>
      <c r="G46" s="46">
        <v>5549618</v>
      </c>
      <c r="H46" s="46">
        <v>0</v>
      </c>
      <c r="I46" s="46">
        <v>0</v>
      </c>
      <c r="J46" s="46">
        <v>300000</v>
      </c>
      <c r="K46" s="46">
        <v>0</v>
      </c>
      <c r="L46" s="46">
        <v>0</v>
      </c>
      <c r="M46" s="46">
        <v>0</v>
      </c>
      <c r="N46" s="46">
        <f t="shared" si="10"/>
        <v>6382568</v>
      </c>
      <c r="O46" s="47">
        <f t="shared" si="2"/>
        <v>194.93519027548714</v>
      </c>
      <c r="P46" s="9"/>
    </row>
    <row r="47" spans="1:119" ht="16.5" thickBot="1">
      <c r="A47" s="14" t="s">
        <v>41</v>
      </c>
      <c r="B47" s="23"/>
      <c r="C47" s="22"/>
      <c r="D47" s="15">
        <f t="shared" ref="D47:M47" si="13">SUM(D5,D11,D21,D27,D35,D38,D45)</f>
        <v>37352794</v>
      </c>
      <c r="E47" s="15">
        <f t="shared" si="13"/>
        <v>938882</v>
      </c>
      <c r="F47" s="15">
        <f t="shared" si="13"/>
        <v>0</v>
      </c>
      <c r="G47" s="15">
        <f t="shared" si="13"/>
        <v>6039043</v>
      </c>
      <c r="H47" s="15">
        <f t="shared" si="13"/>
        <v>0</v>
      </c>
      <c r="I47" s="15">
        <f t="shared" si="13"/>
        <v>0</v>
      </c>
      <c r="J47" s="15">
        <f t="shared" si="13"/>
        <v>302832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0"/>
        <v>44633551</v>
      </c>
      <c r="O47" s="38">
        <f t="shared" si="2"/>
        <v>1363.1895119418484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110</v>
      </c>
      <c r="M49" s="48"/>
      <c r="N49" s="48"/>
      <c r="O49" s="43">
        <v>32742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70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20074823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20074823</v>
      </c>
      <c r="O5" s="33">
        <f t="shared" ref="O5:O50" si="2">(N5/O$52)</f>
        <v>637.78189731859197</v>
      </c>
      <c r="P5" s="6"/>
    </row>
    <row r="6" spans="1:133">
      <c r="A6" s="12"/>
      <c r="B6" s="25">
        <v>311</v>
      </c>
      <c r="C6" s="20" t="s">
        <v>2</v>
      </c>
      <c r="D6" s="46">
        <v>16246790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16246790</v>
      </c>
      <c r="O6" s="47">
        <f t="shared" si="2"/>
        <v>516.1643792095565</v>
      </c>
      <c r="P6" s="9"/>
    </row>
    <row r="7" spans="1:133">
      <c r="A7" s="12"/>
      <c r="B7" s="25">
        <v>312.10000000000002</v>
      </c>
      <c r="C7" s="20" t="s">
        <v>10</v>
      </c>
      <c r="D7" s="46">
        <v>520791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520791</v>
      </c>
      <c r="O7" s="47">
        <f t="shared" si="2"/>
        <v>16.545653831490661</v>
      </c>
      <c r="P7" s="9"/>
    </row>
    <row r="8" spans="1:133">
      <c r="A8" s="12"/>
      <c r="B8" s="25">
        <v>314.10000000000002</v>
      </c>
      <c r="C8" s="20" t="s">
        <v>11</v>
      </c>
      <c r="D8" s="46">
        <v>2299642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2299642</v>
      </c>
      <c r="O8" s="47">
        <f t="shared" si="2"/>
        <v>73.060172830092768</v>
      </c>
      <c r="P8" s="9"/>
    </row>
    <row r="9" spans="1:133">
      <c r="A9" s="12"/>
      <c r="B9" s="25">
        <v>315</v>
      </c>
      <c r="C9" s="20" t="s">
        <v>81</v>
      </c>
      <c r="D9" s="46">
        <v>962349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962349</v>
      </c>
      <c r="O9" s="47">
        <f t="shared" si="2"/>
        <v>30.57405642394205</v>
      </c>
      <c r="P9" s="9"/>
    </row>
    <row r="10" spans="1:133">
      <c r="A10" s="12"/>
      <c r="B10" s="25">
        <v>316</v>
      </c>
      <c r="C10" s="20" t="s">
        <v>82</v>
      </c>
      <c r="D10" s="46">
        <v>45251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45251</v>
      </c>
      <c r="O10" s="47">
        <f t="shared" si="2"/>
        <v>1.437635023509976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8005113</v>
      </c>
      <c r="E11" s="32">
        <f t="shared" si="3"/>
        <v>897272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8902385</v>
      </c>
      <c r="O11" s="45">
        <f t="shared" si="2"/>
        <v>282.83088702503494</v>
      </c>
      <c r="P11" s="10"/>
    </row>
    <row r="12" spans="1:133">
      <c r="A12" s="12"/>
      <c r="B12" s="25">
        <v>322</v>
      </c>
      <c r="C12" s="20" t="s">
        <v>0</v>
      </c>
      <c r="D12" s="46">
        <v>4636519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4636519</v>
      </c>
      <c r="O12" s="47">
        <f t="shared" si="2"/>
        <v>147.30331045876224</v>
      </c>
      <c r="P12" s="9"/>
    </row>
    <row r="13" spans="1:133">
      <c r="A13" s="12"/>
      <c r="B13" s="25">
        <v>323.39999999999998</v>
      </c>
      <c r="C13" s="20" t="s">
        <v>15</v>
      </c>
      <c r="D13" s="46">
        <v>42219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42219</v>
      </c>
      <c r="O13" s="47">
        <f t="shared" si="2"/>
        <v>1.3413076629813192</v>
      </c>
      <c r="P13" s="9"/>
    </row>
    <row r="14" spans="1:133">
      <c r="A14" s="12"/>
      <c r="B14" s="25">
        <v>323.7</v>
      </c>
      <c r="C14" s="20" t="s">
        <v>16</v>
      </c>
      <c r="D14" s="46">
        <v>403605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403605</v>
      </c>
      <c r="O14" s="47">
        <f t="shared" si="2"/>
        <v>12.82262676324819</v>
      </c>
      <c r="P14" s="9"/>
    </row>
    <row r="15" spans="1:133">
      <c r="A15" s="12"/>
      <c r="B15" s="25">
        <v>324.11</v>
      </c>
      <c r="C15" s="20" t="s">
        <v>83</v>
      </c>
      <c r="D15" s="46">
        <v>0</v>
      </c>
      <c r="E15" s="46">
        <v>363726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363726</v>
      </c>
      <c r="O15" s="47">
        <f t="shared" si="2"/>
        <v>11.555661456347693</v>
      </c>
      <c r="P15" s="9"/>
    </row>
    <row r="16" spans="1:133">
      <c r="A16" s="12"/>
      <c r="B16" s="25">
        <v>324.20999999999998</v>
      </c>
      <c r="C16" s="20" t="s">
        <v>84</v>
      </c>
      <c r="D16" s="46">
        <v>0</v>
      </c>
      <c r="E16" s="46">
        <v>210404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210404</v>
      </c>
      <c r="O16" s="47">
        <f t="shared" si="2"/>
        <v>6.6845850806964036</v>
      </c>
      <c r="P16" s="9"/>
    </row>
    <row r="17" spans="1:16">
      <c r="A17" s="12"/>
      <c r="B17" s="25">
        <v>324.61</v>
      </c>
      <c r="C17" s="20" t="s">
        <v>63</v>
      </c>
      <c r="D17" s="46">
        <v>0</v>
      </c>
      <c r="E17" s="46">
        <v>313142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313142</v>
      </c>
      <c r="O17" s="47">
        <f t="shared" si="2"/>
        <v>9.9485957554962514</v>
      </c>
      <c r="P17" s="9"/>
    </row>
    <row r="18" spans="1:16">
      <c r="A18" s="12"/>
      <c r="B18" s="25">
        <v>324.70999999999998</v>
      </c>
      <c r="C18" s="20" t="s">
        <v>77</v>
      </c>
      <c r="D18" s="46">
        <v>0</v>
      </c>
      <c r="E18" s="46">
        <v>10000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10000</v>
      </c>
      <c r="O18" s="47">
        <f t="shared" si="2"/>
        <v>0.31770237641377558</v>
      </c>
      <c r="P18" s="9"/>
    </row>
    <row r="19" spans="1:16">
      <c r="A19" s="12"/>
      <c r="B19" s="25">
        <v>325.2</v>
      </c>
      <c r="C19" s="20" t="s">
        <v>17</v>
      </c>
      <c r="D19" s="46">
        <v>2240455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2240455</v>
      </c>
      <c r="O19" s="47">
        <f t="shared" si="2"/>
        <v>71.179787774812553</v>
      </c>
      <c r="P19" s="9"/>
    </row>
    <row r="20" spans="1:16">
      <c r="A20" s="12"/>
      <c r="B20" s="25">
        <v>329</v>
      </c>
      <c r="C20" s="20" t="s">
        <v>18</v>
      </c>
      <c r="D20" s="46">
        <v>682315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5">SUM(D20:M20)</f>
        <v>682315</v>
      </c>
      <c r="O20" s="47">
        <f t="shared" si="2"/>
        <v>21.677309696276527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SUM(D22:D27)</f>
        <v>2977192</v>
      </c>
      <c r="E21" s="32">
        <f t="shared" si="6"/>
        <v>0</v>
      </c>
      <c r="F21" s="32">
        <f t="shared" si="6"/>
        <v>0</v>
      </c>
      <c r="G21" s="32">
        <f t="shared" si="6"/>
        <v>200000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3177192</v>
      </c>
      <c r="O21" s="45">
        <f t="shared" si="2"/>
        <v>100.94014487228364</v>
      </c>
      <c r="P21" s="10"/>
    </row>
    <row r="22" spans="1:16">
      <c r="A22" s="12"/>
      <c r="B22" s="25">
        <v>331.39</v>
      </c>
      <c r="C22" s="20" t="s">
        <v>78</v>
      </c>
      <c r="D22" s="46">
        <v>0</v>
      </c>
      <c r="E22" s="46">
        <v>0</v>
      </c>
      <c r="F22" s="46">
        <v>0</v>
      </c>
      <c r="G22" s="46">
        <v>200000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200000</v>
      </c>
      <c r="O22" s="47">
        <f t="shared" si="2"/>
        <v>6.3540475282755118</v>
      </c>
      <c r="P22" s="9"/>
    </row>
    <row r="23" spans="1:16">
      <c r="A23" s="12"/>
      <c r="B23" s="25">
        <v>331.7</v>
      </c>
      <c r="C23" s="20" t="s">
        <v>21</v>
      </c>
      <c r="D23" s="46">
        <v>24877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24877</v>
      </c>
      <c r="O23" s="47">
        <f t="shared" si="2"/>
        <v>0.79034820180454946</v>
      </c>
      <c r="P23" s="9"/>
    </row>
    <row r="24" spans="1:16">
      <c r="A24" s="12"/>
      <c r="B24" s="25">
        <v>335.12</v>
      </c>
      <c r="C24" s="20" t="s">
        <v>85</v>
      </c>
      <c r="D24" s="46">
        <v>788898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788898</v>
      </c>
      <c r="O24" s="47">
        <f t="shared" si="2"/>
        <v>25.063476934807472</v>
      </c>
      <c r="P24" s="9"/>
    </row>
    <row r="25" spans="1:16">
      <c r="A25" s="12"/>
      <c r="B25" s="25">
        <v>335.15</v>
      </c>
      <c r="C25" s="20" t="s">
        <v>86</v>
      </c>
      <c r="D25" s="46">
        <v>7525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7525</v>
      </c>
      <c r="O25" s="47">
        <f t="shared" si="2"/>
        <v>0.23907103825136611</v>
      </c>
      <c r="P25" s="9"/>
    </row>
    <row r="26" spans="1:16">
      <c r="A26" s="12"/>
      <c r="B26" s="25">
        <v>335.18</v>
      </c>
      <c r="C26" s="20" t="s">
        <v>87</v>
      </c>
      <c r="D26" s="46">
        <v>1874226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1874226</v>
      </c>
      <c r="O26" s="47">
        <f t="shared" si="2"/>
        <v>59.544605413648497</v>
      </c>
      <c r="P26" s="9"/>
    </row>
    <row r="27" spans="1:16">
      <c r="A27" s="12"/>
      <c r="B27" s="25">
        <v>338</v>
      </c>
      <c r="C27" s="20" t="s">
        <v>27</v>
      </c>
      <c r="D27" s="46">
        <v>281666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281666</v>
      </c>
      <c r="O27" s="47">
        <f t="shared" si="2"/>
        <v>8.9485957554962514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SUM(D29:D35)</f>
        <v>2622930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5"/>
        <v>2622930</v>
      </c>
      <c r="O28" s="45">
        <f t="shared" si="2"/>
        <v>83.331109416698439</v>
      </c>
      <c r="P28" s="10"/>
    </row>
    <row r="29" spans="1:16">
      <c r="A29" s="12"/>
      <c r="B29" s="25">
        <v>341.3</v>
      </c>
      <c r="C29" s="20" t="s">
        <v>88</v>
      </c>
      <c r="D29" s="46">
        <v>977100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8">SUM(D29:M29)</f>
        <v>977100</v>
      </c>
      <c r="O29" s="47">
        <f t="shared" si="2"/>
        <v>31.042699199390011</v>
      </c>
      <c r="P29" s="9"/>
    </row>
    <row r="30" spans="1:16">
      <c r="A30" s="12"/>
      <c r="B30" s="25">
        <v>341.9</v>
      </c>
      <c r="C30" s="20" t="s">
        <v>89</v>
      </c>
      <c r="D30" s="46">
        <v>241476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241476</v>
      </c>
      <c r="O30" s="47">
        <f t="shared" si="2"/>
        <v>7.6717499046892872</v>
      </c>
      <c r="P30" s="9"/>
    </row>
    <row r="31" spans="1:16">
      <c r="A31" s="12"/>
      <c r="B31" s="25">
        <v>342.2</v>
      </c>
      <c r="C31" s="20" t="s">
        <v>37</v>
      </c>
      <c r="D31" s="46">
        <v>154430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154430</v>
      </c>
      <c r="O31" s="47">
        <f t="shared" si="2"/>
        <v>4.9062777989579365</v>
      </c>
      <c r="P31" s="9"/>
    </row>
    <row r="32" spans="1:16">
      <c r="A32" s="12"/>
      <c r="B32" s="25">
        <v>342.6</v>
      </c>
      <c r="C32" s="20" t="s">
        <v>74</v>
      </c>
      <c r="D32" s="46">
        <v>225980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225980</v>
      </c>
      <c r="O32" s="47">
        <f t="shared" si="2"/>
        <v>7.1794383021985002</v>
      </c>
      <c r="P32" s="9"/>
    </row>
    <row r="33" spans="1:16">
      <c r="A33" s="12"/>
      <c r="B33" s="25">
        <v>347.1</v>
      </c>
      <c r="C33" s="20" t="s">
        <v>38</v>
      </c>
      <c r="D33" s="46">
        <v>20800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20800</v>
      </c>
      <c r="O33" s="47">
        <f t="shared" si="2"/>
        <v>0.66082094294065319</v>
      </c>
      <c r="P33" s="9"/>
    </row>
    <row r="34" spans="1:16">
      <c r="A34" s="12"/>
      <c r="B34" s="25">
        <v>347.2</v>
      </c>
      <c r="C34" s="20" t="s">
        <v>39</v>
      </c>
      <c r="D34" s="46">
        <v>937924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937924</v>
      </c>
      <c r="O34" s="47">
        <f t="shared" si="2"/>
        <v>29.798068369551405</v>
      </c>
      <c r="P34" s="9"/>
    </row>
    <row r="35" spans="1:16">
      <c r="A35" s="12"/>
      <c r="B35" s="25">
        <v>347.4</v>
      </c>
      <c r="C35" s="20" t="s">
        <v>40</v>
      </c>
      <c r="D35" s="46">
        <v>65220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65220</v>
      </c>
      <c r="O35" s="47">
        <f t="shared" si="2"/>
        <v>2.0720548989706442</v>
      </c>
      <c r="P35" s="9"/>
    </row>
    <row r="36" spans="1:16" ht="15.75">
      <c r="A36" s="29" t="s">
        <v>33</v>
      </c>
      <c r="B36" s="30"/>
      <c r="C36" s="31"/>
      <c r="D36" s="32">
        <f t="shared" ref="D36:M36" si="9">SUM(D37:D38)</f>
        <v>348127</v>
      </c>
      <c r="E36" s="32">
        <f t="shared" si="9"/>
        <v>32694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380821</v>
      </c>
      <c r="O36" s="45">
        <f t="shared" si="2"/>
        <v>12.098773668827043</v>
      </c>
      <c r="P36" s="10"/>
    </row>
    <row r="37" spans="1:16">
      <c r="A37" s="13"/>
      <c r="B37" s="39">
        <v>351.1</v>
      </c>
      <c r="C37" s="21" t="s">
        <v>43</v>
      </c>
      <c r="D37" s="46">
        <v>203552</v>
      </c>
      <c r="E37" s="46">
        <v>32694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236246</v>
      </c>
      <c r="O37" s="47">
        <f t="shared" si="2"/>
        <v>7.5055915618248825</v>
      </c>
      <c r="P37" s="9"/>
    </row>
    <row r="38" spans="1:16">
      <c r="A38" s="13"/>
      <c r="B38" s="39">
        <v>354</v>
      </c>
      <c r="C38" s="21" t="s">
        <v>44</v>
      </c>
      <c r="D38" s="46">
        <v>144575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144575</v>
      </c>
      <c r="O38" s="47">
        <f t="shared" si="2"/>
        <v>4.5931821070021606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SUM(D40:D47)</f>
        <v>573686</v>
      </c>
      <c r="E39" s="32">
        <f t="shared" si="10"/>
        <v>13233</v>
      </c>
      <c r="F39" s="32">
        <f t="shared" si="10"/>
        <v>0</v>
      </c>
      <c r="G39" s="32">
        <f t="shared" si="10"/>
        <v>9321</v>
      </c>
      <c r="H39" s="32">
        <f t="shared" si="10"/>
        <v>0</v>
      </c>
      <c r="I39" s="32">
        <f t="shared" si="10"/>
        <v>0</v>
      </c>
      <c r="J39" s="32">
        <f t="shared" si="10"/>
        <v>1050</v>
      </c>
      <c r="K39" s="32">
        <f t="shared" si="10"/>
        <v>557047</v>
      </c>
      <c r="L39" s="32">
        <f t="shared" si="10"/>
        <v>0</v>
      </c>
      <c r="M39" s="32">
        <f t="shared" si="10"/>
        <v>0</v>
      </c>
      <c r="N39" s="32">
        <f>SUM(D39:M39)</f>
        <v>1154337</v>
      </c>
      <c r="O39" s="45">
        <f t="shared" si="2"/>
        <v>36.673560808234846</v>
      </c>
      <c r="P39" s="10"/>
    </row>
    <row r="40" spans="1:16">
      <c r="A40" s="12"/>
      <c r="B40" s="25">
        <v>361.1</v>
      </c>
      <c r="C40" s="20" t="s">
        <v>45</v>
      </c>
      <c r="D40" s="46">
        <v>113817</v>
      </c>
      <c r="E40" s="46">
        <v>13233</v>
      </c>
      <c r="F40" s="46">
        <v>0</v>
      </c>
      <c r="G40" s="46">
        <v>5146</v>
      </c>
      <c r="H40" s="46">
        <v>0</v>
      </c>
      <c r="I40" s="46">
        <v>0</v>
      </c>
      <c r="J40" s="46">
        <v>1050</v>
      </c>
      <c r="K40" s="46">
        <v>0</v>
      </c>
      <c r="L40" s="46">
        <v>0</v>
      </c>
      <c r="M40" s="46">
        <v>0</v>
      </c>
      <c r="N40" s="46">
        <f>SUM(D40:M40)</f>
        <v>133246</v>
      </c>
      <c r="O40" s="47">
        <f t="shared" si="2"/>
        <v>4.233257084762994</v>
      </c>
      <c r="P40" s="9"/>
    </row>
    <row r="41" spans="1:16">
      <c r="A41" s="12"/>
      <c r="B41" s="25">
        <v>361.3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223105</v>
      </c>
      <c r="L41" s="46">
        <v>0</v>
      </c>
      <c r="M41" s="46">
        <v>0</v>
      </c>
      <c r="N41" s="46">
        <f t="shared" ref="N41:N47" si="11">SUM(D41:M41)</f>
        <v>223105</v>
      </c>
      <c r="O41" s="47">
        <f t="shared" si="2"/>
        <v>7.0880988689795403</v>
      </c>
      <c r="P41" s="9"/>
    </row>
    <row r="42" spans="1:16">
      <c r="A42" s="12"/>
      <c r="B42" s="25">
        <v>362</v>
      </c>
      <c r="C42" s="20" t="s">
        <v>47</v>
      </c>
      <c r="D42" s="46">
        <v>245272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245272</v>
      </c>
      <c r="O42" s="47">
        <f t="shared" si="2"/>
        <v>7.7923497267759565</v>
      </c>
      <c r="P42" s="9"/>
    </row>
    <row r="43" spans="1:16">
      <c r="A43" s="12"/>
      <c r="B43" s="25">
        <v>364</v>
      </c>
      <c r="C43" s="20" t="s">
        <v>90</v>
      </c>
      <c r="D43" s="46">
        <v>40850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40850</v>
      </c>
      <c r="O43" s="47">
        <f t="shared" si="2"/>
        <v>1.2978142076502732</v>
      </c>
      <c r="P43" s="9"/>
    </row>
    <row r="44" spans="1:16">
      <c r="A44" s="12"/>
      <c r="B44" s="25">
        <v>366</v>
      </c>
      <c r="C44" s="20" t="s">
        <v>49</v>
      </c>
      <c r="D44" s="46">
        <v>78295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78295</v>
      </c>
      <c r="O44" s="47">
        <f t="shared" si="2"/>
        <v>2.4874507561316559</v>
      </c>
      <c r="P44" s="9"/>
    </row>
    <row r="45" spans="1:16">
      <c r="A45" s="12"/>
      <c r="B45" s="25">
        <v>368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333942</v>
      </c>
      <c r="L45" s="46">
        <v>0</v>
      </c>
      <c r="M45" s="46">
        <v>0</v>
      </c>
      <c r="N45" s="46">
        <f t="shared" si="11"/>
        <v>333942</v>
      </c>
      <c r="O45" s="47">
        <f t="shared" si="2"/>
        <v>10.609416698436904</v>
      </c>
      <c r="P45" s="9"/>
    </row>
    <row r="46" spans="1:16">
      <c r="A46" s="12"/>
      <c r="B46" s="25">
        <v>369.3</v>
      </c>
      <c r="C46" s="20" t="s">
        <v>66</v>
      </c>
      <c r="D46" s="46">
        <v>55294</v>
      </c>
      <c r="E46" s="46">
        <v>0</v>
      </c>
      <c r="F46" s="46">
        <v>0</v>
      </c>
      <c r="G46" s="46">
        <v>4175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59469</v>
      </c>
      <c r="O46" s="47">
        <f t="shared" si="2"/>
        <v>1.889344262295082</v>
      </c>
      <c r="P46" s="9"/>
    </row>
    <row r="47" spans="1:16">
      <c r="A47" s="12"/>
      <c r="B47" s="25">
        <v>369.9</v>
      </c>
      <c r="C47" s="20" t="s">
        <v>51</v>
      </c>
      <c r="D47" s="46">
        <v>40158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40158</v>
      </c>
      <c r="O47" s="47">
        <f t="shared" si="2"/>
        <v>1.2758292032024399</v>
      </c>
      <c r="P47" s="9"/>
    </row>
    <row r="48" spans="1:16" ht="15.75">
      <c r="A48" s="29" t="s">
        <v>67</v>
      </c>
      <c r="B48" s="30"/>
      <c r="C48" s="31"/>
      <c r="D48" s="32">
        <f t="shared" ref="D48:M48" si="12">SUM(D49:D49)</f>
        <v>532950</v>
      </c>
      <c r="E48" s="32">
        <f t="shared" si="12"/>
        <v>0</v>
      </c>
      <c r="F48" s="32">
        <f t="shared" si="12"/>
        <v>0</v>
      </c>
      <c r="G48" s="32">
        <f t="shared" si="12"/>
        <v>4524000</v>
      </c>
      <c r="H48" s="32">
        <f t="shared" si="12"/>
        <v>0</v>
      </c>
      <c r="I48" s="32">
        <f t="shared" si="12"/>
        <v>0</v>
      </c>
      <c r="J48" s="32">
        <f t="shared" si="12"/>
        <v>302600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5359550</v>
      </c>
      <c r="O48" s="45">
        <f t="shared" si="2"/>
        <v>170.27417715084508</v>
      </c>
      <c r="P48" s="9"/>
    </row>
    <row r="49" spans="1:119" ht="15.75" thickBot="1">
      <c r="A49" s="12"/>
      <c r="B49" s="25">
        <v>381</v>
      </c>
      <c r="C49" s="20" t="s">
        <v>68</v>
      </c>
      <c r="D49" s="46">
        <v>532950</v>
      </c>
      <c r="E49" s="46">
        <v>0</v>
      </c>
      <c r="F49" s="46">
        <v>0</v>
      </c>
      <c r="G49" s="46">
        <v>4524000</v>
      </c>
      <c r="H49" s="46">
        <v>0</v>
      </c>
      <c r="I49" s="46">
        <v>0</v>
      </c>
      <c r="J49" s="46">
        <v>302600</v>
      </c>
      <c r="K49" s="46">
        <v>0</v>
      </c>
      <c r="L49" s="46">
        <v>0</v>
      </c>
      <c r="M49" s="46">
        <v>0</v>
      </c>
      <c r="N49" s="46">
        <f>SUM(D49:M49)</f>
        <v>5359550</v>
      </c>
      <c r="O49" s="47">
        <f t="shared" si="2"/>
        <v>170.27417715084508</v>
      </c>
      <c r="P49" s="9"/>
    </row>
    <row r="50" spans="1:119" ht="16.5" thickBot="1">
      <c r="A50" s="14" t="s">
        <v>41</v>
      </c>
      <c r="B50" s="23"/>
      <c r="C50" s="22"/>
      <c r="D50" s="15">
        <f t="shared" ref="D50:M50" si="13">SUM(D5,D11,D21,D28,D36,D39,D48)</f>
        <v>35134821</v>
      </c>
      <c r="E50" s="15">
        <f t="shared" si="13"/>
        <v>943199</v>
      </c>
      <c r="F50" s="15">
        <f t="shared" si="13"/>
        <v>0</v>
      </c>
      <c r="G50" s="15">
        <f t="shared" si="13"/>
        <v>4733321</v>
      </c>
      <c r="H50" s="15">
        <f t="shared" si="13"/>
        <v>0</v>
      </c>
      <c r="I50" s="15">
        <f t="shared" si="13"/>
        <v>0</v>
      </c>
      <c r="J50" s="15">
        <f t="shared" si="13"/>
        <v>303650</v>
      </c>
      <c r="K50" s="15">
        <f t="shared" si="13"/>
        <v>557047</v>
      </c>
      <c r="L50" s="15">
        <f t="shared" si="13"/>
        <v>0</v>
      </c>
      <c r="M50" s="15">
        <f t="shared" si="13"/>
        <v>0</v>
      </c>
      <c r="N50" s="15">
        <f>SUM(D50:M50)</f>
        <v>41672038</v>
      </c>
      <c r="O50" s="38">
        <f t="shared" si="2"/>
        <v>1323.9305502605159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107</v>
      </c>
      <c r="M52" s="48"/>
      <c r="N52" s="48"/>
      <c r="O52" s="43">
        <v>31476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18343612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18343612</v>
      </c>
      <c r="O5" s="33">
        <f t="shared" ref="O5:O50" si="2">(N5/O$52)</f>
        <v>620.00986953288714</v>
      </c>
      <c r="P5" s="6"/>
    </row>
    <row r="6" spans="1:133">
      <c r="A6" s="12"/>
      <c r="B6" s="25">
        <v>311</v>
      </c>
      <c r="C6" s="20" t="s">
        <v>2</v>
      </c>
      <c r="D6" s="46">
        <v>14637301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14637301</v>
      </c>
      <c r="O6" s="47">
        <f t="shared" si="2"/>
        <v>494.73740958561484</v>
      </c>
      <c r="P6" s="9"/>
    </row>
    <row r="7" spans="1:133">
      <c r="A7" s="12"/>
      <c r="B7" s="25">
        <v>312.10000000000002</v>
      </c>
      <c r="C7" s="20" t="s">
        <v>10</v>
      </c>
      <c r="D7" s="46">
        <v>475362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475362</v>
      </c>
      <c r="O7" s="47">
        <f t="shared" si="2"/>
        <v>16.067126343540863</v>
      </c>
      <c r="P7" s="9"/>
    </row>
    <row r="8" spans="1:133">
      <c r="A8" s="12"/>
      <c r="B8" s="25">
        <v>314.10000000000002</v>
      </c>
      <c r="C8" s="20" t="s">
        <v>11</v>
      </c>
      <c r="D8" s="46">
        <v>2193455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2193455</v>
      </c>
      <c r="O8" s="47">
        <f t="shared" si="2"/>
        <v>74.138274859730956</v>
      </c>
      <c r="P8" s="9"/>
    </row>
    <row r="9" spans="1:133">
      <c r="A9" s="12"/>
      <c r="B9" s="25">
        <v>315</v>
      </c>
      <c r="C9" s="20" t="s">
        <v>81</v>
      </c>
      <c r="D9" s="46">
        <v>995000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995000</v>
      </c>
      <c r="O9" s="47">
        <f t="shared" si="2"/>
        <v>33.630771310755087</v>
      </c>
      <c r="P9" s="9"/>
    </row>
    <row r="10" spans="1:133">
      <c r="A10" s="12"/>
      <c r="B10" s="25">
        <v>316</v>
      </c>
      <c r="C10" s="20" t="s">
        <v>82</v>
      </c>
      <c r="D10" s="46">
        <v>42494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42494</v>
      </c>
      <c r="O10" s="47">
        <f t="shared" si="2"/>
        <v>1.4362874332454538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6648209</v>
      </c>
      <c r="E11" s="32">
        <f t="shared" si="3"/>
        <v>11672532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18320741</v>
      </c>
      <c r="O11" s="45">
        <f t="shared" si="2"/>
        <v>619.23683498952209</v>
      </c>
      <c r="P11" s="10"/>
    </row>
    <row r="12" spans="1:133">
      <c r="A12" s="12"/>
      <c r="B12" s="25">
        <v>322</v>
      </c>
      <c r="C12" s="20" t="s">
        <v>0</v>
      </c>
      <c r="D12" s="46">
        <v>3572499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3572499</v>
      </c>
      <c r="O12" s="47">
        <f t="shared" si="2"/>
        <v>120.7496451024133</v>
      </c>
      <c r="P12" s="9"/>
    </row>
    <row r="13" spans="1:133">
      <c r="A13" s="12"/>
      <c r="B13" s="25">
        <v>323.39999999999998</v>
      </c>
      <c r="C13" s="20" t="s">
        <v>15</v>
      </c>
      <c r="D13" s="46">
        <v>29456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29456</v>
      </c>
      <c r="O13" s="47">
        <f t="shared" si="2"/>
        <v>0.99560602987899682</v>
      </c>
      <c r="P13" s="9"/>
    </row>
    <row r="14" spans="1:133">
      <c r="A14" s="12"/>
      <c r="B14" s="25">
        <v>323.7</v>
      </c>
      <c r="C14" s="20" t="s">
        <v>16</v>
      </c>
      <c r="D14" s="46">
        <v>376340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376340</v>
      </c>
      <c r="O14" s="47">
        <f t="shared" si="2"/>
        <v>12.720205502602582</v>
      </c>
      <c r="P14" s="9"/>
    </row>
    <row r="15" spans="1:133">
      <c r="A15" s="12"/>
      <c r="B15" s="25">
        <v>324.11</v>
      </c>
      <c r="C15" s="20" t="s">
        <v>83</v>
      </c>
      <c r="D15" s="46">
        <v>0</v>
      </c>
      <c r="E15" s="46">
        <v>233474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233474</v>
      </c>
      <c r="O15" s="47">
        <f t="shared" si="2"/>
        <v>7.8913675387007371</v>
      </c>
      <c r="P15" s="9"/>
    </row>
    <row r="16" spans="1:133">
      <c r="A16" s="12"/>
      <c r="B16" s="25">
        <v>324.20999999999998</v>
      </c>
      <c r="C16" s="20" t="s">
        <v>84</v>
      </c>
      <c r="D16" s="46">
        <v>0</v>
      </c>
      <c r="E16" s="46">
        <v>158605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158605</v>
      </c>
      <c r="O16" s="47">
        <f t="shared" si="2"/>
        <v>5.3608125464746843</v>
      </c>
      <c r="P16" s="9"/>
    </row>
    <row r="17" spans="1:16">
      <c r="A17" s="12"/>
      <c r="B17" s="25">
        <v>324.61</v>
      </c>
      <c r="C17" s="20" t="s">
        <v>63</v>
      </c>
      <c r="D17" s="46">
        <v>0</v>
      </c>
      <c r="E17" s="46">
        <v>3406453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3406453</v>
      </c>
      <c r="O17" s="47">
        <f t="shared" si="2"/>
        <v>115.13732846616644</v>
      </c>
      <c r="P17" s="9"/>
    </row>
    <row r="18" spans="1:16">
      <c r="A18" s="12"/>
      <c r="B18" s="25">
        <v>324.70999999999998</v>
      </c>
      <c r="C18" s="20" t="s">
        <v>77</v>
      </c>
      <c r="D18" s="46">
        <v>0</v>
      </c>
      <c r="E18" s="46">
        <v>7874000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7874000</v>
      </c>
      <c r="O18" s="47">
        <f t="shared" si="2"/>
        <v>266.13939025214631</v>
      </c>
      <c r="P18" s="9"/>
    </row>
    <row r="19" spans="1:16">
      <c r="A19" s="12"/>
      <c r="B19" s="25">
        <v>325.2</v>
      </c>
      <c r="C19" s="20" t="s">
        <v>17</v>
      </c>
      <c r="D19" s="46">
        <v>2135694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2135694</v>
      </c>
      <c r="O19" s="47">
        <f t="shared" si="2"/>
        <v>72.185966335428915</v>
      </c>
      <c r="P19" s="9"/>
    </row>
    <row r="20" spans="1:16">
      <c r="A20" s="12"/>
      <c r="B20" s="25">
        <v>329</v>
      </c>
      <c r="C20" s="20" t="s">
        <v>18</v>
      </c>
      <c r="D20" s="46">
        <v>534220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5">SUM(D20:M20)</f>
        <v>534220</v>
      </c>
      <c r="O20" s="47">
        <f t="shared" si="2"/>
        <v>18.056513215710133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SUM(D22:D27)</f>
        <v>2749883</v>
      </c>
      <c r="E21" s="32">
        <f t="shared" si="6"/>
        <v>0</v>
      </c>
      <c r="F21" s="32">
        <f t="shared" si="6"/>
        <v>0</v>
      </c>
      <c r="G21" s="32">
        <f t="shared" si="6"/>
        <v>200000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2949883</v>
      </c>
      <c r="O21" s="45">
        <f t="shared" si="2"/>
        <v>99.705367403501654</v>
      </c>
      <c r="P21" s="10"/>
    </row>
    <row r="22" spans="1:16">
      <c r="A22" s="12"/>
      <c r="B22" s="25">
        <v>331.39</v>
      </c>
      <c r="C22" s="20" t="s">
        <v>78</v>
      </c>
      <c r="D22" s="46">
        <v>0</v>
      </c>
      <c r="E22" s="46">
        <v>0</v>
      </c>
      <c r="F22" s="46">
        <v>0</v>
      </c>
      <c r="G22" s="46">
        <v>200000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200000</v>
      </c>
      <c r="O22" s="47">
        <f t="shared" si="2"/>
        <v>6.7599540323125806</v>
      </c>
      <c r="P22" s="9"/>
    </row>
    <row r="23" spans="1:16">
      <c r="A23" s="12"/>
      <c r="B23" s="25">
        <v>331.7</v>
      </c>
      <c r="C23" s="20" t="s">
        <v>21</v>
      </c>
      <c r="D23" s="46">
        <v>19914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19914</v>
      </c>
      <c r="O23" s="47">
        <f t="shared" si="2"/>
        <v>0.67308862299736361</v>
      </c>
      <c r="P23" s="9"/>
    </row>
    <row r="24" spans="1:16">
      <c r="A24" s="12"/>
      <c r="B24" s="25">
        <v>335.12</v>
      </c>
      <c r="C24" s="20" t="s">
        <v>85</v>
      </c>
      <c r="D24" s="46">
        <v>701749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701749</v>
      </c>
      <c r="O24" s="47">
        <f t="shared" si="2"/>
        <v>23.718954911106604</v>
      </c>
      <c r="P24" s="9"/>
    </row>
    <row r="25" spans="1:16">
      <c r="A25" s="12"/>
      <c r="B25" s="25">
        <v>335.15</v>
      </c>
      <c r="C25" s="20" t="s">
        <v>86</v>
      </c>
      <c r="D25" s="46">
        <v>4861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4861</v>
      </c>
      <c r="O25" s="47">
        <f t="shared" si="2"/>
        <v>0.16430068275535725</v>
      </c>
      <c r="P25" s="9"/>
    </row>
    <row r="26" spans="1:16">
      <c r="A26" s="12"/>
      <c r="B26" s="25">
        <v>335.18</v>
      </c>
      <c r="C26" s="20" t="s">
        <v>87</v>
      </c>
      <c r="D26" s="46">
        <v>1739181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1739181</v>
      </c>
      <c r="O26" s="47">
        <f t="shared" si="2"/>
        <v>58.783918069357128</v>
      </c>
      <c r="P26" s="9"/>
    </row>
    <row r="27" spans="1:16">
      <c r="A27" s="12"/>
      <c r="B27" s="25">
        <v>338</v>
      </c>
      <c r="C27" s="20" t="s">
        <v>27</v>
      </c>
      <c r="D27" s="46">
        <v>284178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284178</v>
      </c>
      <c r="O27" s="47">
        <f t="shared" si="2"/>
        <v>9.605151084972622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SUM(D29:D35)</f>
        <v>2679711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5"/>
        <v>2679711</v>
      </c>
      <c r="O28" s="45">
        <f t="shared" si="2"/>
        <v>90.573615899411891</v>
      </c>
      <c r="P28" s="10"/>
    </row>
    <row r="29" spans="1:16">
      <c r="A29" s="12"/>
      <c r="B29" s="25">
        <v>341.3</v>
      </c>
      <c r="C29" s="20" t="s">
        <v>88</v>
      </c>
      <c r="D29" s="46">
        <v>978916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8">SUM(D29:M29)</f>
        <v>978916</v>
      </c>
      <c r="O29" s="47">
        <f t="shared" si="2"/>
        <v>33.087135807476507</v>
      </c>
      <c r="P29" s="9"/>
    </row>
    <row r="30" spans="1:16">
      <c r="A30" s="12"/>
      <c r="B30" s="25">
        <v>341.9</v>
      </c>
      <c r="C30" s="20" t="s">
        <v>89</v>
      </c>
      <c r="D30" s="46">
        <v>216658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216658</v>
      </c>
      <c r="O30" s="47">
        <f t="shared" si="2"/>
        <v>7.3229906036638948</v>
      </c>
      <c r="P30" s="9"/>
    </row>
    <row r="31" spans="1:16">
      <c r="A31" s="12"/>
      <c r="B31" s="25">
        <v>342.2</v>
      </c>
      <c r="C31" s="20" t="s">
        <v>37</v>
      </c>
      <c r="D31" s="46">
        <v>137896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137896</v>
      </c>
      <c r="O31" s="47">
        <f t="shared" si="2"/>
        <v>4.6608531061988776</v>
      </c>
      <c r="P31" s="9"/>
    </row>
    <row r="32" spans="1:16">
      <c r="A32" s="12"/>
      <c r="B32" s="25">
        <v>342.6</v>
      </c>
      <c r="C32" s="20" t="s">
        <v>74</v>
      </c>
      <c r="D32" s="46">
        <v>443214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443214</v>
      </c>
      <c r="O32" s="47">
        <f t="shared" si="2"/>
        <v>14.98053133238694</v>
      </c>
      <c r="P32" s="9"/>
    </row>
    <row r="33" spans="1:16">
      <c r="A33" s="12"/>
      <c r="B33" s="25">
        <v>347.1</v>
      </c>
      <c r="C33" s="20" t="s">
        <v>38</v>
      </c>
      <c r="D33" s="46">
        <v>20564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20564</v>
      </c>
      <c r="O33" s="47">
        <f t="shared" si="2"/>
        <v>0.69505847360237949</v>
      </c>
      <c r="P33" s="9"/>
    </row>
    <row r="34" spans="1:16">
      <c r="A34" s="12"/>
      <c r="B34" s="25">
        <v>347.2</v>
      </c>
      <c r="C34" s="20" t="s">
        <v>39</v>
      </c>
      <c r="D34" s="46">
        <v>807736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807736</v>
      </c>
      <c r="O34" s="47">
        <f t="shared" si="2"/>
        <v>27.301291151220173</v>
      </c>
      <c r="P34" s="9"/>
    </row>
    <row r="35" spans="1:16">
      <c r="A35" s="12"/>
      <c r="B35" s="25">
        <v>347.4</v>
      </c>
      <c r="C35" s="20" t="s">
        <v>40</v>
      </c>
      <c r="D35" s="46">
        <v>74727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74727</v>
      </c>
      <c r="O35" s="47">
        <f t="shared" si="2"/>
        <v>2.5257554248631111</v>
      </c>
      <c r="P35" s="9"/>
    </row>
    <row r="36" spans="1:16" ht="15.75">
      <c r="A36" s="29" t="s">
        <v>33</v>
      </c>
      <c r="B36" s="30"/>
      <c r="C36" s="31"/>
      <c r="D36" s="32">
        <f t="shared" ref="D36:M36" si="9">SUM(D37:D38)</f>
        <v>536383</v>
      </c>
      <c r="E36" s="32">
        <f t="shared" si="9"/>
        <v>1055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537438</v>
      </c>
      <c r="O36" s="45">
        <f t="shared" si="2"/>
        <v>18.165280876090044</v>
      </c>
      <c r="P36" s="10"/>
    </row>
    <row r="37" spans="1:16">
      <c r="A37" s="13"/>
      <c r="B37" s="39">
        <v>351.1</v>
      </c>
      <c r="C37" s="21" t="s">
        <v>43</v>
      </c>
      <c r="D37" s="46">
        <v>254916</v>
      </c>
      <c r="E37" s="46">
        <v>1055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255971</v>
      </c>
      <c r="O37" s="47">
        <f t="shared" si="2"/>
        <v>8.6517609680254175</v>
      </c>
      <c r="P37" s="9"/>
    </row>
    <row r="38" spans="1:16">
      <c r="A38" s="13"/>
      <c r="B38" s="39">
        <v>354</v>
      </c>
      <c r="C38" s="21" t="s">
        <v>44</v>
      </c>
      <c r="D38" s="46">
        <v>281467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281467</v>
      </c>
      <c r="O38" s="47">
        <f t="shared" si="2"/>
        <v>9.5135199080646249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SUM(D40:D47)</f>
        <v>482516</v>
      </c>
      <c r="E39" s="32">
        <f t="shared" si="10"/>
        <v>7042</v>
      </c>
      <c r="F39" s="32">
        <f t="shared" si="10"/>
        <v>0</v>
      </c>
      <c r="G39" s="32">
        <f t="shared" si="10"/>
        <v>546556</v>
      </c>
      <c r="H39" s="32">
        <f t="shared" si="10"/>
        <v>0</v>
      </c>
      <c r="I39" s="32">
        <f t="shared" si="10"/>
        <v>0</v>
      </c>
      <c r="J39" s="32">
        <f t="shared" si="10"/>
        <v>455</v>
      </c>
      <c r="K39" s="32">
        <f t="shared" si="10"/>
        <v>487960</v>
      </c>
      <c r="L39" s="32">
        <f t="shared" si="10"/>
        <v>0</v>
      </c>
      <c r="M39" s="32">
        <f t="shared" si="10"/>
        <v>0</v>
      </c>
      <c r="N39" s="32">
        <f>SUM(D39:M39)</f>
        <v>1524529</v>
      </c>
      <c r="O39" s="45">
        <f t="shared" si="2"/>
        <v>51.528729804637329</v>
      </c>
      <c r="P39" s="10"/>
    </row>
    <row r="40" spans="1:16">
      <c r="A40" s="12"/>
      <c r="B40" s="25">
        <v>361.1</v>
      </c>
      <c r="C40" s="20" t="s">
        <v>45</v>
      </c>
      <c r="D40" s="46">
        <v>60964</v>
      </c>
      <c r="E40" s="46">
        <v>7042</v>
      </c>
      <c r="F40" s="46">
        <v>0</v>
      </c>
      <c r="G40" s="46">
        <v>927</v>
      </c>
      <c r="H40" s="46">
        <v>0</v>
      </c>
      <c r="I40" s="46">
        <v>0</v>
      </c>
      <c r="J40" s="46">
        <v>455</v>
      </c>
      <c r="K40" s="46">
        <v>0</v>
      </c>
      <c r="L40" s="46">
        <v>0</v>
      </c>
      <c r="M40" s="46">
        <v>0</v>
      </c>
      <c r="N40" s="46">
        <f>SUM(D40:M40)</f>
        <v>69388</v>
      </c>
      <c r="O40" s="47">
        <f t="shared" si="2"/>
        <v>2.3452984519705264</v>
      </c>
      <c r="P40" s="9"/>
    </row>
    <row r="41" spans="1:16">
      <c r="A41" s="12"/>
      <c r="B41" s="25">
        <v>361.3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130013</v>
      </c>
      <c r="L41" s="46">
        <v>0</v>
      </c>
      <c r="M41" s="46">
        <v>0</v>
      </c>
      <c r="N41" s="46">
        <f t="shared" ref="N41:N47" si="11">SUM(D41:M41)</f>
        <v>130013</v>
      </c>
      <c r="O41" s="47">
        <f t="shared" si="2"/>
        <v>4.3944095180152773</v>
      </c>
      <c r="P41" s="9"/>
    </row>
    <row r="42" spans="1:16">
      <c r="A42" s="12"/>
      <c r="B42" s="25">
        <v>362</v>
      </c>
      <c r="C42" s="20" t="s">
        <v>47</v>
      </c>
      <c r="D42" s="46">
        <v>239585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239585</v>
      </c>
      <c r="O42" s="47">
        <f t="shared" si="2"/>
        <v>8.0979179341580476</v>
      </c>
      <c r="P42" s="9"/>
    </row>
    <row r="43" spans="1:16">
      <c r="A43" s="12"/>
      <c r="B43" s="25">
        <v>364</v>
      </c>
      <c r="C43" s="20" t="s">
        <v>90</v>
      </c>
      <c r="D43" s="46">
        <v>25264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25264</v>
      </c>
      <c r="O43" s="47">
        <f t="shared" si="2"/>
        <v>0.85391739336172512</v>
      </c>
      <c r="P43" s="9"/>
    </row>
    <row r="44" spans="1:16">
      <c r="A44" s="12"/>
      <c r="B44" s="25">
        <v>366</v>
      </c>
      <c r="C44" s="20" t="s">
        <v>49</v>
      </c>
      <c r="D44" s="46">
        <v>55600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55600</v>
      </c>
      <c r="O44" s="47">
        <f t="shared" si="2"/>
        <v>1.8792672209828973</v>
      </c>
      <c r="P44" s="9"/>
    </row>
    <row r="45" spans="1:16">
      <c r="A45" s="12"/>
      <c r="B45" s="25">
        <v>368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357947</v>
      </c>
      <c r="L45" s="46">
        <v>0</v>
      </c>
      <c r="M45" s="46">
        <v>0</v>
      </c>
      <c r="N45" s="46">
        <f t="shared" si="11"/>
        <v>357947</v>
      </c>
      <c r="O45" s="47">
        <f t="shared" si="2"/>
        <v>12.098526330020956</v>
      </c>
      <c r="P45" s="9"/>
    </row>
    <row r="46" spans="1:16">
      <c r="A46" s="12"/>
      <c r="B46" s="25">
        <v>369.3</v>
      </c>
      <c r="C46" s="20" t="s">
        <v>66</v>
      </c>
      <c r="D46" s="46">
        <v>44682</v>
      </c>
      <c r="E46" s="46">
        <v>0</v>
      </c>
      <c r="F46" s="46">
        <v>0</v>
      </c>
      <c r="G46" s="46">
        <v>39080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83762</v>
      </c>
      <c r="O46" s="47">
        <f t="shared" si="2"/>
        <v>2.8311363482728318</v>
      </c>
      <c r="P46" s="9"/>
    </row>
    <row r="47" spans="1:16">
      <c r="A47" s="12"/>
      <c r="B47" s="25">
        <v>369.9</v>
      </c>
      <c r="C47" s="20" t="s">
        <v>51</v>
      </c>
      <c r="D47" s="46">
        <v>56421</v>
      </c>
      <c r="E47" s="46">
        <v>0</v>
      </c>
      <c r="F47" s="46">
        <v>0</v>
      </c>
      <c r="G47" s="46">
        <v>506549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562970</v>
      </c>
      <c r="O47" s="47">
        <f t="shared" si="2"/>
        <v>19.028256607855067</v>
      </c>
      <c r="P47" s="9"/>
    </row>
    <row r="48" spans="1:16" ht="15.75">
      <c r="A48" s="29" t="s">
        <v>67</v>
      </c>
      <c r="B48" s="30"/>
      <c r="C48" s="31"/>
      <c r="D48" s="32">
        <f t="shared" ref="D48:M48" si="12">SUM(D49:D49)</f>
        <v>532950</v>
      </c>
      <c r="E48" s="32">
        <f t="shared" si="12"/>
        <v>1000000</v>
      </c>
      <c r="F48" s="32">
        <f t="shared" si="12"/>
        <v>0</v>
      </c>
      <c r="G48" s="32">
        <f t="shared" si="12"/>
        <v>5800000</v>
      </c>
      <c r="H48" s="32">
        <f t="shared" si="12"/>
        <v>0</v>
      </c>
      <c r="I48" s="32">
        <f t="shared" si="12"/>
        <v>0</v>
      </c>
      <c r="J48" s="32">
        <f t="shared" si="12"/>
        <v>302600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7635550</v>
      </c>
      <c r="O48" s="45">
        <f t="shared" si="2"/>
        <v>258.07983505712161</v>
      </c>
      <c r="P48" s="9"/>
    </row>
    <row r="49" spans="1:119" ht="15.75" thickBot="1">
      <c r="A49" s="12"/>
      <c r="B49" s="25">
        <v>381</v>
      </c>
      <c r="C49" s="20" t="s">
        <v>68</v>
      </c>
      <c r="D49" s="46">
        <v>532950</v>
      </c>
      <c r="E49" s="46">
        <v>1000000</v>
      </c>
      <c r="F49" s="46">
        <v>0</v>
      </c>
      <c r="G49" s="46">
        <v>5800000</v>
      </c>
      <c r="H49" s="46">
        <v>0</v>
      </c>
      <c r="I49" s="46">
        <v>0</v>
      </c>
      <c r="J49" s="46">
        <v>302600</v>
      </c>
      <c r="K49" s="46">
        <v>0</v>
      </c>
      <c r="L49" s="46">
        <v>0</v>
      </c>
      <c r="M49" s="46">
        <v>0</v>
      </c>
      <c r="N49" s="46">
        <f>SUM(D49:M49)</f>
        <v>7635550</v>
      </c>
      <c r="O49" s="47">
        <f t="shared" si="2"/>
        <v>258.07983505712161</v>
      </c>
      <c r="P49" s="9"/>
    </row>
    <row r="50" spans="1:119" ht="16.5" thickBot="1">
      <c r="A50" s="14" t="s">
        <v>41</v>
      </c>
      <c r="B50" s="23"/>
      <c r="C50" s="22"/>
      <c r="D50" s="15">
        <f t="shared" ref="D50:M50" si="13">SUM(D5,D11,D21,D28,D36,D39,D48)</f>
        <v>31973264</v>
      </c>
      <c r="E50" s="15">
        <f t="shared" si="13"/>
        <v>12680629</v>
      </c>
      <c r="F50" s="15">
        <f t="shared" si="13"/>
        <v>0</v>
      </c>
      <c r="G50" s="15">
        <f t="shared" si="13"/>
        <v>6546556</v>
      </c>
      <c r="H50" s="15">
        <f t="shared" si="13"/>
        <v>0</v>
      </c>
      <c r="I50" s="15">
        <f t="shared" si="13"/>
        <v>0</v>
      </c>
      <c r="J50" s="15">
        <f t="shared" si="13"/>
        <v>303055</v>
      </c>
      <c r="K50" s="15">
        <f t="shared" si="13"/>
        <v>487960</v>
      </c>
      <c r="L50" s="15">
        <f t="shared" si="13"/>
        <v>0</v>
      </c>
      <c r="M50" s="15">
        <f t="shared" si="13"/>
        <v>0</v>
      </c>
      <c r="N50" s="15">
        <f>SUM(D50:M50)</f>
        <v>51991464</v>
      </c>
      <c r="O50" s="38">
        <f t="shared" si="2"/>
        <v>1757.2995335631717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105</v>
      </c>
      <c r="M52" s="48"/>
      <c r="N52" s="48"/>
      <c r="O52" s="43">
        <v>29586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52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57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53</v>
      </c>
      <c r="F4" s="34" t="s">
        <v>54</v>
      </c>
      <c r="G4" s="34" t="s">
        <v>55</v>
      </c>
      <c r="H4" s="34" t="s">
        <v>5</v>
      </c>
      <c r="I4" s="34" t="s">
        <v>6</v>
      </c>
      <c r="J4" s="35" t="s">
        <v>56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16550809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16550809</v>
      </c>
      <c r="O5" s="33">
        <f t="shared" ref="O5:O50" si="2">(N5/O$52)</f>
        <v>588.4104451080774</v>
      </c>
      <c r="P5" s="6"/>
    </row>
    <row r="6" spans="1:133">
      <c r="A6" s="12"/>
      <c r="B6" s="25">
        <v>311</v>
      </c>
      <c r="C6" s="20" t="s">
        <v>2</v>
      </c>
      <c r="D6" s="46">
        <v>12928495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12928495</v>
      </c>
      <c r="O6" s="47">
        <f t="shared" si="2"/>
        <v>459.6307949374289</v>
      </c>
      <c r="P6" s="9"/>
    </row>
    <row r="7" spans="1:133">
      <c r="A7" s="12"/>
      <c r="B7" s="25">
        <v>312.10000000000002</v>
      </c>
      <c r="C7" s="20" t="s">
        <v>10</v>
      </c>
      <c r="D7" s="46">
        <v>456507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456507</v>
      </c>
      <c r="O7" s="47">
        <f t="shared" si="2"/>
        <v>16.229628839590443</v>
      </c>
      <c r="P7" s="9"/>
    </row>
    <row r="8" spans="1:133">
      <c r="A8" s="12"/>
      <c r="B8" s="25">
        <v>314.10000000000002</v>
      </c>
      <c r="C8" s="20" t="s">
        <v>11</v>
      </c>
      <c r="D8" s="46">
        <v>2069606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2069606</v>
      </c>
      <c r="O8" s="47">
        <f t="shared" si="2"/>
        <v>73.578142775881687</v>
      </c>
      <c r="P8" s="9"/>
    </row>
    <row r="9" spans="1:133">
      <c r="A9" s="12"/>
      <c r="B9" s="25">
        <v>315</v>
      </c>
      <c r="C9" s="20" t="s">
        <v>81</v>
      </c>
      <c r="D9" s="46">
        <v>1050816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1050816</v>
      </c>
      <c r="O9" s="47">
        <f t="shared" si="2"/>
        <v>37.358361774744026</v>
      </c>
      <c r="P9" s="9"/>
    </row>
    <row r="10" spans="1:133">
      <c r="A10" s="12"/>
      <c r="B10" s="25">
        <v>316</v>
      </c>
      <c r="C10" s="20" t="s">
        <v>82</v>
      </c>
      <c r="D10" s="46">
        <v>45385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45385</v>
      </c>
      <c r="O10" s="47">
        <f t="shared" si="2"/>
        <v>1.6135167804323094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6870399</v>
      </c>
      <c r="E11" s="32">
        <f t="shared" si="3"/>
        <v>6895215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13765614</v>
      </c>
      <c r="O11" s="45">
        <f t="shared" si="2"/>
        <v>489.39185153583617</v>
      </c>
      <c r="P11" s="10"/>
    </row>
    <row r="12" spans="1:133">
      <c r="A12" s="12"/>
      <c r="B12" s="25">
        <v>322</v>
      </c>
      <c r="C12" s="20" t="s">
        <v>0</v>
      </c>
      <c r="D12" s="46">
        <v>3920203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3920203</v>
      </c>
      <c r="O12" s="47">
        <f t="shared" si="2"/>
        <v>139.37012940841865</v>
      </c>
      <c r="P12" s="9"/>
    </row>
    <row r="13" spans="1:133">
      <c r="A13" s="12"/>
      <c r="B13" s="25">
        <v>323.39999999999998</v>
      </c>
      <c r="C13" s="20" t="s">
        <v>15</v>
      </c>
      <c r="D13" s="46">
        <v>20363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20363</v>
      </c>
      <c r="O13" s="47">
        <f t="shared" si="2"/>
        <v>0.72394055745164965</v>
      </c>
      <c r="P13" s="9"/>
    </row>
    <row r="14" spans="1:133">
      <c r="A14" s="12"/>
      <c r="B14" s="25">
        <v>323.7</v>
      </c>
      <c r="C14" s="20" t="s">
        <v>16</v>
      </c>
      <c r="D14" s="46">
        <v>350045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350045</v>
      </c>
      <c r="O14" s="47">
        <f t="shared" si="2"/>
        <v>12.444717007963595</v>
      </c>
      <c r="P14" s="9"/>
    </row>
    <row r="15" spans="1:133">
      <c r="A15" s="12"/>
      <c r="B15" s="25">
        <v>324.11</v>
      </c>
      <c r="C15" s="20" t="s">
        <v>83</v>
      </c>
      <c r="D15" s="46">
        <v>0</v>
      </c>
      <c r="E15" s="46">
        <v>341181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341181</v>
      </c>
      <c r="O15" s="47">
        <f t="shared" si="2"/>
        <v>12.129586177474403</v>
      </c>
      <c r="P15" s="9"/>
    </row>
    <row r="16" spans="1:133">
      <c r="A16" s="12"/>
      <c r="B16" s="25">
        <v>324.20999999999998</v>
      </c>
      <c r="C16" s="20" t="s">
        <v>84</v>
      </c>
      <c r="D16" s="46">
        <v>0</v>
      </c>
      <c r="E16" s="46">
        <v>191430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191430</v>
      </c>
      <c r="O16" s="47">
        <f t="shared" si="2"/>
        <v>6.8056740614334474</v>
      </c>
      <c r="P16" s="9"/>
    </row>
    <row r="17" spans="1:16">
      <c r="A17" s="12"/>
      <c r="B17" s="25">
        <v>324.61</v>
      </c>
      <c r="C17" s="20" t="s">
        <v>63</v>
      </c>
      <c r="D17" s="46">
        <v>0</v>
      </c>
      <c r="E17" s="46">
        <v>2232604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2232604</v>
      </c>
      <c r="O17" s="47">
        <f t="shared" si="2"/>
        <v>79.373009101251427</v>
      </c>
      <c r="P17" s="9"/>
    </row>
    <row r="18" spans="1:16">
      <c r="A18" s="12"/>
      <c r="B18" s="25">
        <v>324.70999999999998</v>
      </c>
      <c r="C18" s="20" t="s">
        <v>77</v>
      </c>
      <c r="D18" s="46">
        <v>0</v>
      </c>
      <c r="E18" s="46">
        <v>4130000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4130000</v>
      </c>
      <c r="O18" s="47">
        <f t="shared" si="2"/>
        <v>146.82878270762231</v>
      </c>
      <c r="P18" s="9"/>
    </row>
    <row r="19" spans="1:16">
      <c r="A19" s="12"/>
      <c r="B19" s="25">
        <v>325.2</v>
      </c>
      <c r="C19" s="20" t="s">
        <v>17</v>
      </c>
      <c r="D19" s="46">
        <v>2027897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2027897</v>
      </c>
      <c r="O19" s="47">
        <f t="shared" si="2"/>
        <v>72.095314277588173</v>
      </c>
      <c r="P19" s="9"/>
    </row>
    <row r="20" spans="1:16">
      <c r="A20" s="12"/>
      <c r="B20" s="25">
        <v>329</v>
      </c>
      <c r="C20" s="20" t="s">
        <v>18</v>
      </c>
      <c r="D20" s="46">
        <v>551891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5">SUM(D20:M20)</f>
        <v>551891</v>
      </c>
      <c r="O20" s="47">
        <f t="shared" si="2"/>
        <v>19.620698236632538</v>
      </c>
      <c r="P20" s="9"/>
    </row>
    <row r="21" spans="1:16" ht="15.75">
      <c r="A21" s="29" t="s">
        <v>20</v>
      </c>
      <c r="B21" s="30"/>
      <c r="C21" s="31"/>
      <c r="D21" s="32">
        <f t="shared" ref="D21:M21" si="6">SUM(D22:D27)</f>
        <v>2624613</v>
      </c>
      <c r="E21" s="32">
        <f t="shared" si="6"/>
        <v>0</v>
      </c>
      <c r="F21" s="32">
        <f t="shared" si="6"/>
        <v>0</v>
      </c>
      <c r="G21" s="32">
        <f t="shared" si="6"/>
        <v>121854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2746467</v>
      </c>
      <c r="O21" s="45">
        <f t="shared" si="2"/>
        <v>97.641744880546071</v>
      </c>
      <c r="P21" s="10"/>
    </row>
    <row r="22" spans="1:16">
      <c r="A22" s="12"/>
      <c r="B22" s="25">
        <v>331.39</v>
      </c>
      <c r="C22" s="20" t="s">
        <v>78</v>
      </c>
      <c r="D22" s="46">
        <v>0</v>
      </c>
      <c r="E22" s="46">
        <v>0</v>
      </c>
      <c r="F22" s="46">
        <v>0</v>
      </c>
      <c r="G22" s="46">
        <v>121854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121854</v>
      </c>
      <c r="O22" s="47">
        <f t="shared" si="2"/>
        <v>4.3321245733788398</v>
      </c>
      <c r="P22" s="9"/>
    </row>
    <row r="23" spans="1:16">
      <c r="A23" s="12"/>
      <c r="B23" s="25">
        <v>331.7</v>
      </c>
      <c r="C23" s="20" t="s">
        <v>21</v>
      </c>
      <c r="D23" s="46">
        <v>27102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27102</v>
      </c>
      <c r="O23" s="47">
        <f t="shared" si="2"/>
        <v>0.96352389078498291</v>
      </c>
      <c r="P23" s="9"/>
    </row>
    <row r="24" spans="1:16">
      <c r="A24" s="12"/>
      <c r="B24" s="25">
        <v>335.12</v>
      </c>
      <c r="C24" s="20" t="s">
        <v>85</v>
      </c>
      <c r="D24" s="46">
        <v>651340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651340</v>
      </c>
      <c r="O24" s="47">
        <f t="shared" si="2"/>
        <v>23.156285551763368</v>
      </c>
      <c r="P24" s="9"/>
    </row>
    <row r="25" spans="1:16">
      <c r="A25" s="12"/>
      <c r="B25" s="25">
        <v>335.15</v>
      </c>
      <c r="C25" s="20" t="s">
        <v>86</v>
      </c>
      <c r="D25" s="46">
        <v>6288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6288</v>
      </c>
      <c r="O25" s="47">
        <f t="shared" si="2"/>
        <v>0.2235494880546075</v>
      </c>
      <c r="P25" s="9"/>
    </row>
    <row r="26" spans="1:16">
      <c r="A26" s="12"/>
      <c r="B26" s="25">
        <v>335.18</v>
      </c>
      <c r="C26" s="20" t="s">
        <v>87</v>
      </c>
      <c r="D26" s="46">
        <v>1647166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1647166</v>
      </c>
      <c r="O26" s="47">
        <f t="shared" si="2"/>
        <v>58.559655858930604</v>
      </c>
      <c r="P26" s="9"/>
    </row>
    <row r="27" spans="1:16">
      <c r="A27" s="12"/>
      <c r="B27" s="25">
        <v>338</v>
      </c>
      <c r="C27" s="20" t="s">
        <v>27</v>
      </c>
      <c r="D27" s="46">
        <v>292717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292717</v>
      </c>
      <c r="O27" s="47">
        <f t="shared" si="2"/>
        <v>10.406605517633675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SUM(D29:D35)</f>
        <v>2169849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5"/>
        <v>2169849</v>
      </c>
      <c r="O28" s="45">
        <f t="shared" si="2"/>
        <v>77.141958191126278</v>
      </c>
      <c r="P28" s="10"/>
    </row>
    <row r="29" spans="1:16">
      <c r="A29" s="12"/>
      <c r="B29" s="25">
        <v>341.3</v>
      </c>
      <c r="C29" s="20" t="s">
        <v>88</v>
      </c>
      <c r="D29" s="46">
        <v>760920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8">SUM(D29:M29)</f>
        <v>760920</v>
      </c>
      <c r="O29" s="47">
        <f t="shared" si="2"/>
        <v>27.052047781569964</v>
      </c>
      <c r="P29" s="9"/>
    </row>
    <row r="30" spans="1:16">
      <c r="A30" s="12"/>
      <c r="B30" s="25">
        <v>341.9</v>
      </c>
      <c r="C30" s="20" t="s">
        <v>89</v>
      </c>
      <c r="D30" s="46">
        <v>207703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207703</v>
      </c>
      <c r="O30" s="47">
        <f t="shared" si="2"/>
        <v>7.3842079067121729</v>
      </c>
      <c r="P30" s="9"/>
    </row>
    <row r="31" spans="1:16">
      <c r="A31" s="12"/>
      <c r="B31" s="25">
        <v>342.2</v>
      </c>
      <c r="C31" s="20" t="s">
        <v>37</v>
      </c>
      <c r="D31" s="46">
        <v>149599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149599</v>
      </c>
      <c r="O31" s="47">
        <f t="shared" si="2"/>
        <v>5.3185082480091008</v>
      </c>
      <c r="P31" s="9"/>
    </row>
    <row r="32" spans="1:16">
      <c r="A32" s="12"/>
      <c r="B32" s="25">
        <v>342.6</v>
      </c>
      <c r="C32" s="20" t="s">
        <v>74</v>
      </c>
      <c r="D32" s="46">
        <v>294423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294423</v>
      </c>
      <c r="O32" s="47">
        <f t="shared" si="2"/>
        <v>10.467256825938566</v>
      </c>
      <c r="P32" s="9"/>
    </row>
    <row r="33" spans="1:16">
      <c r="A33" s="12"/>
      <c r="B33" s="25">
        <v>347.1</v>
      </c>
      <c r="C33" s="20" t="s">
        <v>38</v>
      </c>
      <c r="D33" s="46">
        <v>18257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18257</v>
      </c>
      <c r="O33" s="47">
        <f t="shared" si="2"/>
        <v>0.64906854379977252</v>
      </c>
      <c r="P33" s="9"/>
    </row>
    <row r="34" spans="1:16">
      <c r="A34" s="12"/>
      <c r="B34" s="25">
        <v>347.2</v>
      </c>
      <c r="C34" s="20" t="s">
        <v>39</v>
      </c>
      <c r="D34" s="46">
        <v>653953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653953</v>
      </c>
      <c r="O34" s="47">
        <f t="shared" si="2"/>
        <v>23.249182309442549</v>
      </c>
      <c r="P34" s="9"/>
    </row>
    <row r="35" spans="1:16">
      <c r="A35" s="12"/>
      <c r="B35" s="25">
        <v>347.4</v>
      </c>
      <c r="C35" s="20" t="s">
        <v>40</v>
      </c>
      <c r="D35" s="46">
        <v>84994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84994</v>
      </c>
      <c r="O35" s="47">
        <f t="shared" si="2"/>
        <v>3.0216865756541527</v>
      </c>
      <c r="P35" s="9"/>
    </row>
    <row r="36" spans="1:16" ht="15.75">
      <c r="A36" s="29" t="s">
        <v>33</v>
      </c>
      <c r="B36" s="30"/>
      <c r="C36" s="31"/>
      <c r="D36" s="32">
        <f t="shared" ref="D36:M36" si="9">SUM(D37:D38)</f>
        <v>619068</v>
      </c>
      <c r="E36" s="32">
        <f t="shared" si="9"/>
        <v>949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>SUM(D36:M36)</f>
        <v>620017</v>
      </c>
      <c r="O36" s="45">
        <f t="shared" si="2"/>
        <v>22.042697667804322</v>
      </c>
      <c r="P36" s="10"/>
    </row>
    <row r="37" spans="1:16">
      <c r="A37" s="13"/>
      <c r="B37" s="39">
        <v>351.1</v>
      </c>
      <c r="C37" s="21" t="s">
        <v>43</v>
      </c>
      <c r="D37" s="46">
        <v>203308</v>
      </c>
      <c r="E37" s="46">
        <v>949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204257</v>
      </c>
      <c r="O37" s="47">
        <f t="shared" si="2"/>
        <v>7.2616965301478951</v>
      </c>
      <c r="P37" s="9"/>
    </row>
    <row r="38" spans="1:16">
      <c r="A38" s="13"/>
      <c r="B38" s="39">
        <v>354</v>
      </c>
      <c r="C38" s="21" t="s">
        <v>44</v>
      </c>
      <c r="D38" s="46">
        <v>415760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415760</v>
      </c>
      <c r="O38" s="47">
        <f t="shared" si="2"/>
        <v>14.781001137656428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SUM(D40:D47)</f>
        <v>400359</v>
      </c>
      <c r="E39" s="32">
        <f t="shared" si="10"/>
        <v>4728</v>
      </c>
      <c r="F39" s="32">
        <f t="shared" si="10"/>
        <v>0</v>
      </c>
      <c r="G39" s="32">
        <f t="shared" si="10"/>
        <v>525944</v>
      </c>
      <c r="H39" s="32">
        <f t="shared" si="10"/>
        <v>0</v>
      </c>
      <c r="I39" s="32">
        <f t="shared" si="10"/>
        <v>0</v>
      </c>
      <c r="J39" s="32">
        <f t="shared" si="10"/>
        <v>5581</v>
      </c>
      <c r="K39" s="32">
        <f t="shared" si="10"/>
        <v>263856</v>
      </c>
      <c r="L39" s="32">
        <f t="shared" si="10"/>
        <v>0</v>
      </c>
      <c r="M39" s="32">
        <f t="shared" si="10"/>
        <v>0</v>
      </c>
      <c r="N39" s="32">
        <f>SUM(D39:M39)</f>
        <v>1200468</v>
      </c>
      <c r="O39" s="45">
        <f t="shared" si="2"/>
        <v>42.678754266211605</v>
      </c>
      <c r="P39" s="10"/>
    </row>
    <row r="40" spans="1:16">
      <c r="A40" s="12"/>
      <c r="B40" s="25">
        <v>361.1</v>
      </c>
      <c r="C40" s="20" t="s">
        <v>45</v>
      </c>
      <c r="D40" s="46">
        <v>32840</v>
      </c>
      <c r="E40" s="46">
        <v>4728</v>
      </c>
      <c r="F40" s="46">
        <v>0</v>
      </c>
      <c r="G40" s="46">
        <v>2081</v>
      </c>
      <c r="H40" s="46">
        <v>0</v>
      </c>
      <c r="I40" s="46">
        <v>0</v>
      </c>
      <c r="J40" s="46">
        <v>581</v>
      </c>
      <c r="K40" s="46">
        <v>0</v>
      </c>
      <c r="L40" s="46">
        <v>0</v>
      </c>
      <c r="M40" s="46">
        <v>0</v>
      </c>
      <c r="N40" s="46">
        <f>SUM(D40:M40)</f>
        <v>40230</v>
      </c>
      <c r="O40" s="47">
        <f t="shared" si="2"/>
        <v>1.4302474402730376</v>
      </c>
      <c r="P40" s="9"/>
    </row>
    <row r="41" spans="1:16">
      <c r="A41" s="12"/>
      <c r="B41" s="25">
        <v>361.3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193</v>
      </c>
      <c r="L41" s="46">
        <v>0</v>
      </c>
      <c r="M41" s="46">
        <v>0</v>
      </c>
      <c r="N41" s="46">
        <f t="shared" ref="N41:N47" si="11">SUM(D41:M41)</f>
        <v>193</v>
      </c>
      <c r="O41" s="47">
        <f t="shared" si="2"/>
        <v>6.8614903299203641E-3</v>
      </c>
      <c r="P41" s="9"/>
    </row>
    <row r="42" spans="1:16">
      <c r="A42" s="12"/>
      <c r="B42" s="25">
        <v>362</v>
      </c>
      <c r="C42" s="20" t="s">
        <v>47</v>
      </c>
      <c r="D42" s="46">
        <v>237462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237462</v>
      </c>
      <c r="O42" s="47">
        <f t="shared" si="2"/>
        <v>8.4421928327645048</v>
      </c>
      <c r="P42" s="9"/>
    </row>
    <row r="43" spans="1:16">
      <c r="A43" s="12"/>
      <c r="B43" s="25">
        <v>364</v>
      </c>
      <c r="C43" s="20" t="s">
        <v>90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5000</v>
      </c>
      <c r="K43" s="46">
        <v>0</v>
      </c>
      <c r="L43" s="46">
        <v>0</v>
      </c>
      <c r="M43" s="46">
        <v>0</v>
      </c>
      <c r="N43" s="46">
        <f t="shared" si="11"/>
        <v>5000</v>
      </c>
      <c r="O43" s="47">
        <f t="shared" si="2"/>
        <v>0.17775881683731512</v>
      </c>
      <c r="P43" s="9"/>
    </row>
    <row r="44" spans="1:16">
      <c r="A44" s="12"/>
      <c r="B44" s="25">
        <v>366</v>
      </c>
      <c r="C44" s="20" t="s">
        <v>49</v>
      </c>
      <c r="D44" s="46">
        <v>80940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80940</v>
      </c>
      <c r="O44" s="47">
        <f t="shared" si="2"/>
        <v>2.8775597269624575</v>
      </c>
      <c r="P44" s="9"/>
    </row>
    <row r="45" spans="1:16">
      <c r="A45" s="12"/>
      <c r="B45" s="25">
        <v>368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263663</v>
      </c>
      <c r="L45" s="46">
        <v>0</v>
      </c>
      <c r="M45" s="46">
        <v>0</v>
      </c>
      <c r="N45" s="46">
        <f t="shared" si="11"/>
        <v>263663</v>
      </c>
      <c r="O45" s="47">
        <f t="shared" si="2"/>
        <v>9.373684584755404</v>
      </c>
      <c r="P45" s="9"/>
    </row>
    <row r="46" spans="1:16">
      <c r="A46" s="12"/>
      <c r="B46" s="25">
        <v>369.3</v>
      </c>
      <c r="C46" s="20" t="s">
        <v>66</v>
      </c>
      <c r="D46" s="46">
        <v>35059</v>
      </c>
      <c r="E46" s="46">
        <v>0</v>
      </c>
      <c r="F46" s="46">
        <v>0</v>
      </c>
      <c r="G46" s="46">
        <v>57550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92609</v>
      </c>
      <c r="O46" s="47">
        <f t="shared" si="2"/>
        <v>3.2924132536973834</v>
      </c>
      <c r="P46" s="9"/>
    </row>
    <row r="47" spans="1:16">
      <c r="A47" s="12"/>
      <c r="B47" s="25">
        <v>369.9</v>
      </c>
      <c r="C47" s="20" t="s">
        <v>51</v>
      </c>
      <c r="D47" s="46">
        <v>14058</v>
      </c>
      <c r="E47" s="46">
        <v>0</v>
      </c>
      <c r="F47" s="46">
        <v>0</v>
      </c>
      <c r="G47" s="46">
        <v>466313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480371</v>
      </c>
      <c r="O47" s="47">
        <f t="shared" si="2"/>
        <v>17.07803612059158</v>
      </c>
      <c r="P47" s="9"/>
    </row>
    <row r="48" spans="1:16" ht="15.75">
      <c r="A48" s="29" t="s">
        <v>67</v>
      </c>
      <c r="B48" s="30"/>
      <c r="C48" s="31"/>
      <c r="D48" s="32">
        <f t="shared" ref="D48:M48" si="12">SUM(D49:D49)</f>
        <v>532950</v>
      </c>
      <c r="E48" s="32">
        <f t="shared" si="12"/>
        <v>500000</v>
      </c>
      <c r="F48" s="32">
        <f t="shared" si="12"/>
        <v>0</v>
      </c>
      <c r="G48" s="32">
        <f t="shared" si="12"/>
        <v>6300000</v>
      </c>
      <c r="H48" s="32">
        <f t="shared" si="12"/>
        <v>0</v>
      </c>
      <c r="I48" s="32">
        <f t="shared" si="12"/>
        <v>500000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7832950</v>
      </c>
      <c r="O48" s="45">
        <f t="shared" si="2"/>
        <v>278.47518486916954</v>
      </c>
      <c r="P48" s="9"/>
    </row>
    <row r="49" spans="1:119" ht="15.75" thickBot="1">
      <c r="A49" s="12"/>
      <c r="B49" s="25">
        <v>381</v>
      </c>
      <c r="C49" s="20" t="s">
        <v>68</v>
      </c>
      <c r="D49" s="46">
        <v>532950</v>
      </c>
      <c r="E49" s="46">
        <v>500000</v>
      </c>
      <c r="F49" s="46">
        <v>0</v>
      </c>
      <c r="G49" s="46">
        <v>6300000</v>
      </c>
      <c r="H49" s="46">
        <v>0</v>
      </c>
      <c r="I49" s="46">
        <v>500000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7832950</v>
      </c>
      <c r="O49" s="47">
        <f t="shared" si="2"/>
        <v>278.47518486916954</v>
      </c>
      <c r="P49" s="9"/>
    </row>
    <row r="50" spans="1:119" ht="16.5" thickBot="1">
      <c r="A50" s="14" t="s">
        <v>41</v>
      </c>
      <c r="B50" s="23"/>
      <c r="C50" s="22"/>
      <c r="D50" s="15">
        <f t="shared" ref="D50:M50" si="13">SUM(D5,D11,D21,D28,D36,D39,D48)</f>
        <v>29768047</v>
      </c>
      <c r="E50" s="15">
        <f t="shared" si="13"/>
        <v>7400892</v>
      </c>
      <c r="F50" s="15">
        <f t="shared" si="13"/>
        <v>0</v>
      </c>
      <c r="G50" s="15">
        <f t="shared" si="13"/>
        <v>6947798</v>
      </c>
      <c r="H50" s="15">
        <f t="shared" si="13"/>
        <v>0</v>
      </c>
      <c r="I50" s="15">
        <f t="shared" si="13"/>
        <v>500000</v>
      </c>
      <c r="J50" s="15">
        <f t="shared" si="13"/>
        <v>5581</v>
      </c>
      <c r="K50" s="15">
        <f t="shared" si="13"/>
        <v>263856</v>
      </c>
      <c r="L50" s="15">
        <f t="shared" si="13"/>
        <v>0</v>
      </c>
      <c r="M50" s="15">
        <f t="shared" si="13"/>
        <v>0</v>
      </c>
      <c r="N50" s="15">
        <f>SUM(D50:M50)</f>
        <v>44886174</v>
      </c>
      <c r="O50" s="38">
        <f t="shared" si="2"/>
        <v>1595.7826365187714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103</v>
      </c>
      <c r="M52" s="48"/>
      <c r="N52" s="48"/>
      <c r="O52" s="43">
        <v>28128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70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2024-06-10T19:28:12Z</cp:lastPrinted>
  <dcterms:created xsi:type="dcterms:W3CDTF">2000-08-31T21:26:31Z</dcterms:created>
  <dcterms:modified xsi:type="dcterms:W3CDTF">2024-07-02T20:37:51Z</dcterms:modified>
</cp:coreProperties>
</file>