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'2008'!$A$1:$O$46</definedName>
    <definedName name="_xlnm.Print_Area" localSheetId="13">'2009'!$A$1:$O$54</definedName>
    <definedName name="_xlnm.Print_Area" localSheetId="12">'2010'!$A$1:$O$50</definedName>
    <definedName name="_xlnm.Print_Area" localSheetId="11">'2011'!$A$1:$O$47</definedName>
    <definedName name="_xlnm.Print_Area" localSheetId="10">'2012'!$A$1:$O$49</definedName>
    <definedName name="_xlnm.Print_Area" localSheetId="9">'2013'!$A$1:$O$50</definedName>
    <definedName name="_xlnm.Print_Area" localSheetId="8">'2014'!$A$1:$O$52</definedName>
    <definedName name="_xlnm.Print_Area" localSheetId="7">'2015'!$A$1:$O$50</definedName>
    <definedName name="_xlnm.Print_Area" localSheetId="6">'2016'!$A$1:$O$52</definedName>
    <definedName name="_xlnm.Print_Area" localSheetId="5">'2017'!$A$1:$O$52</definedName>
    <definedName name="_xlnm.Print_Area" localSheetId="4">'2018'!$A$1:$O$50</definedName>
    <definedName name="_xlnm.Print_Area" localSheetId="3">'2019'!$A$1:$O$54</definedName>
    <definedName name="_xlnm.Print_Area" localSheetId="2">'2020'!$A$1:$O$56</definedName>
    <definedName name="_xlnm.Print_Area" localSheetId="1">'2021'!$A$1:$P$55</definedName>
    <definedName name="_xlnm.Print_Area" localSheetId="0">'2022'!$A$1:$P$55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50" i="47" l="1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8" i="47" l="1"/>
  <c r="P48" i="47" s="1"/>
  <c r="O42" i="47"/>
  <c r="P42" i="47" s="1"/>
  <c r="O39" i="47"/>
  <c r="P39" i="47" s="1"/>
  <c r="O31" i="47"/>
  <c r="P31" i="47" s="1"/>
  <c r="M51" i="47"/>
  <c r="O19" i="47"/>
  <c r="P19" i="47" s="1"/>
  <c r="L51" i="47"/>
  <c r="D51" i="47"/>
  <c r="G51" i="47"/>
  <c r="F51" i="47"/>
  <c r="I51" i="47"/>
  <c r="J51" i="47"/>
  <c r="O13" i="47"/>
  <c r="P13" i="47" s="1"/>
  <c r="N51" i="47"/>
  <c r="H51" i="47"/>
  <c r="K51" i="47"/>
  <c r="E51" i="47"/>
  <c r="O5" i="47"/>
  <c r="P5" i="47" s="1"/>
  <c r="O50" i="46"/>
  <c r="P50" i="46" s="1"/>
  <c r="O49" i="46"/>
  <c r="P49" i="46" s="1"/>
  <c r="N48" i="46"/>
  <c r="M48" i="46"/>
  <c r="L48" i="46"/>
  <c r="K48" i="46"/>
  <c r="J48" i="46"/>
  <c r="I48" i="46"/>
  <c r="H48" i="46"/>
  <c r="G48" i="46"/>
  <c r="F48" i="46"/>
  <c r="E48" i="46"/>
  <c r="D48" i="46"/>
  <c r="O47" i="46"/>
  <c r="P47" i="46" s="1"/>
  <c r="O46" i="46"/>
  <c r="P46" i="46" s="1"/>
  <c r="O45" i="46"/>
  <c r="P45" i="46"/>
  <c r="O44" i="46"/>
  <c r="P44" i="46"/>
  <c r="O43" i="46"/>
  <c r="P43" i="46"/>
  <c r="O42" i="46"/>
  <c r="P42" i="46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/>
  <c r="O38" i="46"/>
  <c r="P38" i="46" s="1"/>
  <c r="N37" i="46"/>
  <c r="M37" i="46"/>
  <c r="L37" i="46"/>
  <c r="K37" i="46"/>
  <c r="J37" i="46"/>
  <c r="I37" i="46"/>
  <c r="H37" i="46"/>
  <c r="G37" i="46"/>
  <c r="F37" i="46"/>
  <c r="E37" i="46"/>
  <c r="D37" i="46"/>
  <c r="O36" i="46"/>
  <c r="P36" i="46"/>
  <c r="O35" i="46"/>
  <c r="P35" i="46" s="1"/>
  <c r="O34" i="46"/>
  <c r="P34" i="46"/>
  <c r="O33" i="46"/>
  <c r="P33" i="46"/>
  <c r="O32" i="46"/>
  <c r="P32" i="46" s="1"/>
  <c r="O31" i="46"/>
  <c r="P31" i="46" s="1"/>
  <c r="O30" i="46"/>
  <c r="P30" i="46"/>
  <c r="O29" i="46"/>
  <c r="P29" i="46" s="1"/>
  <c r="N28" i="46"/>
  <c r="M28" i="46"/>
  <c r="L28" i="46"/>
  <c r="K28" i="46"/>
  <c r="J28" i="46"/>
  <c r="I28" i="46"/>
  <c r="H28" i="46"/>
  <c r="G28" i="46"/>
  <c r="F28" i="46"/>
  <c r="E28" i="46"/>
  <c r="D28" i="46"/>
  <c r="O27" i="46"/>
  <c r="P27" i="46" s="1"/>
  <c r="O26" i="46"/>
  <c r="P26" i="46" s="1"/>
  <c r="O25" i="46"/>
  <c r="P25" i="46" s="1"/>
  <c r="O24" i="46"/>
  <c r="P24" i="46"/>
  <c r="O23" i="46"/>
  <c r="P23" i="46" s="1"/>
  <c r="O22" i="46"/>
  <c r="P22" i="46"/>
  <c r="O21" i="46"/>
  <c r="P21" i="46" s="1"/>
  <c r="O20" i="46"/>
  <c r="P20" i="46" s="1"/>
  <c r="O19" i="46"/>
  <c r="P19" i="46" s="1"/>
  <c r="N18" i="46"/>
  <c r="M18" i="46"/>
  <c r="L18" i="46"/>
  <c r="K18" i="46"/>
  <c r="J18" i="46"/>
  <c r="I18" i="46"/>
  <c r="H18" i="46"/>
  <c r="G18" i="46"/>
  <c r="F18" i="46"/>
  <c r="E18" i="46"/>
  <c r="D18" i="46"/>
  <c r="O17" i="46"/>
  <c r="P17" i="46" s="1"/>
  <c r="O16" i="46"/>
  <c r="P16" i="46" s="1"/>
  <c r="O15" i="46"/>
  <c r="P15" i="46"/>
  <c r="O14" i="46"/>
  <c r="P14" i="46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O11" i="46"/>
  <c r="P11" i="46" s="1"/>
  <c r="O10" i="46"/>
  <c r="P10" i="46" s="1"/>
  <c r="O9" i="46"/>
  <c r="P9" i="46"/>
  <c r="O8" i="46"/>
  <c r="P8" i="46" s="1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F51" i="46" s="1"/>
  <c r="E5" i="46"/>
  <c r="D5" i="46"/>
  <c r="N51" i="45"/>
  <c r="O51" i="45"/>
  <c r="N50" i="45"/>
  <c r="O50" i="45"/>
  <c r="N49" i="45"/>
  <c r="O49" i="45" s="1"/>
  <c r="N48" i="45"/>
  <c r="O48" i="45" s="1"/>
  <c r="M47" i="45"/>
  <c r="L47" i="45"/>
  <c r="K47" i="45"/>
  <c r="K52" i="45" s="1"/>
  <c r="J47" i="45"/>
  <c r="N47" i="45" s="1"/>
  <c r="O47" i="45" s="1"/>
  <c r="I47" i="45"/>
  <c r="H47" i="45"/>
  <c r="G47" i="45"/>
  <c r="F47" i="45"/>
  <c r="E47" i="45"/>
  <c r="D47" i="45"/>
  <c r="N46" i="45"/>
  <c r="O46" i="45" s="1"/>
  <c r="N45" i="45"/>
  <c r="O45" i="45"/>
  <c r="N44" i="45"/>
  <c r="O44" i="45"/>
  <c r="N43" i="45"/>
  <c r="O43" i="45"/>
  <c r="N42" i="45"/>
  <c r="O42" i="45"/>
  <c r="N41" i="45"/>
  <c r="O41" i="45" s="1"/>
  <c r="M40" i="45"/>
  <c r="L40" i="45"/>
  <c r="K40" i="45"/>
  <c r="J40" i="45"/>
  <c r="I40" i="45"/>
  <c r="H40" i="45"/>
  <c r="G40" i="45"/>
  <c r="F40" i="45"/>
  <c r="E40" i="45"/>
  <c r="D40" i="45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/>
  <c r="N34" i="45"/>
  <c r="O34" i="45"/>
  <c r="N33" i="45"/>
  <c r="O33" i="45"/>
  <c r="N32" i="45"/>
  <c r="O32" i="45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/>
  <c r="N26" i="45"/>
  <c r="O26" i="45" s="1"/>
  <c r="N25" i="45"/>
  <c r="O25" i="45"/>
  <c r="N24" i="45"/>
  <c r="O24" i="45"/>
  <c r="N23" i="45"/>
  <c r="O23" i="45" s="1"/>
  <c r="N22" i="45"/>
  <c r="O22" i="45" s="1"/>
  <c r="N21" i="45"/>
  <c r="O21" i="45"/>
  <c r="N20" i="45"/>
  <c r="O20" i="45"/>
  <c r="M19" i="45"/>
  <c r="L19" i="45"/>
  <c r="K19" i="45"/>
  <c r="J19" i="45"/>
  <c r="I19" i="45"/>
  <c r="H19" i="45"/>
  <c r="G19" i="45"/>
  <c r="F19" i="45"/>
  <c r="E19" i="45"/>
  <c r="D19" i="45"/>
  <c r="N19" i="45" s="1"/>
  <c r="O19" i="45" s="1"/>
  <c r="N18" i="45"/>
  <c r="O18" i="45"/>
  <c r="N17" i="45"/>
  <c r="O17" i="45"/>
  <c r="N16" i="45"/>
  <c r="O16" i="45"/>
  <c r="N15" i="45"/>
  <c r="O15" i="45" s="1"/>
  <c r="M14" i="45"/>
  <c r="L14" i="45"/>
  <c r="K14" i="45"/>
  <c r="J14" i="45"/>
  <c r="J52" i="45" s="1"/>
  <c r="I14" i="45"/>
  <c r="N14" i="45" s="1"/>
  <c r="O14" i="45" s="1"/>
  <c r="H14" i="45"/>
  <c r="G14" i="45"/>
  <c r="F14" i="45"/>
  <c r="E14" i="45"/>
  <c r="D14" i="45"/>
  <c r="N13" i="45"/>
  <c r="O13" i="45" s="1"/>
  <c r="N12" i="45"/>
  <c r="O12" i="45" s="1"/>
  <c r="N11" i="45"/>
  <c r="O11" i="45"/>
  <c r="N10" i="45"/>
  <c r="O10" i="45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49" i="44"/>
  <c r="O49" i="44" s="1"/>
  <c r="N48" i="44"/>
  <c r="O48" i="44"/>
  <c r="N47" i="44"/>
  <c r="O47" i="44"/>
  <c r="N46" i="44"/>
  <c r="O46" i="44"/>
  <c r="M45" i="44"/>
  <c r="L45" i="44"/>
  <c r="K45" i="44"/>
  <c r="J45" i="44"/>
  <c r="I45" i="44"/>
  <c r="H45" i="44"/>
  <c r="G45" i="44"/>
  <c r="F45" i="44"/>
  <c r="E45" i="44"/>
  <c r="D45" i="44"/>
  <c r="N44" i="44"/>
  <c r="O44" i="44"/>
  <c r="N43" i="44"/>
  <c r="O43" i="44"/>
  <c r="N42" i="44"/>
  <c r="O42" i="44" s="1"/>
  <c r="N41" i="44"/>
  <c r="O41" i="44"/>
  <c r="N40" i="44"/>
  <c r="O40" i="44"/>
  <c r="N39" i="44"/>
  <c r="O39" i="44"/>
  <c r="M38" i="44"/>
  <c r="L38" i="44"/>
  <c r="K38" i="44"/>
  <c r="J38" i="44"/>
  <c r="I38" i="44"/>
  <c r="H38" i="44"/>
  <c r="G38" i="44"/>
  <c r="F38" i="44"/>
  <c r="E38" i="44"/>
  <c r="D38" i="44"/>
  <c r="N37" i="44"/>
  <c r="O37" i="44"/>
  <c r="M36" i="44"/>
  <c r="L36" i="44"/>
  <c r="K36" i="44"/>
  <c r="J36" i="44"/>
  <c r="I36" i="44"/>
  <c r="H36" i="44"/>
  <c r="G36" i="44"/>
  <c r="F36" i="44"/>
  <c r="E36" i="44"/>
  <c r="D36" i="44"/>
  <c r="N35" i="44"/>
  <c r="O35" i="44"/>
  <c r="N34" i="44"/>
  <c r="O34" i="44"/>
  <c r="N33" i="44"/>
  <c r="O33" i="44"/>
  <c r="N32" i="44"/>
  <c r="O32" i="44" s="1"/>
  <c r="N31" i="44"/>
  <c r="O31" i="44" s="1"/>
  <c r="N30" i="44"/>
  <c r="O30" i="44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/>
  <c r="N26" i="44"/>
  <c r="O26" i="44"/>
  <c r="N25" i="44"/>
  <c r="O25" i="44"/>
  <c r="N24" i="44"/>
  <c r="O24" i="44" s="1"/>
  <c r="N23" i="44"/>
  <c r="O23" i="44"/>
  <c r="N22" i="44"/>
  <c r="O22" i="44"/>
  <c r="N21" i="44"/>
  <c r="O21" i="44" s="1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/>
  <c r="N16" i="44"/>
  <c r="O16" i="44" s="1"/>
  <c r="N15" i="44"/>
  <c r="O15" i="44" s="1"/>
  <c r="M14" i="44"/>
  <c r="L14" i="44"/>
  <c r="N14" i="44" s="1"/>
  <c r="O14" i="44" s="1"/>
  <c r="K14" i="44"/>
  <c r="J14" i="44"/>
  <c r="I14" i="44"/>
  <c r="H14" i="44"/>
  <c r="G14" i="44"/>
  <c r="F14" i="44"/>
  <c r="E14" i="44"/>
  <c r="D14" i="44"/>
  <c r="N13" i="44"/>
  <c r="O13" i="44" s="1"/>
  <c r="N12" i="44"/>
  <c r="O12" i="44"/>
  <c r="N11" i="44"/>
  <c r="O11" i="44" s="1"/>
  <c r="N10" i="44"/>
  <c r="O10" i="44"/>
  <c r="N9" i="44"/>
  <c r="O9" i="44"/>
  <c r="N8" i="44"/>
  <c r="O8" i="44" s="1"/>
  <c r="N7" i="44"/>
  <c r="O7" i="44"/>
  <c r="N6" i="44"/>
  <c r="O6" i="44"/>
  <c r="M5" i="44"/>
  <c r="L5" i="44"/>
  <c r="L50" i="44" s="1"/>
  <c r="K5" i="44"/>
  <c r="J5" i="44"/>
  <c r="I5" i="44"/>
  <c r="H5" i="44"/>
  <c r="G5" i="44"/>
  <c r="F5" i="44"/>
  <c r="E5" i="44"/>
  <c r="D5" i="44"/>
  <c r="N45" i="43"/>
  <c r="O45" i="43"/>
  <c r="M44" i="43"/>
  <c r="L44" i="43"/>
  <c r="N44" i="43" s="1"/>
  <c r="O44" i="43" s="1"/>
  <c r="K44" i="43"/>
  <c r="J44" i="43"/>
  <c r="I44" i="43"/>
  <c r="H44" i="43"/>
  <c r="G44" i="43"/>
  <c r="F44" i="43"/>
  <c r="E44" i="43"/>
  <c r="D44" i="43"/>
  <c r="N43" i="43"/>
  <c r="O43" i="43"/>
  <c r="N42" i="43"/>
  <c r="O42" i="43"/>
  <c r="N41" i="43"/>
  <c r="O41" i="43"/>
  <c r="N40" i="43"/>
  <c r="O40" i="43"/>
  <c r="N39" i="43"/>
  <c r="O39" i="43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/>
  <c r="N35" i="43"/>
  <c r="O35" i="43"/>
  <c r="M34" i="43"/>
  <c r="L34" i="43"/>
  <c r="N34" i="43" s="1"/>
  <c r="K34" i="43"/>
  <c r="J34" i="43"/>
  <c r="I34" i="43"/>
  <c r="H34" i="43"/>
  <c r="G34" i="43"/>
  <c r="F34" i="43"/>
  <c r="E34" i="43"/>
  <c r="D34" i="43"/>
  <c r="N33" i="43"/>
  <c r="O33" i="43"/>
  <c r="N32" i="43"/>
  <c r="O32" i="43"/>
  <c r="N31" i="43"/>
  <c r="O31" i="43"/>
  <c r="N30" i="43"/>
  <c r="O30" i="43"/>
  <c r="N29" i="43"/>
  <c r="O29" i="43" s="1"/>
  <c r="N28" i="43"/>
  <c r="O28" i="43" s="1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/>
  <c r="N24" i="43"/>
  <c r="O24" i="43"/>
  <c r="N23" i="43"/>
  <c r="O23" i="43"/>
  <c r="N22" i="43"/>
  <c r="O22" i="43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/>
  <c r="N16" i="43"/>
  <c r="O16" i="43"/>
  <c r="N15" i="43"/>
  <c r="O15" i="43"/>
  <c r="M14" i="43"/>
  <c r="L14" i="43"/>
  <c r="K14" i="43"/>
  <c r="J14" i="43"/>
  <c r="I14" i="43"/>
  <c r="H14" i="43"/>
  <c r="G14" i="43"/>
  <c r="F14" i="43"/>
  <c r="E14" i="43"/>
  <c r="E46" i="43" s="1"/>
  <c r="D14" i="43"/>
  <c r="N13" i="43"/>
  <c r="O13" i="43"/>
  <c r="N12" i="43"/>
  <c r="O12" i="43"/>
  <c r="N11" i="43"/>
  <c r="O11" i="43" s="1"/>
  <c r="N10" i="43"/>
  <c r="O10" i="43" s="1"/>
  <c r="N9" i="43"/>
  <c r="O9" i="43"/>
  <c r="N8" i="43"/>
  <c r="O8" i="43"/>
  <c r="N7" i="43"/>
  <c r="O7" i="43"/>
  <c r="N6" i="43"/>
  <c r="O6" i="43"/>
  <c r="M5" i="43"/>
  <c r="L5" i="43"/>
  <c r="K5" i="43"/>
  <c r="J5" i="43"/>
  <c r="I5" i="43"/>
  <c r="H5" i="43"/>
  <c r="H46" i="43" s="1"/>
  <c r="G5" i="43"/>
  <c r="G46" i="43" s="1"/>
  <c r="F5" i="43"/>
  <c r="N5" i="43" s="1"/>
  <c r="O5" i="43" s="1"/>
  <c r="E5" i="43"/>
  <c r="D5" i="43"/>
  <c r="N47" i="42"/>
  <c r="O47" i="42"/>
  <c r="M46" i="42"/>
  <c r="L46" i="42"/>
  <c r="K46" i="42"/>
  <c r="J46" i="42"/>
  <c r="I46" i="42"/>
  <c r="H46" i="42"/>
  <c r="G46" i="42"/>
  <c r="F46" i="42"/>
  <c r="E46" i="42"/>
  <c r="D46" i="42"/>
  <c r="N45" i="42"/>
  <c r="O45" i="42"/>
  <c r="N44" i="42"/>
  <c r="O44" i="42" s="1"/>
  <c r="N43" i="42"/>
  <c r="O43" i="42" s="1"/>
  <c r="N42" i="42"/>
  <c r="O42" i="42"/>
  <c r="N41" i="42"/>
  <c r="O41" i="42" s="1"/>
  <c r="N40" i="42"/>
  <c r="O40" i="42"/>
  <c r="M39" i="42"/>
  <c r="L39" i="42"/>
  <c r="K39" i="42"/>
  <c r="J39" i="42"/>
  <c r="I39" i="42"/>
  <c r="H39" i="42"/>
  <c r="G39" i="42"/>
  <c r="F39" i="42"/>
  <c r="E39" i="42"/>
  <c r="D39" i="42"/>
  <c r="N38" i="42"/>
  <c r="O38" i="42"/>
  <c r="N37" i="42"/>
  <c r="O37" i="42"/>
  <c r="M36" i="42"/>
  <c r="L36" i="42"/>
  <c r="K36" i="42"/>
  <c r="J36" i="42"/>
  <c r="I36" i="42"/>
  <c r="H36" i="42"/>
  <c r="G36" i="42"/>
  <c r="N36" i="42" s="1"/>
  <c r="O36" i="42" s="1"/>
  <c r="F36" i="42"/>
  <c r="E36" i="42"/>
  <c r="D36" i="42"/>
  <c r="N35" i="42"/>
  <c r="O35" i="42"/>
  <c r="N34" i="42"/>
  <c r="O34" i="42" s="1"/>
  <c r="N33" i="42"/>
  <c r="O33" i="42" s="1"/>
  <c r="N32" i="42"/>
  <c r="O32" i="42"/>
  <c r="N31" i="42"/>
  <c r="O31" i="42"/>
  <c r="N30" i="42"/>
  <c r="O30" i="42"/>
  <c r="N29" i="42"/>
  <c r="O29" i="42"/>
  <c r="M28" i="42"/>
  <c r="L28" i="42"/>
  <c r="K28" i="42"/>
  <c r="J28" i="42"/>
  <c r="I28" i="42"/>
  <c r="H28" i="42"/>
  <c r="G28" i="42"/>
  <c r="F28" i="42"/>
  <c r="N28" i="42" s="1"/>
  <c r="O28" i="42" s="1"/>
  <c r="E28" i="42"/>
  <c r="D28" i="42"/>
  <c r="N27" i="42"/>
  <c r="O27" i="42"/>
  <c r="N26" i="42"/>
  <c r="O26" i="42" s="1"/>
  <c r="N25" i="42"/>
  <c r="O25" i="42" s="1"/>
  <c r="N24" i="42"/>
  <c r="O24" i="42"/>
  <c r="N23" i="42"/>
  <c r="O23" i="42" s="1"/>
  <c r="N22" i="42"/>
  <c r="O22" i="42"/>
  <c r="N21" i="42"/>
  <c r="O21" i="42"/>
  <c r="N20" i="42"/>
  <c r="O20" i="42" s="1"/>
  <c r="M19" i="42"/>
  <c r="L19" i="42"/>
  <c r="K19" i="42"/>
  <c r="J19" i="42"/>
  <c r="J48" i="42" s="1"/>
  <c r="I19" i="42"/>
  <c r="H19" i="42"/>
  <c r="G19" i="42"/>
  <c r="F19" i="42"/>
  <c r="E19" i="42"/>
  <c r="D19" i="42"/>
  <c r="N18" i="42"/>
  <c r="O18" i="42" s="1"/>
  <c r="N17" i="42"/>
  <c r="O17" i="42"/>
  <c r="N16" i="42"/>
  <c r="O16" i="42"/>
  <c r="N15" i="42"/>
  <c r="O15" i="42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/>
  <c r="N12" i="42"/>
  <c r="O12" i="42"/>
  <c r="N11" i="42"/>
  <c r="O11" i="42"/>
  <c r="N10" i="42"/>
  <c r="O10" i="42" s="1"/>
  <c r="N9" i="42"/>
  <c r="O9" i="42" s="1"/>
  <c r="N8" i="42"/>
  <c r="O8" i="42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5" i="42" s="1"/>
  <c r="O5" i="42" s="1"/>
  <c r="N47" i="41"/>
  <c r="O47" i="41"/>
  <c r="N46" i="41"/>
  <c r="O46" i="41"/>
  <c r="M45" i="41"/>
  <c r="L45" i="41"/>
  <c r="K45" i="41"/>
  <c r="J45" i="41"/>
  <c r="I45" i="41"/>
  <c r="H45" i="41"/>
  <c r="G45" i="41"/>
  <c r="F45" i="41"/>
  <c r="E45" i="41"/>
  <c r="D45" i="41"/>
  <c r="N44" i="41"/>
  <c r="O44" i="41"/>
  <c r="N43" i="41"/>
  <c r="O43" i="41" s="1"/>
  <c r="N42" i="41"/>
  <c r="O42" i="41" s="1"/>
  <c r="N41" i="41"/>
  <c r="O41" i="41"/>
  <c r="N40" i="41"/>
  <c r="O40" i="41"/>
  <c r="N39" i="41"/>
  <c r="O39" i="41"/>
  <c r="M38" i="41"/>
  <c r="L38" i="41"/>
  <c r="K38" i="41"/>
  <c r="J38" i="41"/>
  <c r="I38" i="41"/>
  <c r="H38" i="41"/>
  <c r="G38" i="41"/>
  <c r="F38" i="41"/>
  <c r="E38" i="41"/>
  <c r="D38" i="41"/>
  <c r="N38" i="41" s="1"/>
  <c r="O38" i="41" s="1"/>
  <c r="N37" i="41"/>
  <c r="O37" i="41"/>
  <c r="N36" i="41"/>
  <c r="O36" i="41"/>
  <c r="M35" i="41"/>
  <c r="L35" i="41"/>
  <c r="K35" i="41"/>
  <c r="J35" i="41"/>
  <c r="I35" i="41"/>
  <c r="H35" i="41"/>
  <c r="G35" i="41"/>
  <c r="F35" i="41"/>
  <c r="N35" i="41" s="1"/>
  <c r="O35" i="41" s="1"/>
  <c r="E35" i="41"/>
  <c r="D35" i="41"/>
  <c r="N34" i="41"/>
  <c r="O34" i="41"/>
  <c r="N33" i="41"/>
  <c r="O33" i="41" s="1"/>
  <c r="N32" i="41"/>
  <c r="O32" i="41" s="1"/>
  <c r="N31" i="41"/>
  <c r="O31" i="41"/>
  <c r="N30" i="41"/>
  <c r="O30" i="41" s="1"/>
  <c r="N29" i="41"/>
  <c r="O29" i="41"/>
  <c r="N28" i="41"/>
  <c r="O28" i="41"/>
  <c r="M27" i="41"/>
  <c r="L27" i="41"/>
  <c r="K27" i="41"/>
  <c r="J27" i="41"/>
  <c r="I27" i="41"/>
  <c r="H27" i="41"/>
  <c r="G27" i="41"/>
  <c r="G48" i="41" s="1"/>
  <c r="F27" i="41"/>
  <c r="E27" i="41"/>
  <c r="D27" i="41"/>
  <c r="N26" i="41"/>
  <c r="O26" i="41"/>
  <c r="N25" i="41"/>
  <c r="O25" i="41" s="1"/>
  <c r="N24" i="41"/>
  <c r="O24" i="41"/>
  <c r="N23" i="41"/>
  <c r="O23" i="41"/>
  <c r="N22" i="41"/>
  <c r="O22" i="41"/>
  <c r="N21" i="41"/>
  <c r="O21" i="41"/>
  <c r="N20" i="41"/>
  <c r="O20" i="41"/>
  <c r="N19" i="41"/>
  <c r="O19" i="41" s="1"/>
  <c r="M18" i="41"/>
  <c r="L18" i="41"/>
  <c r="K18" i="41"/>
  <c r="J18" i="41"/>
  <c r="J48" i="41" s="1"/>
  <c r="I18" i="41"/>
  <c r="I48" i="41" s="1"/>
  <c r="H18" i="41"/>
  <c r="G18" i="41"/>
  <c r="F18" i="41"/>
  <c r="E18" i="41"/>
  <c r="D18" i="41"/>
  <c r="N17" i="41"/>
  <c r="O17" i="41" s="1"/>
  <c r="N16" i="41"/>
  <c r="O16" i="41" s="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/>
  <c r="N9" i="41"/>
  <c r="O9" i="41" s="1"/>
  <c r="N8" i="41"/>
  <c r="O8" i="4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D5" i="41"/>
  <c r="N5" i="41" s="1"/>
  <c r="O5" i="41" s="1"/>
  <c r="N45" i="40"/>
  <c r="O45" i="40"/>
  <c r="N44" i="40"/>
  <c r="O44" i="40"/>
  <c r="M43" i="40"/>
  <c r="L43" i="40"/>
  <c r="K43" i="40"/>
  <c r="J43" i="40"/>
  <c r="I43" i="40"/>
  <c r="H43" i="40"/>
  <c r="G43" i="40"/>
  <c r="F43" i="40"/>
  <c r="E43" i="40"/>
  <c r="D43" i="40"/>
  <c r="N43" i="40" s="1"/>
  <c r="O43" i="40" s="1"/>
  <c r="N42" i="40"/>
  <c r="O42" i="40"/>
  <c r="N41" i="40"/>
  <c r="O41" i="40"/>
  <c r="N40" i="40"/>
  <c r="O40" i="40" s="1"/>
  <c r="N39" i="40"/>
  <c r="O39" i="40"/>
  <c r="N38" i="40"/>
  <c r="O38" i="40"/>
  <c r="N37" i="40"/>
  <c r="O37" i="40"/>
  <c r="M36" i="40"/>
  <c r="L36" i="40"/>
  <c r="K36" i="40"/>
  <c r="J36" i="40"/>
  <c r="I36" i="40"/>
  <c r="H36" i="40"/>
  <c r="G36" i="40"/>
  <c r="F36" i="40"/>
  <c r="E36" i="40"/>
  <c r="D36" i="40"/>
  <c r="N36" i="40" s="1"/>
  <c r="O36" i="40" s="1"/>
  <c r="N35" i="40"/>
  <c r="O35" i="40"/>
  <c r="M34" i="40"/>
  <c r="L34" i="40"/>
  <c r="K34" i="40"/>
  <c r="J34" i="40"/>
  <c r="I34" i="40"/>
  <c r="H34" i="40"/>
  <c r="G34" i="40"/>
  <c r="F34" i="40"/>
  <c r="E34" i="40"/>
  <c r="D34" i="40"/>
  <c r="N34" i="40" s="1"/>
  <c r="O34" i="40" s="1"/>
  <c r="N33" i="40"/>
  <c r="O33" i="40"/>
  <c r="N32" i="40"/>
  <c r="O32" i="40"/>
  <c r="N31" i="40"/>
  <c r="O31" i="40"/>
  <c r="N30" i="40"/>
  <c r="O30" i="40" s="1"/>
  <c r="N29" i="40"/>
  <c r="O29" i="40"/>
  <c r="N28" i="40"/>
  <c r="O28" i="40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6" i="40" s="1"/>
  <c r="N25" i="40"/>
  <c r="O25" i="40" s="1"/>
  <c r="N24" i="40"/>
  <c r="O24" i="40"/>
  <c r="N23" i="40"/>
  <c r="O23" i="40"/>
  <c r="N22" i="40"/>
  <c r="O22" i="40" s="1"/>
  <c r="N21" i="40"/>
  <c r="O21" i="40"/>
  <c r="N20" i="40"/>
  <c r="O20" i="40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/>
  <c r="N16" i="40"/>
  <c r="O16" i="40"/>
  <c r="N15" i="40"/>
  <c r="O15" i="40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 s="1"/>
  <c r="N8" i="40"/>
  <c r="O8" i="40"/>
  <c r="N7" i="40"/>
  <c r="O7" i="40"/>
  <c r="N6" i="40"/>
  <c r="O6" i="40" s="1"/>
  <c r="M5" i="40"/>
  <c r="L5" i="40"/>
  <c r="K5" i="40"/>
  <c r="J5" i="40"/>
  <c r="J46" i="40" s="1"/>
  <c r="I5" i="40"/>
  <c r="I46" i="40" s="1"/>
  <c r="H5" i="40"/>
  <c r="G5" i="40"/>
  <c r="F5" i="40"/>
  <c r="E5" i="40"/>
  <c r="D5" i="40"/>
  <c r="N47" i="39"/>
  <c r="O47" i="39" s="1"/>
  <c r="N46" i="39"/>
  <c r="O46" i="39" s="1"/>
  <c r="N45" i="39"/>
  <c r="O45" i="39"/>
  <c r="M44" i="39"/>
  <c r="L44" i="39"/>
  <c r="N44" i="39" s="1"/>
  <c r="O44" i="39" s="1"/>
  <c r="K44" i="39"/>
  <c r="J44" i="39"/>
  <c r="I44" i="39"/>
  <c r="H44" i="39"/>
  <c r="G44" i="39"/>
  <c r="F44" i="39"/>
  <c r="E44" i="39"/>
  <c r="D44" i="39"/>
  <c r="N43" i="39"/>
  <c r="O43" i="39"/>
  <c r="N42" i="39"/>
  <c r="O42" i="39"/>
  <c r="N41" i="39"/>
  <c r="O41" i="39"/>
  <c r="N40" i="39"/>
  <c r="O40" i="39"/>
  <c r="N39" i="39"/>
  <c r="O39" i="39" s="1"/>
  <c r="M38" i="39"/>
  <c r="L38" i="39"/>
  <c r="K38" i="39"/>
  <c r="J38" i="39"/>
  <c r="I38" i="39"/>
  <c r="I48" i="39" s="1"/>
  <c r="H38" i="39"/>
  <c r="G38" i="39"/>
  <c r="F38" i="39"/>
  <c r="E38" i="39"/>
  <c r="D38" i="39"/>
  <c r="N37" i="39"/>
  <c r="O37" i="39" s="1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4" i="39"/>
  <c r="O34" i="39" s="1"/>
  <c r="N33" i="39"/>
  <c r="O33" i="39"/>
  <c r="N32" i="39"/>
  <c r="O32" i="39" s="1"/>
  <c r="N31" i="39"/>
  <c r="O31" i="39"/>
  <c r="N30" i="39"/>
  <c r="O30" i="39"/>
  <c r="N29" i="39"/>
  <c r="O29" i="39" s="1"/>
  <c r="N28" i="39"/>
  <c r="O28" i="39" s="1"/>
  <c r="M27" i="39"/>
  <c r="L27" i="39"/>
  <c r="K27" i="39"/>
  <c r="K48" i="39" s="1"/>
  <c r="J27" i="39"/>
  <c r="N27" i="39" s="1"/>
  <c r="O27" i="39" s="1"/>
  <c r="I27" i="39"/>
  <c r="H27" i="39"/>
  <c r="G27" i="39"/>
  <c r="F27" i="39"/>
  <c r="E27" i="39"/>
  <c r="D27" i="39"/>
  <c r="N26" i="39"/>
  <c r="O26" i="39"/>
  <c r="N25" i="39"/>
  <c r="O25" i="39"/>
  <c r="N24" i="39"/>
  <c r="O24" i="39"/>
  <c r="N23" i="39"/>
  <c r="O23" i="39"/>
  <c r="N22" i="39"/>
  <c r="O22" i="39"/>
  <c r="N21" i="39"/>
  <c r="O21" i="39" s="1"/>
  <c r="N20" i="39"/>
  <c r="O20" i="39"/>
  <c r="N19" i="39"/>
  <c r="O19" i="39" s="1"/>
  <c r="M18" i="39"/>
  <c r="L18" i="39"/>
  <c r="K18" i="39"/>
  <c r="J18" i="39"/>
  <c r="I18" i="39"/>
  <c r="H18" i="39"/>
  <c r="G18" i="39"/>
  <c r="F18" i="39"/>
  <c r="E18" i="39"/>
  <c r="E48" i="39" s="1"/>
  <c r="D18" i="39"/>
  <c r="N18" i="39" s="1"/>
  <c r="O18" i="39" s="1"/>
  <c r="N17" i="39"/>
  <c r="O17" i="39"/>
  <c r="N16" i="39"/>
  <c r="O16" i="39"/>
  <c r="N15" i="39"/>
  <c r="O15" i="39" s="1"/>
  <c r="N14" i="39"/>
  <c r="O14" i="39"/>
  <c r="M13" i="39"/>
  <c r="L13" i="39"/>
  <c r="N13" i="39" s="1"/>
  <c r="O13" i="39" s="1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/>
  <c r="N9" i="39"/>
  <c r="O9" i="39"/>
  <c r="N8" i="39"/>
  <c r="O8" i="39"/>
  <c r="N7" i="39"/>
  <c r="O7" i="39"/>
  <c r="N6" i="39"/>
  <c r="O6" i="39"/>
  <c r="M5" i="39"/>
  <c r="M48" i="39" s="1"/>
  <c r="L5" i="39"/>
  <c r="K5" i="39"/>
  <c r="J5" i="39"/>
  <c r="J48" i="39" s="1"/>
  <c r="I5" i="39"/>
  <c r="H5" i="39"/>
  <c r="G5" i="39"/>
  <c r="F5" i="39"/>
  <c r="F48" i="39" s="1"/>
  <c r="E5" i="39"/>
  <c r="D5" i="39"/>
  <c r="N41" i="38"/>
  <c r="O41" i="38" s="1"/>
  <c r="N40" i="38"/>
  <c r="O40" i="38" s="1"/>
  <c r="N39" i="38"/>
  <c r="O39" i="38" s="1"/>
  <c r="N38" i="38"/>
  <c r="O38" i="38" s="1"/>
  <c r="N37" i="38"/>
  <c r="O37" i="38"/>
  <c r="M36" i="38"/>
  <c r="L36" i="38"/>
  <c r="K36" i="38"/>
  <c r="J36" i="38"/>
  <c r="I36" i="38"/>
  <c r="H36" i="38"/>
  <c r="G36" i="38"/>
  <c r="F36" i="38"/>
  <c r="E36" i="38"/>
  <c r="D36" i="38"/>
  <c r="N35" i="38"/>
  <c r="O35" i="38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E42" i="38"/>
  <c r="D26" i="38"/>
  <c r="N25" i="38"/>
  <c r="O25" i="38"/>
  <c r="N24" i="38"/>
  <c r="O24" i="38"/>
  <c r="N23" i="38"/>
  <c r="O23" i="38"/>
  <c r="N22" i="38"/>
  <c r="O22" i="38" s="1"/>
  <c r="N21" i="38"/>
  <c r="O21" i="38"/>
  <c r="N20" i="38"/>
  <c r="O20" i="38"/>
  <c r="N19" i="38"/>
  <c r="O19" i="38"/>
  <c r="N18" i="38"/>
  <c r="O18" i="38"/>
  <c r="M17" i="38"/>
  <c r="L17" i="38"/>
  <c r="K17" i="38"/>
  <c r="J17" i="38"/>
  <c r="I17" i="38"/>
  <c r="H17" i="38"/>
  <c r="G17" i="38"/>
  <c r="F17" i="38"/>
  <c r="F42" i="38" s="1"/>
  <c r="E17" i="38"/>
  <c r="D17" i="38"/>
  <c r="N16" i="38"/>
  <c r="O16" i="38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/>
  <c r="N11" i="38"/>
  <c r="O11" i="38" s="1"/>
  <c r="N10" i="38"/>
  <c r="O10" i="38"/>
  <c r="N9" i="38"/>
  <c r="O9" i="38"/>
  <c r="N8" i="38"/>
  <c r="O8" i="38" s="1"/>
  <c r="N7" i="38"/>
  <c r="O7" i="38" s="1"/>
  <c r="N6" i="38"/>
  <c r="O6" i="38"/>
  <c r="M5" i="38"/>
  <c r="L5" i="38"/>
  <c r="L42" i="38" s="1"/>
  <c r="K5" i="38"/>
  <c r="J5" i="38"/>
  <c r="I5" i="38"/>
  <c r="I42" i="38" s="1"/>
  <c r="H5" i="38"/>
  <c r="G5" i="38"/>
  <c r="G42" i="38"/>
  <c r="F5" i="38"/>
  <c r="N5" i="38" s="1"/>
  <c r="O5" i="38" s="1"/>
  <c r="E5" i="38"/>
  <c r="D5" i="38"/>
  <c r="D42" i="38" s="1"/>
  <c r="N45" i="37"/>
  <c r="O45" i="37"/>
  <c r="N44" i="37"/>
  <c r="O44" i="37" s="1"/>
  <c r="N43" i="37"/>
  <c r="O43" i="37"/>
  <c r="M42" i="37"/>
  <c r="L42" i="37"/>
  <c r="K42" i="37"/>
  <c r="J42" i="37"/>
  <c r="I42" i="37"/>
  <c r="H42" i="37"/>
  <c r="G42" i="37"/>
  <c r="F42" i="37"/>
  <c r="E42" i="37"/>
  <c r="D42" i="37"/>
  <c r="N41" i="37"/>
  <c r="O41" i="37"/>
  <c r="N40" i="37"/>
  <c r="O40" i="37" s="1"/>
  <c r="N39" i="37"/>
  <c r="O39" i="37" s="1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6" i="37"/>
  <c r="O36" i="37" s="1"/>
  <c r="N35" i="37"/>
  <c r="O35" i="37"/>
  <c r="M34" i="37"/>
  <c r="L34" i="37"/>
  <c r="K34" i="37"/>
  <c r="J34" i="37"/>
  <c r="I34" i="37"/>
  <c r="H34" i="37"/>
  <c r="G34" i="37"/>
  <c r="F34" i="37"/>
  <c r="E34" i="37"/>
  <c r="D34" i="37"/>
  <c r="N33" i="37"/>
  <c r="O33" i="37"/>
  <c r="N32" i="37"/>
  <c r="O32" i="37"/>
  <c r="N31" i="37"/>
  <c r="O31" i="37" s="1"/>
  <c r="N30" i="37"/>
  <c r="O30" i="37"/>
  <c r="N29" i="37"/>
  <c r="O29" i="37"/>
  <c r="N28" i="37"/>
  <c r="O28" i="37" s="1"/>
  <c r="N27" i="37"/>
  <c r="O27" i="37"/>
  <c r="M26" i="37"/>
  <c r="L26" i="37"/>
  <c r="K26" i="37"/>
  <c r="J26" i="37"/>
  <c r="I26" i="37"/>
  <c r="H26" i="37"/>
  <c r="G26" i="37"/>
  <c r="F26" i="37"/>
  <c r="E26" i="37"/>
  <c r="D26" i="37"/>
  <c r="N25" i="37"/>
  <c r="O25" i="37"/>
  <c r="N24" i="37"/>
  <c r="O24" i="37" s="1"/>
  <c r="N23" i="37"/>
  <c r="O23" i="37"/>
  <c r="N22" i="37"/>
  <c r="O22" i="37"/>
  <c r="N21" i="37"/>
  <c r="O21" i="37" s="1"/>
  <c r="N20" i="37"/>
  <c r="O20" i="37"/>
  <c r="N19" i="37"/>
  <c r="O19" i="37"/>
  <c r="M18" i="37"/>
  <c r="M46" i="37" s="1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/>
  <c r="N11" i="37"/>
  <c r="O11" i="37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H46" i="37" s="1"/>
  <c r="G5" i="37"/>
  <c r="F5" i="37"/>
  <c r="E5" i="37"/>
  <c r="E46" i="37" s="1"/>
  <c r="D5" i="37"/>
  <c r="N44" i="36"/>
  <c r="O44" i="36" s="1"/>
  <c r="N43" i="36"/>
  <c r="O43" i="36" s="1"/>
  <c r="M42" i="36"/>
  <c r="L42" i="36"/>
  <c r="K42" i="36"/>
  <c r="J42" i="36"/>
  <c r="I42" i="36"/>
  <c r="H42" i="36"/>
  <c r="G42" i="36"/>
  <c r="F42" i="36"/>
  <c r="E42" i="36"/>
  <c r="D42" i="36"/>
  <c r="N42" i="36" s="1"/>
  <c r="O42" i="36" s="1"/>
  <c r="N41" i="36"/>
  <c r="O41" i="36" s="1"/>
  <c r="N40" i="36"/>
  <c r="O40" i="36" s="1"/>
  <c r="N39" i="36"/>
  <c r="O39" i="36" s="1"/>
  <c r="N38" i="36"/>
  <c r="O38" i="36" s="1"/>
  <c r="M37" i="36"/>
  <c r="L37" i="36"/>
  <c r="K37" i="36"/>
  <c r="K45" i="36" s="1"/>
  <c r="J37" i="36"/>
  <c r="I37" i="36"/>
  <c r="H37" i="36"/>
  <c r="G37" i="36"/>
  <c r="F37" i="36"/>
  <c r="E37" i="36"/>
  <c r="D37" i="36"/>
  <c r="N36" i="36"/>
  <c r="O36" i="36" s="1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/>
  <c r="N27" i="36"/>
  <c r="O27" i="36" s="1"/>
  <c r="M26" i="36"/>
  <c r="L26" i="36"/>
  <c r="K26" i="36"/>
  <c r="J26" i="36"/>
  <c r="I26" i="36"/>
  <c r="H26" i="36"/>
  <c r="G26" i="36"/>
  <c r="F26" i="36"/>
  <c r="N26" i="36" s="1"/>
  <c r="O26" i="36" s="1"/>
  <c r="E26" i="36"/>
  <c r="D26" i="36"/>
  <c r="N25" i="36"/>
  <c r="O25" i="36" s="1"/>
  <c r="N24" i="36"/>
  <c r="O24" i="36"/>
  <c r="N23" i="36"/>
  <c r="O23" i="36"/>
  <c r="N22" i="36"/>
  <c r="O22" i="36"/>
  <c r="N21" i="36"/>
  <c r="O21" i="36" s="1"/>
  <c r="N20" i="36"/>
  <c r="O20" i="36" s="1"/>
  <c r="N19" i="36"/>
  <c r="O19" i="36" s="1"/>
  <c r="M18" i="36"/>
  <c r="L18" i="36"/>
  <c r="K18" i="36"/>
  <c r="J18" i="36"/>
  <c r="I18" i="36"/>
  <c r="H18" i="36"/>
  <c r="H45" i="36" s="1"/>
  <c r="G18" i="36"/>
  <c r="G45" i="36" s="1"/>
  <c r="F18" i="36"/>
  <c r="E18" i="36"/>
  <c r="D18" i="36"/>
  <c r="N17" i="36"/>
  <c r="O17" i="36" s="1"/>
  <c r="N16" i="36"/>
  <c r="O16" i="36"/>
  <c r="N15" i="36"/>
  <c r="O15" i="36" s="1"/>
  <c r="N14" i="36"/>
  <c r="O14" i="36"/>
  <c r="M13" i="36"/>
  <c r="L13" i="36"/>
  <c r="L45" i="36" s="1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/>
  <c r="M5" i="36"/>
  <c r="L5" i="36"/>
  <c r="K5" i="36"/>
  <c r="J5" i="36"/>
  <c r="J45" i="36" s="1"/>
  <c r="I5" i="36"/>
  <c r="H5" i="36"/>
  <c r="G5" i="36"/>
  <c r="F5" i="36"/>
  <c r="E5" i="36"/>
  <c r="E45" i="36" s="1"/>
  <c r="D5" i="36"/>
  <c r="D5" i="35"/>
  <c r="N42" i="35"/>
  <c r="O42" i="35" s="1"/>
  <c r="N41" i="35"/>
  <c r="O41" i="35" s="1"/>
  <c r="M40" i="35"/>
  <c r="L40" i="35"/>
  <c r="K40" i="35"/>
  <c r="J40" i="35"/>
  <c r="I40" i="35"/>
  <c r="H40" i="35"/>
  <c r="H43" i="35" s="1"/>
  <c r="G40" i="35"/>
  <c r="F40" i="35"/>
  <c r="N40" i="35" s="1"/>
  <c r="O40" i="35" s="1"/>
  <c r="E40" i="35"/>
  <c r="D40" i="35"/>
  <c r="N39" i="35"/>
  <c r="O39" i="35" s="1"/>
  <c r="N38" i="35"/>
  <c r="O38" i="35" s="1"/>
  <c r="N37" i="35"/>
  <c r="O37" i="35" s="1"/>
  <c r="N36" i="35"/>
  <c r="O36" i="35"/>
  <c r="M35" i="35"/>
  <c r="L35" i="35"/>
  <c r="N35" i="35" s="1"/>
  <c r="O35" i="35" s="1"/>
  <c r="K35" i="35"/>
  <c r="J35" i="35"/>
  <c r="I35" i="35"/>
  <c r="H35" i="35"/>
  <c r="G35" i="35"/>
  <c r="F35" i="35"/>
  <c r="E35" i="35"/>
  <c r="D35" i="35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 s="1"/>
  <c r="N31" i="35"/>
  <c r="O31" i="35" s="1"/>
  <c r="N30" i="35"/>
  <c r="O30" i="35" s="1"/>
  <c r="N29" i="35"/>
  <c r="O29" i="35" s="1"/>
  <c r="N28" i="35"/>
  <c r="O28" i="35"/>
  <c r="N27" i="35"/>
  <c r="O27" i="35"/>
  <c r="N26" i="35"/>
  <c r="O26" i="35" s="1"/>
  <c r="M25" i="35"/>
  <c r="L25" i="35"/>
  <c r="K25" i="35"/>
  <c r="J25" i="35"/>
  <c r="I25" i="35"/>
  <c r="H25" i="35"/>
  <c r="G25" i="35"/>
  <c r="F25" i="35"/>
  <c r="E25" i="35"/>
  <c r="N25" i="35" s="1"/>
  <c r="O25" i="35" s="1"/>
  <c r="D25" i="35"/>
  <c r="N24" i="35"/>
  <c r="O24" i="35"/>
  <c r="N23" i="35"/>
  <c r="O23" i="35"/>
  <c r="N22" i="35"/>
  <c r="O22" i="35" s="1"/>
  <c r="N21" i="35"/>
  <c r="O21" i="35" s="1"/>
  <c r="N20" i="35"/>
  <c r="O20" i="35" s="1"/>
  <c r="N19" i="35"/>
  <c r="O19" i="35" s="1"/>
  <c r="N18" i="35"/>
  <c r="O18" i="35"/>
  <c r="M17" i="35"/>
  <c r="L17" i="35"/>
  <c r="K17" i="35"/>
  <c r="J17" i="35"/>
  <c r="I17" i="35"/>
  <c r="H17" i="35"/>
  <c r="G17" i="35"/>
  <c r="G43" i="35" s="1"/>
  <c r="F17" i="35"/>
  <c r="E17" i="35"/>
  <c r="D17" i="35"/>
  <c r="N16" i="35"/>
  <c r="O16" i="35"/>
  <c r="N15" i="35"/>
  <c r="O15" i="35"/>
  <c r="N14" i="35"/>
  <c r="O14" i="35" s="1"/>
  <c r="N13" i="35"/>
  <c r="O13" i="35" s="1"/>
  <c r="M12" i="35"/>
  <c r="L12" i="35"/>
  <c r="K12" i="35"/>
  <c r="N12" i="35" s="1"/>
  <c r="O12" i="35" s="1"/>
  <c r="J12" i="35"/>
  <c r="I12" i="35"/>
  <c r="H12" i="35"/>
  <c r="G12" i="35"/>
  <c r="F12" i="35"/>
  <c r="E12" i="35"/>
  <c r="D12" i="35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/>
  <c r="M5" i="35"/>
  <c r="L5" i="35"/>
  <c r="L43" i="35"/>
  <c r="K5" i="35"/>
  <c r="J5" i="35"/>
  <c r="J43" i="35" s="1"/>
  <c r="I5" i="35"/>
  <c r="H5" i="35"/>
  <c r="G5" i="35"/>
  <c r="F5" i="35"/>
  <c r="E5" i="35"/>
  <c r="N45" i="34"/>
  <c r="O45" i="34" s="1"/>
  <c r="N44" i="34"/>
  <c r="O44" i="34" s="1"/>
  <c r="M43" i="34"/>
  <c r="L43" i="34"/>
  <c r="K43" i="34"/>
  <c r="J43" i="34"/>
  <c r="I43" i="34"/>
  <c r="H43" i="34"/>
  <c r="G43" i="34"/>
  <c r="F43" i="34"/>
  <c r="E43" i="34"/>
  <c r="D43" i="34"/>
  <c r="N43" i="34" s="1"/>
  <c r="O43" i="34" s="1"/>
  <c r="N42" i="34"/>
  <c r="O42" i="34" s="1"/>
  <c r="N41" i="34"/>
  <c r="O41" i="34" s="1"/>
  <c r="N40" i="34"/>
  <c r="O40" i="34" s="1"/>
  <c r="N39" i="34"/>
  <c r="O39" i="34" s="1"/>
  <c r="M38" i="34"/>
  <c r="L38" i="34"/>
  <c r="K38" i="34"/>
  <c r="K46" i="34" s="1"/>
  <c r="J38" i="34"/>
  <c r="I38" i="34"/>
  <c r="H38" i="34"/>
  <c r="G38" i="34"/>
  <c r="F38" i="34"/>
  <c r="E38" i="34"/>
  <c r="D38" i="34"/>
  <c r="N37" i="34"/>
  <c r="O37" i="34"/>
  <c r="M36" i="34"/>
  <c r="M46" i="34" s="1"/>
  <c r="L36" i="34"/>
  <c r="L46" i="34" s="1"/>
  <c r="K36" i="34"/>
  <c r="J36" i="34"/>
  <c r="I36" i="34"/>
  <c r="H36" i="34"/>
  <c r="G36" i="34"/>
  <c r="F36" i="34"/>
  <c r="E36" i="34"/>
  <c r="D36" i="34"/>
  <c r="N35" i="34"/>
  <c r="O35" i="34" s="1"/>
  <c r="N34" i="34"/>
  <c r="O34" i="34"/>
  <c r="N33" i="34"/>
  <c r="O33" i="34"/>
  <c r="N32" i="34"/>
  <c r="O32" i="34" s="1"/>
  <c r="N31" i="34"/>
  <c r="O31" i="34" s="1"/>
  <c r="N30" i="34"/>
  <c r="O30" i="34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N25" i="34"/>
  <c r="O25" i="34"/>
  <c r="N24" i="34"/>
  <c r="O24" i="34" s="1"/>
  <c r="N23" i="34"/>
  <c r="O23" i="34" s="1"/>
  <c r="N22" i="34"/>
  <c r="O22" i="34" s="1"/>
  <c r="N21" i="34"/>
  <c r="O21" i="34" s="1"/>
  <c r="N20" i="34"/>
  <c r="O20" i="34" s="1"/>
  <c r="N19" i="34"/>
  <c r="O19" i="34"/>
  <c r="M18" i="34"/>
  <c r="L18" i="34"/>
  <c r="K18" i="34"/>
  <c r="J18" i="34"/>
  <c r="I18" i="34"/>
  <c r="I46" i="34" s="1"/>
  <c r="H18" i="34"/>
  <c r="H46" i="34" s="1"/>
  <c r="G18" i="34"/>
  <c r="F18" i="34"/>
  <c r="E18" i="34"/>
  <c r="D18" i="34"/>
  <c r="N17" i="34"/>
  <c r="O17" i="34" s="1"/>
  <c r="N16" i="34"/>
  <c r="O16" i="34" s="1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3" i="34"/>
  <c r="O13" i="34" s="1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G46" i="34"/>
  <c r="F5" i="34"/>
  <c r="E5" i="34"/>
  <c r="D5" i="34"/>
  <c r="N5" i="34" s="1"/>
  <c r="O5" i="34" s="1"/>
  <c r="N49" i="33"/>
  <c r="O49" i="33" s="1"/>
  <c r="N29" i="33"/>
  <c r="O29" i="33"/>
  <c r="N30" i="33"/>
  <c r="O30" i="33"/>
  <c r="N31" i="33"/>
  <c r="O31" i="33"/>
  <c r="N32" i="33"/>
  <c r="O32" i="33"/>
  <c r="N33" i="33"/>
  <c r="O33" i="33"/>
  <c r="N34" i="33"/>
  <c r="O34" i="33" s="1"/>
  <c r="N19" i="33"/>
  <c r="O19" i="33"/>
  <c r="N20" i="33"/>
  <c r="O20" i="33"/>
  <c r="N21" i="33"/>
  <c r="O21" i="33"/>
  <c r="N22" i="33"/>
  <c r="O22" i="33"/>
  <c r="N23" i="33"/>
  <c r="O23" i="33"/>
  <c r="N24" i="33"/>
  <c r="O24" i="33" s="1"/>
  <c r="N25" i="33"/>
  <c r="O25" i="33"/>
  <c r="N26" i="33"/>
  <c r="O26" i="33"/>
  <c r="E27" i="33"/>
  <c r="F27" i="33"/>
  <c r="G27" i="33"/>
  <c r="H27" i="33"/>
  <c r="I27" i="33"/>
  <c r="J27" i="33"/>
  <c r="K27" i="33"/>
  <c r="L27" i="33"/>
  <c r="M27" i="33"/>
  <c r="D27" i="33"/>
  <c r="E18" i="33"/>
  <c r="F18" i="33"/>
  <c r="G18" i="33"/>
  <c r="H18" i="33"/>
  <c r="I18" i="33"/>
  <c r="J18" i="33"/>
  <c r="K18" i="33"/>
  <c r="L18" i="33"/>
  <c r="M18" i="33"/>
  <c r="D18" i="33"/>
  <c r="E13" i="33"/>
  <c r="F13" i="33"/>
  <c r="G13" i="33"/>
  <c r="H13" i="33"/>
  <c r="I13" i="33"/>
  <c r="I50" i="33" s="1"/>
  <c r="J13" i="33"/>
  <c r="K13" i="33"/>
  <c r="L13" i="33"/>
  <c r="M13" i="33"/>
  <c r="D13" i="33"/>
  <c r="E5" i="33"/>
  <c r="F5" i="33"/>
  <c r="G5" i="33"/>
  <c r="H5" i="33"/>
  <c r="I5" i="33"/>
  <c r="J5" i="33"/>
  <c r="J50" i="33" s="1"/>
  <c r="K5" i="33"/>
  <c r="L5" i="33"/>
  <c r="M5" i="33"/>
  <c r="D5" i="33"/>
  <c r="E47" i="33"/>
  <c r="F47" i="33"/>
  <c r="G47" i="33"/>
  <c r="H47" i="33"/>
  <c r="I47" i="33"/>
  <c r="J47" i="33"/>
  <c r="K47" i="33"/>
  <c r="L47" i="33"/>
  <c r="M47" i="33"/>
  <c r="D47" i="33"/>
  <c r="N48" i="33"/>
  <c r="O48" i="33" s="1"/>
  <c r="N43" i="33"/>
  <c r="O43" i="33" s="1"/>
  <c r="N44" i="33"/>
  <c r="O44" i="33"/>
  <c r="N45" i="33"/>
  <c r="O45" i="33" s="1"/>
  <c r="N46" i="33"/>
  <c r="O46" i="33" s="1"/>
  <c r="N42" i="33"/>
  <c r="O42" i="33" s="1"/>
  <c r="E41" i="33"/>
  <c r="F41" i="33"/>
  <c r="G41" i="33"/>
  <c r="H41" i="33"/>
  <c r="I41" i="33"/>
  <c r="J41" i="33"/>
  <c r="K41" i="33"/>
  <c r="L41" i="33"/>
  <c r="M41" i="33"/>
  <c r="D41" i="33"/>
  <c r="E35" i="33"/>
  <c r="F35" i="33"/>
  <c r="G35" i="33"/>
  <c r="H35" i="33"/>
  <c r="I35" i="33"/>
  <c r="J35" i="33"/>
  <c r="K35" i="33"/>
  <c r="L35" i="33"/>
  <c r="L50" i="33" s="1"/>
  <c r="M35" i="33"/>
  <c r="M50" i="33" s="1"/>
  <c r="D35" i="33"/>
  <c r="N37" i="33"/>
  <c r="O37" i="33" s="1"/>
  <c r="N38" i="33"/>
  <c r="O38" i="33"/>
  <c r="N39" i="33"/>
  <c r="O39" i="33" s="1"/>
  <c r="N40" i="33"/>
  <c r="O40" i="33" s="1"/>
  <c r="N36" i="33"/>
  <c r="O36" i="33"/>
  <c r="N28" i="33"/>
  <c r="O28" i="33" s="1"/>
  <c r="N14" i="33"/>
  <c r="O14" i="33" s="1"/>
  <c r="N15" i="33"/>
  <c r="O15" i="33" s="1"/>
  <c r="N16" i="33"/>
  <c r="O16" i="33"/>
  <c r="N17" i="33"/>
  <c r="O17" i="33"/>
  <c r="N7" i="33"/>
  <c r="O7" i="33" s="1"/>
  <c r="N8" i="33"/>
  <c r="O8" i="33" s="1"/>
  <c r="N9" i="33"/>
  <c r="O9" i="33" s="1"/>
  <c r="N10" i="33"/>
  <c r="O10" i="33" s="1"/>
  <c r="N11" i="33"/>
  <c r="O11" i="33"/>
  <c r="N12" i="33"/>
  <c r="O12" i="33"/>
  <c r="N6" i="33"/>
  <c r="O6" i="33" s="1"/>
  <c r="G46" i="37"/>
  <c r="F50" i="33"/>
  <c r="D45" i="36"/>
  <c r="D50" i="33"/>
  <c r="N36" i="38"/>
  <c r="O36" i="38" s="1"/>
  <c r="N26" i="38"/>
  <c r="O26" i="38" s="1"/>
  <c r="G48" i="39"/>
  <c r="N35" i="39"/>
  <c r="O35" i="39" s="1"/>
  <c r="D43" i="35"/>
  <c r="K50" i="33"/>
  <c r="I43" i="35"/>
  <c r="F46" i="34"/>
  <c r="F46" i="37"/>
  <c r="H46" i="40"/>
  <c r="F46" i="40"/>
  <c r="G46" i="40"/>
  <c r="L46" i="40"/>
  <c r="K46" i="40"/>
  <c r="E46" i="40"/>
  <c r="M46" i="40"/>
  <c r="O26" i="40"/>
  <c r="L48" i="41"/>
  <c r="K48" i="41"/>
  <c r="M48" i="41"/>
  <c r="E48" i="41"/>
  <c r="N13" i="41"/>
  <c r="O13" i="41" s="1"/>
  <c r="D48" i="41"/>
  <c r="K48" i="42"/>
  <c r="M48" i="42"/>
  <c r="L48" i="42"/>
  <c r="N46" i="42"/>
  <c r="O46" i="42" s="1"/>
  <c r="I48" i="42"/>
  <c r="D48" i="42"/>
  <c r="M46" i="43"/>
  <c r="K46" i="43"/>
  <c r="F46" i="43"/>
  <c r="O34" i="43"/>
  <c r="I46" i="43"/>
  <c r="N37" i="43"/>
  <c r="O37" i="43"/>
  <c r="N26" i="43"/>
  <c r="O26" i="43" s="1"/>
  <c r="I50" i="44"/>
  <c r="N36" i="44"/>
  <c r="O36" i="44" s="1"/>
  <c r="J50" i="44"/>
  <c r="N45" i="44"/>
  <c r="O45" i="44" s="1"/>
  <c r="N19" i="44"/>
  <c r="O19" i="44" s="1"/>
  <c r="E50" i="44"/>
  <c r="F50" i="44"/>
  <c r="G50" i="44"/>
  <c r="K50" i="44"/>
  <c r="H50" i="44"/>
  <c r="M50" i="44"/>
  <c r="N38" i="44"/>
  <c r="O38" i="44"/>
  <c r="N28" i="44"/>
  <c r="O28" i="44" s="1"/>
  <c r="D50" i="44"/>
  <c r="M52" i="45"/>
  <c r="G52" i="45"/>
  <c r="L52" i="45"/>
  <c r="E52" i="45"/>
  <c r="F52" i="45"/>
  <c r="H52" i="45"/>
  <c r="N37" i="45"/>
  <c r="O37" i="45" s="1"/>
  <c r="N40" i="45"/>
  <c r="O40" i="45" s="1"/>
  <c r="N29" i="45"/>
  <c r="O29" i="45" s="1"/>
  <c r="N5" i="45"/>
  <c r="O5" i="45"/>
  <c r="O48" i="46"/>
  <c r="P48" i="46" s="1"/>
  <c r="O40" i="46"/>
  <c r="P40" i="46" s="1"/>
  <c r="O37" i="46"/>
  <c r="P37" i="46"/>
  <c r="O28" i="46"/>
  <c r="P28" i="46" s="1"/>
  <c r="J51" i="46"/>
  <c r="O18" i="46"/>
  <c r="P18" i="46" s="1"/>
  <c r="E51" i="46"/>
  <c r="K51" i="46"/>
  <c r="O13" i="46"/>
  <c r="P13" i="46"/>
  <c r="L51" i="46"/>
  <c r="I51" i="46"/>
  <c r="M51" i="46"/>
  <c r="N51" i="46"/>
  <c r="D51" i="46"/>
  <c r="O51" i="46" s="1"/>
  <c r="P51" i="46" s="1"/>
  <c r="G51" i="46"/>
  <c r="H51" i="46"/>
  <c r="O51" i="47" l="1"/>
  <c r="P51" i="47" s="1"/>
  <c r="N50" i="44"/>
  <c r="O50" i="44" s="1"/>
  <c r="D46" i="34"/>
  <c r="K42" i="38"/>
  <c r="O5" i="46"/>
  <c r="P5" i="46" s="1"/>
  <c r="N35" i="33"/>
  <c r="O35" i="33" s="1"/>
  <c r="J46" i="34"/>
  <c r="M43" i="35"/>
  <c r="N34" i="37"/>
  <c r="O34" i="37" s="1"/>
  <c r="M42" i="38"/>
  <c r="D48" i="39"/>
  <c r="N48" i="39" s="1"/>
  <c r="O48" i="39" s="1"/>
  <c r="N5" i="40"/>
  <c r="O5" i="40" s="1"/>
  <c r="N39" i="42"/>
  <c r="O39" i="42" s="1"/>
  <c r="H48" i="41"/>
  <c r="N18" i="41"/>
  <c r="O18" i="41" s="1"/>
  <c r="D52" i="45"/>
  <c r="E46" i="34"/>
  <c r="N28" i="34"/>
  <c r="O28" i="34" s="1"/>
  <c r="E43" i="35"/>
  <c r="N43" i="35" s="1"/>
  <c r="O43" i="35" s="1"/>
  <c r="N17" i="35"/>
  <c r="O17" i="35" s="1"/>
  <c r="N5" i="37"/>
  <c r="O5" i="37" s="1"/>
  <c r="J46" i="37"/>
  <c r="N13" i="38"/>
  <c r="O13" i="38" s="1"/>
  <c r="L48" i="39"/>
  <c r="N5" i="39"/>
  <c r="O5" i="39" s="1"/>
  <c r="H48" i="39"/>
  <c r="N38" i="39"/>
  <c r="O38" i="39" s="1"/>
  <c r="G48" i="42"/>
  <c r="N18" i="33"/>
  <c r="O18" i="33" s="1"/>
  <c r="F45" i="36"/>
  <c r="N18" i="36"/>
  <c r="O18" i="36" s="1"/>
  <c r="N5" i="44"/>
  <c r="O5" i="44" s="1"/>
  <c r="H50" i="33"/>
  <c r="F43" i="35"/>
  <c r="K46" i="37"/>
  <c r="N48" i="41"/>
  <c r="O48" i="41" s="1"/>
  <c r="L46" i="37"/>
  <c r="H42" i="38"/>
  <c r="N42" i="38" s="1"/>
  <c r="O42" i="38" s="1"/>
  <c r="H48" i="42"/>
  <c r="N19" i="42"/>
  <c r="O19" i="42" s="1"/>
  <c r="N27" i="41"/>
  <c r="O27" i="41" s="1"/>
  <c r="N5" i="36"/>
  <c r="O5" i="36" s="1"/>
  <c r="G50" i="33"/>
  <c r="M45" i="36"/>
  <c r="I52" i="45"/>
  <c r="F48" i="41"/>
  <c r="N5" i="33"/>
  <c r="O5" i="33" s="1"/>
  <c r="N17" i="38"/>
  <c r="O17" i="38" s="1"/>
  <c r="N18" i="34"/>
  <c r="O18" i="34" s="1"/>
  <c r="N34" i="36"/>
  <c r="O34" i="36" s="1"/>
  <c r="N47" i="33"/>
  <c r="O47" i="33" s="1"/>
  <c r="N33" i="35"/>
  <c r="O33" i="35" s="1"/>
  <c r="N26" i="37"/>
  <c r="O26" i="37" s="1"/>
  <c r="J46" i="43"/>
  <c r="N19" i="43"/>
  <c r="O19" i="43" s="1"/>
  <c r="N18" i="37"/>
  <c r="O18" i="37" s="1"/>
  <c r="D46" i="37"/>
  <c r="N46" i="37" s="1"/>
  <c r="O46" i="37" s="1"/>
  <c r="N45" i="41"/>
  <c r="O45" i="41" s="1"/>
  <c r="N14" i="43"/>
  <c r="O14" i="43" s="1"/>
  <c r="D46" i="43"/>
  <c r="N46" i="43" s="1"/>
  <c r="O46" i="43" s="1"/>
  <c r="N13" i="33"/>
  <c r="O13" i="33" s="1"/>
  <c r="K43" i="35"/>
  <c r="J42" i="38"/>
  <c r="N13" i="40"/>
  <c r="O13" i="40" s="1"/>
  <c r="E48" i="42"/>
  <c r="N48" i="42" s="1"/>
  <c r="O48" i="42" s="1"/>
  <c r="L46" i="43"/>
  <c r="E50" i="33"/>
  <c r="N50" i="33" s="1"/>
  <c r="O50" i="33" s="1"/>
  <c r="N27" i="33"/>
  <c r="O27" i="33" s="1"/>
  <c r="N18" i="40"/>
  <c r="O18" i="40" s="1"/>
  <c r="D46" i="40"/>
  <c r="N46" i="40" s="1"/>
  <c r="O46" i="40" s="1"/>
  <c r="F48" i="42"/>
  <c r="N41" i="33"/>
  <c r="O41" i="33" s="1"/>
  <c r="N36" i="34"/>
  <c r="O36" i="34" s="1"/>
  <c r="N38" i="34"/>
  <c r="O38" i="34" s="1"/>
  <c r="N5" i="35"/>
  <c r="O5" i="35" s="1"/>
  <c r="N37" i="36"/>
  <c r="O37" i="36" s="1"/>
  <c r="I45" i="36"/>
  <c r="N45" i="36" s="1"/>
  <c r="O45" i="36" s="1"/>
  <c r="N13" i="37"/>
  <c r="O13" i="37" s="1"/>
  <c r="I46" i="37"/>
  <c r="N37" i="37"/>
  <c r="O37" i="37" s="1"/>
  <c r="N42" i="37"/>
  <c r="O42" i="37" s="1"/>
  <c r="N33" i="38"/>
  <c r="O33" i="38" s="1"/>
  <c r="N52" i="45" l="1"/>
  <c r="O52" i="45" s="1"/>
  <c r="N46" i="34"/>
  <c r="O46" i="34" s="1"/>
</calcChain>
</file>

<file path=xl/sharedStrings.xml><?xml version="1.0" encoding="utf-8"?>
<sst xmlns="http://schemas.openxmlformats.org/spreadsheetml/2006/main" count="954" uniqueCount="142">
  <si>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</si>
  <si>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</si>
  <si>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</si>
  <si>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</si>
  <si>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</si>
  <si>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</si>
  <si>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</si>
  <si>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</si>
  <si>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</si>
  <si>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</si>
  <si>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</si>
  <si>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</si>
  <si>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</si>
  <si>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</si>
  <si>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</si>
  <si>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</si>
  <si>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</si>
  <si>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</si>
  <si>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Residential - Physical Environment</t>
  </si>
  <si>
    <t>Other Permits, Fees, and Special Assessments</t>
  </si>
  <si>
    <t>Federal Grant - Public Safety</t>
  </si>
  <si>
    <t>Intergovernmental Revenue</t>
  </si>
  <si>
    <t>Federal Grant - Other Federal Grants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</si>
  <si>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</si>
  <si>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</si>
  <si>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</si>
  <si>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</si>
  <si>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</si>
  <si>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</si>
  <si>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</si>
  <si>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</si>
  <si>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</si>
  <si>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</si>
  <si>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</si>
  <si>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</si>
  <si>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</si>
  <si>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Law Enforcement Services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</si>
  <si>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</si>
  <si>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</si>
  <si>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</si>
  <si>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</si>
  <si>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Transportation (User Fees) - Other Transportation Charges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</si>
  <si>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</si>
  <si>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</si>
  <si>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</si>
  <si>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</si>
  <si>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</si>
  <si>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Fines - Local Ordinance Violations</t>
  </si>
  <si>
    <t>Other Judgments, Fines, and Forfeits</t>
  </si>
  <si>
    <t>Interest and Other Earnings - Interest</t>
  </si>
  <si>
    <t>Rents and Royalties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</si>
  <si>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</si>
  <si>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</si>
  <si>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</si>
  <si>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</si>
  <si>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</si>
  <si>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</si>
  <si>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</si>
  <si>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</si>
  <si>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</si>
  <si>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</si>
  <si>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</si>
  <si>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</si>
  <si>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General Gov't (Not Court-Related) - Recording Fees</t>
  </si>
  <si>
    <t>Parker Revenues Reported by Account Code and Fund Type</t>
  </si>
  <si>
    <t>Local Fiscal Year Ended September 30, 2010</t>
  </si>
  <si>
    <t>Impact Fees - Residential - Public Safety</t>
  </si>
  <si>
    <t>Federal Grant - General Government</t>
  </si>
  <si>
    <t>State Grant - General Government</t>
  </si>
  <si>
    <t>State Shared Revenues - Other</t>
  </si>
  <si>
    <t>Judgments and Fines - Other Court-Ordered</t>
  </si>
  <si>
    <t>Proprietary Non-Operating Sources - Other Non-Operating Sources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</si>
  <si>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</si>
  <si>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</si>
  <si>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</si>
  <si>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Special Assessments - Charges for Public Services</t>
  </si>
  <si>
    <t>2011 Municipal Population:</t>
  </si>
  <si>
    <t>Local Fiscal Year Ended September 30, 2012</t>
  </si>
  <si>
    <t>Utility Service Tax - Water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</si>
  <si>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</si>
  <si>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</si>
  <si>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</si>
  <si>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</si>
  <si>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</si>
  <si>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</si>
  <si>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</si>
  <si>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</si>
  <si>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Recording Fees</t>
  </si>
  <si>
    <t>Transportation - Other Transportation Charges</t>
  </si>
  <si>
    <t>Court-Ordered Judgments and Fines - Other Court-Ordered</t>
  </si>
  <si>
    <t>Proprietary Non-Operating - Federal Grants and Donations</t>
  </si>
  <si>
    <t>Proprietary Non-Operating - Other Non-Operating Sources</t>
  </si>
  <si>
    <t>2013 Municipal Population:</t>
  </si>
  <si>
    <t>Local Fiscal Year Ended September 30, 2008</t>
  </si>
  <si>
    <t>Permits and Franchise Fees</t>
  </si>
  <si>
    <t>Other Permits and Fees</t>
  </si>
  <si>
    <t>Impact Fees - Physical Environment</t>
  </si>
  <si>
    <t>2008 Municipal Population:</t>
  </si>
  <si>
    <t>Local Fiscal Year Ended September 30, 2014</t>
  </si>
  <si>
    <t>Sales - Sale of Surplus Materials and Scrap</t>
  </si>
  <si>
    <t>2014 Municipal Population:</t>
  </si>
  <si>
    <t>Local Fiscal Year Ended September 30, 2015</t>
  </si>
  <si>
    <t>Interest and Other Earnings - Gain (Loss) on Sale of Investments</t>
  </si>
  <si>
    <t>2015 Municipal Population:</t>
  </si>
  <si>
    <t>Local Fiscal Year Ended September 30, 2016</t>
  </si>
  <si>
    <t>2016 Municipal Population:</t>
  </si>
  <si>
    <t>Local Fiscal Year Ended September 30, 2017</t>
  </si>
  <si>
    <t>Discretionary Sales Surtaxes</t>
  </si>
  <si>
    <t>State Shared Revenues - Human Services - Public Welfare</t>
  </si>
  <si>
    <t>2017 Municipal Population:</t>
  </si>
  <si>
    <t>Local Fiscal Year Ended September 30, 2018</t>
  </si>
  <si>
    <t>2018 Municipal Population:</t>
  </si>
  <si>
    <t>Local Fiscal Year Ended September 30, 2019</t>
  </si>
  <si>
    <t>Sales - Disposition of Fixed Assets</t>
  </si>
  <si>
    <t>Proceeds of General Capital Asset Dispositions - Compensation for Loss</t>
  </si>
  <si>
    <t>Non-Operating - Extraordinary Items (Gain)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</si>
  <si>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</si>
  <si>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</si>
  <si>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</si>
  <si>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</si>
  <si>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</si>
  <si>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</si>
  <si>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</si>
  <si>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</si>
  <si>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</si>
  <si>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</si>
  <si>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</si>
  <si>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</si>
  <si>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</si>
  <si>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</si>
  <si>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</si>
  <si>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Public Safety - Protective Inspection Fees</t>
  </si>
  <si>
    <t>Court-Ordered Judgments and Fines - Other</t>
  </si>
  <si>
    <t>Proprietary Non-Operating Sources - Federal Grants and Donations</t>
  </si>
  <si>
    <t>2021 Municipal Population:</t>
  </si>
  <si>
    <t>Local Fiscal Year Ended September 30, 2022</t>
  </si>
  <si>
    <t>Impact Fees - Commercial - Physical Environment</t>
  </si>
  <si>
    <t>Federal Grant - Physical Environment - Other Physical Environment</t>
  </si>
  <si>
    <t>Federal Grant - Transportation - Other Transportation</t>
  </si>
  <si>
    <t>Federal Grant - Culture / Recreation</t>
  </si>
  <si>
    <t>Proprietary Non-Operating Sources - Capital Contributions from Other Public Source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</si>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</sst>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56</v>
      </c>
      <c r="B3" s="65"/>
      <c r="C3" s="66"/>
      <c r="D3" s="70" t="s">
        <v>29</v>
      </c>
      <c r="E3" s="71"/>
      <c r="F3" s="71"/>
      <c r="G3" s="71"/>
      <c r="H3" s="72"/>
      <c r="I3" s="70" t="s">
        <v>30</v>
      </c>
      <c r="J3" s="72"/>
      <c r="K3" s="70" t="s">
        <v>32</v>
      </c>
      <c r="L3" s="71"/>
      <c r="M3" s="72"/>
      <c r="N3" s="36"/>
      <c r="O3" s="37"/>
      <c r="P3" s="73" t="s">
        <v>120</v>
      </c>
      <c r="Q3" s="11"/>
      <c r="R3"/>
    </row>
    <row r="4" spans="1:134" ht="32.25" customHeight="1" thickBot="1">
      <c r="A4" s="67"/>
      <c r="B4" s="68"/>
      <c r="C4" s="6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121</v>
      </c>
      <c r="N4" s="35" t="s">
        <v>8</v>
      </c>
      <c r="O4" s="35" t="s">
        <v>122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123</v>
      </c>
      <c r="B5" s="26"/>
      <c r="C5" s="26"/>
      <c r="D5" s="27">
        <f>SUM(D6:D12)</f>
        <v>690123</v>
      </c>
      <c r="E5" s="27">
        <f>SUM(E6:E12)</f>
        <v>0</v>
      </c>
      <c r="F5" s="27">
        <f>SUM(F6:F12)</f>
        <v>0</v>
      </c>
      <c r="G5" s="27">
        <f>SUM(G6:G12)</f>
        <v>0</v>
      </c>
      <c r="H5" s="27">
        <f>SUM(H6:H12)</f>
        <v>0</v>
      </c>
      <c r="I5" s="27">
        <f>SUM(I6:I12)</f>
        <v>0</v>
      </c>
      <c r="J5" s="27">
        <f>SUM(J6:J12)</f>
        <v>0</v>
      </c>
      <c r="K5" s="27">
        <f>SUM(K6:K12)</f>
        <v>0</v>
      </c>
      <c r="L5" s="27">
        <f>SUM(L6:L12)</f>
        <v>0</v>
      </c>
      <c r="M5" s="27">
        <f>SUM(M6:M12)</f>
        <v>0</v>
      </c>
      <c r="N5" s="27">
        <f>SUM(N6:N12)</f>
        <v>0</v>
      </c>
      <c r="O5" s="28">
        <f>SUM(D5:N5)</f>
        <v>690123</v>
      </c>
      <c r="P5" s="33">
        <f>(O5/P$53)</f>
        <v>162.34368383909668</v>
      </c>
      <c r="Q5" s="6"/>
    </row>
    <row r="6" spans="1:134">
      <c r="A6" s="12"/>
      <c r="B6" s="25">
        <v>312.41000000000003</v>
      </c>
      <c r="C6" s="20" t="s">
        <v>124</v>
      </c>
      <c r="D6" s="46">
        <v>117208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12" si="0">SUM(D6:N6)</f>
        <v>117208</v>
      </c>
      <c r="P6" s="47">
        <f>(O6/P$53)</f>
        <v>27.571865443425075</v>
      </c>
      <c r="Q6" s="9"/>
    </row>
    <row r="7" spans="1:134">
      <c r="A7" s="12"/>
      <c r="B7" s="25">
        <v>314.10000000000002</v>
      </c>
      <c r="C7" s="20" t="s">
        <v>10</v>
      </c>
      <c r="D7" s="46">
        <v>383355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0"/>
        <v>383355</v>
      </c>
      <c r="P7" s="47">
        <f>(O7/P$53)</f>
        <v>90.179957657021873</v>
      </c>
      <c r="Q7" s="9"/>
    </row>
    <row r="8" spans="1:134">
      <c r="A8" s="12"/>
      <c r="B8" s="25">
        <v>314.3</v>
      </c>
      <c r="C8" s="20" t="s">
        <v>78</v>
      </c>
      <c r="D8" s="46">
        <v>80063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80063</v>
      </c>
      <c r="P8" s="47">
        <f>(O8/P$53)</f>
        <v>18.833921430251706</v>
      </c>
      <c r="Q8" s="9"/>
    </row>
    <row r="9" spans="1:134">
      <c r="A9" s="12"/>
      <c r="B9" s="25">
        <v>314.39999999999998</v>
      </c>
      <c r="C9" s="20" t="s">
        <v>11</v>
      </c>
      <c r="D9" s="46">
        <v>9978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9978</v>
      </c>
      <c r="P9" s="47">
        <f>(O9/P$53)</f>
        <v>2.3472124206069158</v>
      </c>
      <c r="Q9" s="9"/>
    </row>
    <row r="10" spans="1:134">
      <c r="A10" s="12"/>
      <c r="B10" s="25">
        <v>314.8</v>
      </c>
      <c r="C10" s="20" t="s">
        <v>12</v>
      </c>
      <c r="D10" s="46">
        <v>1814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1814</v>
      </c>
      <c r="P10" s="47">
        <f>(O10/P$53)</f>
        <v>0.4267231239708304</v>
      </c>
      <c r="Q10" s="9"/>
    </row>
    <row r="11" spans="1:134">
      <c r="A11" s="12"/>
      <c r="B11" s="25">
        <v>315.10000000000002</v>
      </c>
      <c r="C11" s="20" t="s">
        <v>125</v>
      </c>
      <c r="D11" s="46">
        <v>80287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80287</v>
      </c>
      <c r="P11" s="47">
        <f>(O11/P$53)</f>
        <v>18.886614914137851</v>
      </c>
      <c r="Q11" s="9"/>
    </row>
    <row r="12" spans="1:134">
      <c r="A12" s="12"/>
      <c r="B12" s="25">
        <v>316</v>
      </c>
      <c r="C12" s="20" t="s">
        <v>82</v>
      </c>
      <c r="D12" s="46">
        <v>17418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17418</v>
      </c>
      <c r="P12" s="47">
        <f>(O12/P$53)</f>
        <v>4.097388849682428</v>
      </c>
      <c r="Q12" s="9"/>
    </row>
    <row r="13" spans="1:134" ht="15.75">
      <c r="A13" s="29" t="s">
        <v>15</v>
      </c>
      <c r="B13" s="30"/>
      <c r="C13" s="31"/>
      <c r="D13" s="32">
        <f>SUM(D14:D18)</f>
        <v>373098</v>
      </c>
      <c r="E13" s="32">
        <f>SUM(E14:E18)</f>
        <v>0</v>
      </c>
      <c r="F13" s="32">
        <f>SUM(F14:F18)</f>
        <v>0</v>
      </c>
      <c r="G13" s="32">
        <f>SUM(G14:G18)</f>
        <v>0</v>
      </c>
      <c r="H13" s="32">
        <f>SUM(H14:H18)</f>
        <v>0</v>
      </c>
      <c r="I13" s="32">
        <f>SUM(I14:I18)</f>
        <v>63200</v>
      </c>
      <c r="J13" s="32">
        <f>SUM(J14:J18)</f>
        <v>0</v>
      </c>
      <c r="K13" s="32">
        <f>SUM(K14:K18)</f>
        <v>0</v>
      </c>
      <c r="L13" s="32">
        <f>SUM(L14:L18)</f>
        <v>0</v>
      </c>
      <c r="M13" s="32">
        <f>SUM(M14:M18)</f>
        <v>0</v>
      </c>
      <c r="N13" s="32">
        <f>SUM(N14:N18)</f>
        <v>0</v>
      </c>
      <c r="O13" s="44">
        <f>SUM(D13:N13)</f>
        <v>436298</v>
      </c>
      <c r="P13" s="45">
        <f>(O13/P$53)</f>
        <v>102.63420371677252</v>
      </c>
      <c r="Q13" s="10"/>
    </row>
    <row r="14" spans="1:134">
      <c r="A14" s="12"/>
      <c r="B14" s="25">
        <v>323.10000000000002</v>
      </c>
      <c r="C14" s="20" t="s">
        <v>16</v>
      </c>
      <c r="D14" s="46">
        <v>292853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8" si="1">SUM(D14:N14)</f>
        <v>292853</v>
      </c>
      <c r="P14" s="47">
        <f>(O14/P$53)</f>
        <v>68.890378734415435</v>
      </c>
      <c r="Q14" s="9"/>
    </row>
    <row r="15" spans="1:134">
      <c r="A15" s="12"/>
      <c r="B15" s="25">
        <v>323.39999999999998</v>
      </c>
      <c r="C15" s="20" t="s">
        <v>17</v>
      </c>
      <c r="D15" s="46">
        <v>11862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11862</v>
      </c>
      <c r="P15" s="47">
        <f>(O15/P$53)</f>
        <v>2.7904022582921666</v>
      </c>
      <c r="Q15" s="9"/>
    </row>
    <row r="16" spans="1:134">
      <c r="A16" s="12"/>
      <c r="B16" s="25">
        <v>324.20999999999998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8100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8100</v>
      </c>
      <c r="P16" s="47">
        <f>(O16/P$53)</f>
        <v>1.9054340155257588</v>
      </c>
      <c r="Q16" s="9"/>
    </row>
    <row r="17" spans="1:17">
      <c r="A17" s="12"/>
      <c r="B17" s="25">
        <v>324.22000000000003</v>
      </c>
      <c r="C17" s="20" t="s">
        <v>136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55100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55100</v>
      </c>
      <c r="P17" s="47">
        <f>(O17/P$53)</f>
        <v>12.961656080922136</v>
      </c>
      <c r="Q17" s="9"/>
    </row>
    <row r="18" spans="1:17">
      <c r="A18" s="12"/>
      <c r="B18" s="25">
        <v>329.5</v>
      </c>
      <c r="C18" s="20" t="s">
        <v>126</v>
      </c>
      <c r="D18" s="46">
        <v>68383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68383</v>
      </c>
      <c r="P18" s="47">
        <f>(O18/P$53)</f>
        <v>16.086332627617033</v>
      </c>
      <c r="Q18" s="9"/>
    </row>
    <row r="19" spans="1:17" ht="15.75">
      <c r="A19" s="29" t="s">
        <v>127</v>
      </c>
      <c r="B19" s="30"/>
      <c r="C19" s="31"/>
      <c r="D19" s="32">
        <f>SUM(D20:D30)</f>
        <v>3010583</v>
      </c>
      <c r="E19" s="32">
        <f>SUM(E20:E30)</f>
        <v>0</v>
      </c>
      <c r="F19" s="32">
        <f>SUM(F20:F30)</f>
        <v>0</v>
      </c>
      <c r="G19" s="32">
        <f>SUM(G20:G30)</f>
        <v>0</v>
      </c>
      <c r="H19" s="32">
        <f>SUM(H20:H30)</f>
        <v>0</v>
      </c>
      <c r="I19" s="32">
        <f>SUM(I20:I30)</f>
        <v>0</v>
      </c>
      <c r="J19" s="32">
        <f>SUM(J20:J30)</f>
        <v>0</v>
      </c>
      <c r="K19" s="32">
        <f>SUM(K20:K30)</f>
        <v>0</v>
      </c>
      <c r="L19" s="32">
        <f>SUM(L20:L30)</f>
        <v>0</v>
      </c>
      <c r="M19" s="32">
        <f>SUM(M20:M30)</f>
        <v>0</v>
      </c>
      <c r="N19" s="32">
        <f>SUM(N20:N30)</f>
        <v>0</v>
      </c>
      <c r="O19" s="44">
        <f>SUM(D19:N19)</f>
        <v>3010583</v>
      </c>
      <c r="P19" s="45">
        <f>(O19/P$53)</f>
        <v>708.20583392143021</v>
      </c>
      <c r="Q19" s="10"/>
    </row>
    <row r="20" spans="1:17">
      <c r="A20" s="12"/>
      <c r="B20" s="25">
        <v>331.1</v>
      </c>
      <c r="C20" s="20" t="s">
        <v>67</v>
      </c>
      <c r="D20" s="46">
        <v>6858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6858</v>
      </c>
      <c r="P20" s="47">
        <f>(O20/P$53)</f>
        <v>1.6132674664784756</v>
      </c>
      <c r="Q20" s="9"/>
    </row>
    <row r="21" spans="1:17">
      <c r="A21" s="12"/>
      <c r="B21" s="25">
        <v>331.2</v>
      </c>
      <c r="C21" s="20" t="s">
        <v>20</v>
      </c>
      <c r="D21" s="46">
        <v>48998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48998</v>
      </c>
      <c r="P21" s="47">
        <f>(O21/P$53)</f>
        <v>11.526229122559398</v>
      </c>
      <c r="Q21" s="9"/>
    </row>
    <row r="22" spans="1:17">
      <c r="A22" s="12"/>
      <c r="B22" s="25">
        <v>331.39</v>
      </c>
      <c r="C22" s="20" t="s">
        <v>137</v>
      </c>
      <c r="D22" s="46">
        <v>273408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9" si="2">SUM(D22:N22)</f>
        <v>273408</v>
      </c>
      <c r="P22" s="47">
        <f>(O22/P$53)</f>
        <v>64.31616090331687</v>
      </c>
      <c r="Q22" s="9"/>
    </row>
    <row r="23" spans="1:17">
      <c r="A23" s="12"/>
      <c r="B23" s="25">
        <v>331.49</v>
      </c>
      <c r="C23" s="20" t="s">
        <v>138</v>
      </c>
      <c r="D23" s="46">
        <v>531899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531899</v>
      </c>
      <c r="P23" s="47">
        <f>(O23/P$53)</f>
        <v>125.1232651140908</v>
      </c>
      <c r="Q23" s="9"/>
    </row>
    <row r="24" spans="1:17">
      <c r="A24" s="12"/>
      <c r="B24" s="25">
        <v>331.7</v>
      </c>
      <c r="C24" s="20" t="s">
        <v>139</v>
      </c>
      <c r="D24" s="46">
        <v>783877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783877</v>
      </c>
      <c r="P24" s="47">
        <f>(O24/P$53)</f>
        <v>184.39825923312162</v>
      </c>
      <c r="Q24" s="9"/>
    </row>
    <row r="25" spans="1:17">
      <c r="A25" s="12"/>
      <c r="B25" s="25">
        <v>334.9</v>
      </c>
      <c r="C25" s="20" t="s">
        <v>23</v>
      </c>
      <c r="D25" s="46">
        <v>24536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24536</v>
      </c>
      <c r="P25" s="47">
        <f>(O25/P$53)</f>
        <v>5.7718183956716063</v>
      </c>
      <c r="Q25" s="9"/>
    </row>
    <row r="26" spans="1:17">
      <c r="A26" s="12"/>
      <c r="B26" s="25">
        <v>335.125</v>
      </c>
      <c r="C26" s="20" t="s">
        <v>128</v>
      </c>
      <c r="D26" s="46">
        <v>254069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254069</v>
      </c>
      <c r="P26" s="47">
        <f>(O26/P$53)</f>
        <v>59.766878381557284</v>
      </c>
      <c r="Q26" s="9"/>
    </row>
    <row r="27" spans="1:17">
      <c r="A27" s="12"/>
      <c r="B27" s="25">
        <v>335.14</v>
      </c>
      <c r="C27" s="20" t="s">
        <v>84</v>
      </c>
      <c r="D27" s="46">
        <v>204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204</v>
      </c>
      <c r="P27" s="47">
        <f>(O27/P$53)</f>
        <v>4.7988708539167257E-2</v>
      </c>
      <c r="Q27" s="9"/>
    </row>
    <row r="28" spans="1:17">
      <c r="A28" s="12"/>
      <c r="B28" s="25">
        <v>335.15</v>
      </c>
      <c r="C28" s="20" t="s">
        <v>85</v>
      </c>
      <c r="D28" s="46">
        <v>1846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1846</v>
      </c>
      <c r="P28" s="47">
        <f>(O28/P$53)</f>
        <v>0.43425076452599387</v>
      </c>
      <c r="Q28" s="9"/>
    </row>
    <row r="29" spans="1:17">
      <c r="A29" s="12"/>
      <c r="B29" s="25">
        <v>335.18</v>
      </c>
      <c r="C29" s="20" t="s">
        <v>129</v>
      </c>
      <c r="D29" s="46">
        <v>1081100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1081100</v>
      </c>
      <c r="P29" s="47">
        <f>(O29/P$53)</f>
        <v>254.31663138085156</v>
      </c>
      <c r="Q29" s="9"/>
    </row>
    <row r="30" spans="1:17">
      <c r="A30" s="12"/>
      <c r="B30" s="25">
        <v>335.45</v>
      </c>
      <c r="C30" s="20" t="s">
        <v>130</v>
      </c>
      <c r="D30" s="46">
        <v>3788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" si="3">SUM(D30:N30)</f>
        <v>3788</v>
      </c>
      <c r="P30" s="47">
        <f>(O30/P$53)</f>
        <v>0.89108445071747822</v>
      </c>
      <c r="Q30" s="9"/>
    </row>
    <row r="31" spans="1:17" ht="15.75">
      <c r="A31" s="29" t="s">
        <v>33</v>
      </c>
      <c r="B31" s="30"/>
      <c r="C31" s="31"/>
      <c r="D31" s="32">
        <f>SUM(D32:D38)</f>
        <v>424758</v>
      </c>
      <c r="E31" s="32">
        <f>SUM(E32:E38)</f>
        <v>0</v>
      </c>
      <c r="F31" s="32">
        <f>SUM(F32:F38)</f>
        <v>0</v>
      </c>
      <c r="G31" s="32">
        <f>SUM(G32:G38)</f>
        <v>0</v>
      </c>
      <c r="H31" s="32">
        <f>SUM(H32:H38)</f>
        <v>0</v>
      </c>
      <c r="I31" s="32">
        <f>SUM(I32:I38)</f>
        <v>2379348</v>
      </c>
      <c r="J31" s="32">
        <f>SUM(J32:J38)</f>
        <v>0</v>
      </c>
      <c r="K31" s="32">
        <f>SUM(K32:K38)</f>
        <v>0</v>
      </c>
      <c r="L31" s="32">
        <f>SUM(L32:L38)</f>
        <v>0</v>
      </c>
      <c r="M31" s="32">
        <f>SUM(M32:M38)</f>
        <v>0</v>
      </c>
      <c r="N31" s="32">
        <f>SUM(N32:N38)</f>
        <v>0</v>
      </c>
      <c r="O31" s="32">
        <f>SUM(D31:N31)</f>
        <v>2804106</v>
      </c>
      <c r="P31" s="45">
        <f>(O31/P$53)</f>
        <v>659.63443895553985</v>
      </c>
      <c r="Q31" s="10"/>
    </row>
    <row r="32" spans="1:17">
      <c r="A32" s="12"/>
      <c r="B32" s="25">
        <v>341.1</v>
      </c>
      <c r="C32" s="20" t="s">
        <v>87</v>
      </c>
      <c r="D32" s="46">
        <v>20417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20417</v>
      </c>
      <c r="P32" s="47">
        <f>(O32/P$53)</f>
        <v>4.8028699129616559</v>
      </c>
      <c r="Q32" s="9"/>
    </row>
    <row r="33" spans="1:17">
      <c r="A33" s="12"/>
      <c r="B33" s="25">
        <v>342.1</v>
      </c>
      <c r="C33" s="20" t="s">
        <v>36</v>
      </c>
      <c r="D33" s="46">
        <v>9805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8" si="4">SUM(D33:N33)</f>
        <v>9805</v>
      </c>
      <c r="P33" s="47">
        <f>(O33/P$53)</f>
        <v>2.3065161138555634</v>
      </c>
      <c r="Q33" s="9"/>
    </row>
    <row r="34" spans="1:17">
      <c r="A34" s="12"/>
      <c r="B34" s="25">
        <v>343.3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830015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830015</v>
      </c>
      <c r="P34" s="47">
        <f>(O34/P$53)</f>
        <v>195.25170548106328</v>
      </c>
      <c r="Q34" s="9"/>
    </row>
    <row r="35" spans="1:17">
      <c r="A35" s="12"/>
      <c r="B35" s="25">
        <v>343.4</v>
      </c>
      <c r="C35" s="20" t="s">
        <v>38</v>
      </c>
      <c r="D35" s="46">
        <v>373394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4"/>
        <v>373394</v>
      </c>
      <c r="P35" s="47">
        <f>(O35/P$53)</f>
        <v>87.836744295459894</v>
      </c>
      <c r="Q35" s="9"/>
    </row>
    <row r="36" spans="1:17">
      <c r="A36" s="12"/>
      <c r="B36" s="25">
        <v>343.5</v>
      </c>
      <c r="C36" s="20" t="s">
        <v>39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1543993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4"/>
        <v>1543993</v>
      </c>
      <c r="P36" s="47">
        <f>(O36/P$53)</f>
        <v>363.207010115267</v>
      </c>
      <c r="Q36" s="9"/>
    </row>
    <row r="37" spans="1:17">
      <c r="A37" s="12"/>
      <c r="B37" s="25">
        <v>343.9</v>
      </c>
      <c r="C37" s="20" t="s">
        <v>40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5340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4"/>
        <v>5340</v>
      </c>
      <c r="P37" s="47">
        <f>(O37/P$53)</f>
        <v>1.2561750176429076</v>
      </c>
      <c r="Q37" s="9"/>
    </row>
    <row r="38" spans="1:17">
      <c r="A38" s="12"/>
      <c r="B38" s="25">
        <v>344.9</v>
      </c>
      <c r="C38" s="20" t="s">
        <v>88</v>
      </c>
      <c r="D38" s="46">
        <v>21142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4"/>
        <v>21142</v>
      </c>
      <c r="P38" s="47">
        <f>(O38/P$53)</f>
        <v>4.9734180192895785</v>
      </c>
      <c r="Q38" s="9"/>
    </row>
    <row r="39" spans="1:17" ht="15.75">
      <c r="A39" s="29" t="s">
        <v>34</v>
      </c>
      <c r="B39" s="30"/>
      <c r="C39" s="31"/>
      <c r="D39" s="32">
        <f>SUM(D40:D41)</f>
        <v>160984</v>
      </c>
      <c r="E39" s="32">
        <f>SUM(E40:E41)</f>
        <v>0</v>
      </c>
      <c r="F39" s="32">
        <f>SUM(F40:F41)</f>
        <v>0</v>
      </c>
      <c r="G39" s="32">
        <f>SUM(G40:G41)</f>
        <v>0</v>
      </c>
      <c r="H39" s="32">
        <f>SUM(H40:H41)</f>
        <v>0</v>
      </c>
      <c r="I39" s="32">
        <f>SUM(I40:I41)</f>
        <v>0</v>
      </c>
      <c r="J39" s="32">
        <f>SUM(J40:J41)</f>
        <v>0</v>
      </c>
      <c r="K39" s="32">
        <f>SUM(K40:K41)</f>
        <v>0</v>
      </c>
      <c r="L39" s="32">
        <f>SUM(L40:L41)</f>
        <v>0</v>
      </c>
      <c r="M39" s="32">
        <f>SUM(M40:M41)</f>
        <v>0</v>
      </c>
      <c r="N39" s="32">
        <f>SUM(N40:N41)</f>
        <v>0</v>
      </c>
      <c r="O39" s="32">
        <f>SUM(D39:N39)</f>
        <v>160984</v>
      </c>
      <c r="P39" s="45">
        <f>(O39/P$53)</f>
        <v>37.869677722888731</v>
      </c>
      <c r="Q39" s="10"/>
    </row>
    <row r="40" spans="1:17">
      <c r="A40" s="13"/>
      <c r="B40" s="39">
        <v>351.9</v>
      </c>
      <c r="C40" s="21" t="s">
        <v>132</v>
      </c>
      <c r="D40" s="46">
        <v>160901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1" si="5">SUM(D40:N40)</f>
        <v>160901</v>
      </c>
      <c r="P40" s="47">
        <f>(O40/P$53)</f>
        <v>37.850152905198776</v>
      </c>
      <c r="Q40" s="9"/>
    </row>
    <row r="41" spans="1:17">
      <c r="A41" s="13"/>
      <c r="B41" s="39">
        <v>359</v>
      </c>
      <c r="C41" s="21" t="s">
        <v>48</v>
      </c>
      <c r="D41" s="46">
        <v>83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5"/>
        <v>83</v>
      </c>
      <c r="P41" s="47">
        <f>(O41/P$53)</f>
        <v>1.9524817689955305E-2</v>
      </c>
      <c r="Q41" s="9"/>
    </row>
    <row r="42" spans="1:17" ht="15.75">
      <c r="A42" s="29" t="s">
        <v>2</v>
      </c>
      <c r="B42" s="30"/>
      <c r="C42" s="31"/>
      <c r="D42" s="32">
        <f>SUM(D43:D47)</f>
        <v>81970</v>
      </c>
      <c r="E42" s="32">
        <f>SUM(E43:E47)</f>
        <v>11</v>
      </c>
      <c r="F42" s="32">
        <f>SUM(F43:F47)</f>
        <v>0</v>
      </c>
      <c r="G42" s="32">
        <f>SUM(G43:G47)</f>
        <v>0</v>
      </c>
      <c r="H42" s="32">
        <f>SUM(H43:H47)</f>
        <v>0</v>
      </c>
      <c r="I42" s="32">
        <f>SUM(I43:I47)</f>
        <v>154810</v>
      </c>
      <c r="J42" s="32">
        <f>SUM(J43:J47)</f>
        <v>0</v>
      </c>
      <c r="K42" s="32">
        <f>SUM(K43:K47)</f>
        <v>0</v>
      </c>
      <c r="L42" s="32">
        <f>SUM(L43:L47)</f>
        <v>0</v>
      </c>
      <c r="M42" s="32">
        <f>SUM(M43:M47)</f>
        <v>0</v>
      </c>
      <c r="N42" s="32">
        <f>SUM(N43:N47)</f>
        <v>0</v>
      </c>
      <c r="O42" s="32">
        <f>SUM(D42:N42)</f>
        <v>236791</v>
      </c>
      <c r="P42" s="45">
        <f>(O42/P$53)</f>
        <v>55.702422959303696</v>
      </c>
      <c r="Q42" s="10"/>
    </row>
    <row r="43" spans="1:17">
      <c r="A43" s="12"/>
      <c r="B43" s="25">
        <v>361.1</v>
      </c>
      <c r="C43" s="20" t="s">
        <v>49</v>
      </c>
      <c r="D43" s="46">
        <v>13997</v>
      </c>
      <c r="E43" s="46">
        <v>11</v>
      </c>
      <c r="F43" s="46">
        <v>0</v>
      </c>
      <c r="G43" s="46">
        <v>0</v>
      </c>
      <c r="H43" s="46">
        <v>0</v>
      </c>
      <c r="I43" s="46">
        <v>7532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21540</v>
      </c>
      <c r="P43" s="47">
        <f>(O43/P$53)</f>
        <v>5.0670430486944245</v>
      </c>
      <c r="Q43" s="9"/>
    </row>
    <row r="44" spans="1:17">
      <c r="A44" s="12"/>
      <c r="B44" s="25">
        <v>361.4</v>
      </c>
      <c r="C44" s="20" t="s">
        <v>102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147278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0" si="6">SUM(D44:N44)</f>
        <v>147278</v>
      </c>
      <c r="P44" s="47">
        <f>(O44/P$53)</f>
        <v>34.64549517760527</v>
      </c>
      <c r="Q44" s="9"/>
    </row>
    <row r="45" spans="1:17">
      <c r="A45" s="12"/>
      <c r="B45" s="25">
        <v>362</v>
      </c>
      <c r="C45" s="20" t="s">
        <v>50</v>
      </c>
      <c r="D45" s="46">
        <v>33494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33494</v>
      </c>
      <c r="P45" s="47">
        <f>(O45/P$53)</f>
        <v>7.8790872735826865</v>
      </c>
      <c r="Q45" s="9"/>
    </row>
    <row r="46" spans="1:17">
      <c r="A46" s="12"/>
      <c r="B46" s="25">
        <v>366</v>
      </c>
      <c r="C46" s="20" t="s">
        <v>52</v>
      </c>
      <c r="D46" s="46">
        <v>4681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4681</v>
      </c>
      <c r="P46" s="47">
        <f>(O46/P$53)</f>
        <v>1.1011526699600094</v>
      </c>
      <c r="Q46" s="9"/>
    </row>
    <row r="47" spans="1:17">
      <c r="A47" s="12"/>
      <c r="B47" s="25">
        <v>369.9</v>
      </c>
      <c r="C47" s="20" t="s">
        <v>53</v>
      </c>
      <c r="D47" s="46">
        <v>29798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29798</v>
      </c>
      <c r="P47" s="47">
        <f>(O47/P$53)</f>
        <v>7.0096447894613032</v>
      </c>
      <c r="Q47" s="9"/>
    </row>
    <row r="48" spans="1:17" ht="15.75">
      <c r="A48" s="29" t="s">
        <v>35</v>
      </c>
      <c r="B48" s="30"/>
      <c r="C48" s="31"/>
      <c r="D48" s="32">
        <f>SUM(D49:D50)</f>
        <v>802028</v>
      </c>
      <c r="E48" s="32">
        <f>SUM(E49:E50)</f>
        <v>0</v>
      </c>
      <c r="F48" s="32">
        <f>SUM(F49:F50)</f>
        <v>0</v>
      </c>
      <c r="G48" s="32">
        <f>SUM(G49:G50)</f>
        <v>0</v>
      </c>
      <c r="H48" s="32">
        <f>SUM(H49:H50)</f>
        <v>0</v>
      </c>
      <c r="I48" s="32">
        <f>SUM(I49:I50)</f>
        <v>201416</v>
      </c>
      <c r="J48" s="32">
        <f>SUM(J49:J50)</f>
        <v>0</v>
      </c>
      <c r="K48" s="32">
        <f>SUM(K49:K50)</f>
        <v>0</v>
      </c>
      <c r="L48" s="32">
        <f>SUM(L49:L50)</f>
        <v>0</v>
      </c>
      <c r="M48" s="32">
        <f>SUM(M49:M50)</f>
        <v>0</v>
      </c>
      <c r="N48" s="32">
        <f>SUM(N49:N50)</f>
        <v>0</v>
      </c>
      <c r="O48" s="32">
        <f t="shared" si="6"/>
        <v>1003444</v>
      </c>
      <c r="P48" s="45">
        <f>(O48/P$53)</f>
        <v>236.04892966360856</v>
      </c>
      <c r="Q48" s="9"/>
    </row>
    <row r="49" spans="1:120">
      <c r="A49" s="12"/>
      <c r="B49" s="25">
        <v>384</v>
      </c>
      <c r="C49" s="20" t="s">
        <v>55</v>
      </c>
      <c r="D49" s="46">
        <v>802028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802028</v>
      </c>
      <c r="P49" s="47">
        <f>(O49/P$53)</f>
        <v>188.66807809927076</v>
      </c>
      <c r="Q49" s="9"/>
    </row>
    <row r="50" spans="1:120" ht="15.75" thickBot="1">
      <c r="A50" s="12"/>
      <c r="B50" s="25">
        <v>389.7</v>
      </c>
      <c r="C50" s="20" t="s">
        <v>140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201416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6"/>
        <v>201416</v>
      </c>
      <c r="P50" s="47">
        <f>(O50/P$53)</f>
        <v>47.380851564337803</v>
      </c>
      <c r="Q50" s="9"/>
    </row>
    <row r="51" spans="1:120" ht="16.5" thickBot="1">
      <c r="A51" s="14" t="s">
        <v>42</v>
      </c>
      <c r="B51" s="23"/>
      <c r="C51" s="22"/>
      <c r="D51" s="15">
        <f>SUM(D5,D13,D19,D31,D39,D42,D48)</f>
        <v>5543544</v>
      </c>
      <c r="E51" s="15">
        <f>SUM(E5,E13,E19,E31,E39,E42,E48)</f>
        <v>11</v>
      </c>
      <c r="F51" s="15">
        <f>SUM(F5,F13,F19,F31,F39,F42,F48)</f>
        <v>0</v>
      </c>
      <c r="G51" s="15">
        <f>SUM(G5,G13,G19,G31,G39,G42,G48)</f>
        <v>0</v>
      </c>
      <c r="H51" s="15">
        <f>SUM(H5,H13,H19,H31,H39,H42,H48)</f>
        <v>0</v>
      </c>
      <c r="I51" s="15">
        <f>SUM(I5,I13,I19,I31,I39,I42,I48)</f>
        <v>2798774</v>
      </c>
      <c r="J51" s="15">
        <f>SUM(J5,J13,J19,J31,J39,J42,J48)</f>
        <v>0</v>
      </c>
      <c r="K51" s="15">
        <f>SUM(K5,K13,K19,K31,K39,K42,K48)</f>
        <v>0</v>
      </c>
      <c r="L51" s="15">
        <f>SUM(L5,L13,L19,L31,L39,L42,L48)</f>
        <v>0</v>
      </c>
      <c r="M51" s="15">
        <f>SUM(M5,M13,M19,M31,M39,M42,M48)</f>
        <v>0</v>
      </c>
      <c r="N51" s="15">
        <f>SUM(N5,N13,N19,N31,N39,N42,N48)</f>
        <v>0</v>
      </c>
      <c r="O51" s="15">
        <f>SUM(D51:N51)</f>
        <v>8342329</v>
      </c>
      <c r="P51" s="38">
        <f>(O51/P$53)</f>
        <v>1962.4391907786403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51" t="s">
        <v>141</v>
      </c>
      <c r="N53" s="51"/>
      <c r="O53" s="51"/>
      <c r="P53" s="43">
        <v>4251</v>
      </c>
    </row>
    <row r="54" spans="1:120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4"/>
    </row>
    <row r="55" spans="1:120" ht="15.75" customHeight="1" thickBot="1">
      <c r="A55" s="55" t="s">
        <v>73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7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56</v>
      </c>
      <c r="B3" s="65"/>
      <c r="C3" s="66"/>
      <c r="D3" s="70" t="s">
        <v>29</v>
      </c>
      <c r="E3" s="71"/>
      <c r="F3" s="71"/>
      <c r="G3" s="71"/>
      <c r="H3" s="72"/>
      <c r="I3" s="70" t="s">
        <v>30</v>
      </c>
      <c r="J3" s="72"/>
      <c r="K3" s="70" t="s">
        <v>32</v>
      </c>
      <c r="L3" s="72"/>
      <c r="M3" s="36"/>
      <c r="N3" s="37"/>
      <c r="O3" s="73" t="s">
        <v>61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686318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686318</v>
      </c>
      <c r="O5" s="33">
        <f t="shared" ref="O5:O46" si="1">(N5/O$48)</f>
        <v>158.68624277456647</v>
      </c>
      <c r="P5" s="6"/>
    </row>
    <row r="6" spans="1:133">
      <c r="A6" s="12"/>
      <c r="B6" s="25">
        <v>312.41000000000003</v>
      </c>
      <c r="C6" s="20" t="s">
        <v>9</v>
      </c>
      <c r="D6" s="46">
        <v>90264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90264</v>
      </c>
      <c r="O6" s="47">
        <f t="shared" si="1"/>
        <v>20.87028901734104</v>
      </c>
      <c r="P6" s="9"/>
    </row>
    <row r="7" spans="1:133">
      <c r="A7" s="12"/>
      <c r="B7" s="25">
        <v>314.10000000000002</v>
      </c>
      <c r="C7" s="20" t="s">
        <v>10</v>
      </c>
      <c r="D7" s="46">
        <v>335559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335559</v>
      </c>
      <c r="O7" s="47">
        <f t="shared" si="1"/>
        <v>77.58589595375723</v>
      </c>
      <c r="P7" s="9"/>
    </row>
    <row r="8" spans="1:133">
      <c r="A8" s="12"/>
      <c r="B8" s="25">
        <v>314.3</v>
      </c>
      <c r="C8" s="20" t="s">
        <v>78</v>
      </c>
      <c r="D8" s="46">
        <v>72973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72973</v>
      </c>
      <c r="O8" s="47">
        <f t="shared" si="1"/>
        <v>16.872369942196531</v>
      </c>
      <c r="P8" s="9"/>
    </row>
    <row r="9" spans="1:133">
      <c r="A9" s="12"/>
      <c r="B9" s="25">
        <v>314.39999999999998</v>
      </c>
      <c r="C9" s="20" t="s">
        <v>11</v>
      </c>
      <c r="D9" s="46">
        <v>7836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7836</v>
      </c>
      <c r="O9" s="47">
        <f t="shared" si="1"/>
        <v>1.8117919075144509</v>
      </c>
      <c r="P9" s="9"/>
    </row>
    <row r="10" spans="1:133">
      <c r="A10" s="12"/>
      <c r="B10" s="25">
        <v>314.8</v>
      </c>
      <c r="C10" s="20" t="s">
        <v>12</v>
      </c>
      <c r="D10" s="46">
        <v>1523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1523</v>
      </c>
      <c r="O10" s="47">
        <f t="shared" si="1"/>
        <v>0.35213872832369941</v>
      </c>
      <c r="P10" s="9"/>
    </row>
    <row r="11" spans="1:133">
      <c r="A11" s="12"/>
      <c r="B11" s="25">
        <v>315</v>
      </c>
      <c r="C11" s="20" t="s">
        <v>81</v>
      </c>
      <c r="D11" s="46">
        <v>147122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147122</v>
      </c>
      <c r="O11" s="47">
        <f t="shared" si="1"/>
        <v>34.016647398843929</v>
      </c>
      <c r="P11" s="9"/>
    </row>
    <row r="12" spans="1:133">
      <c r="A12" s="12"/>
      <c r="B12" s="25">
        <v>316</v>
      </c>
      <c r="C12" s="20" t="s">
        <v>82</v>
      </c>
      <c r="D12" s="46">
        <v>31041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31041</v>
      </c>
      <c r="O12" s="47">
        <f t="shared" si="1"/>
        <v>7.1771098265895956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312629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12900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325529</v>
      </c>
      <c r="O13" s="45">
        <f t="shared" si="1"/>
        <v>75.266820809248557</v>
      </c>
      <c r="P13" s="10"/>
    </row>
    <row r="14" spans="1:133">
      <c r="A14" s="12"/>
      <c r="B14" s="25">
        <v>323.10000000000002</v>
      </c>
      <c r="C14" s="20" t="s">
        <v>16</v>
      </c>
      <c r="D14" s="46">
        <v>277080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277080</v>
      </c>
      <c r="O14" s="47">
        <f t="shared" si="1"/>
        <v>64.064739884393063</v>
      </c>
      <c r="P14" s="9"/>
    </row>
    <row r="15" spans="1:133">
      <c r="A15" s="12"/>
      <c r="B15" s="25">
        <v>323.39999999999998</v>
      </c>
      <c r="C15" s="20" t="s">
        <v>17</v>
      </c>
      <c r="D15" s="46">
        <v>10278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10278</v>
      </c>
      <c r="O15" s="47">
        <f t="shared" si="1"/>
        <v>2.3764161849710983</v>
      </c>
      <c r="P15" s="9"/>
    </row>
    <row r="16" spans="1:133">
      <c r="A16" s="12"/>
      <c r="B16" s="25">
        <v>324.20999999999998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12900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12900</v>
      </c>
      <c r="O16" s="47">
        <f t="shared" si="1"/>
        <v>2.9826589595375723</v>
      </c>
      <c r="P16" s="9"/>
    </row>
    <row r="17" spans="1:16">
      <c r="A17" s="12"/>
      <c r="B17" s="25">
        <v>329</v>
      </c>
      <c r="C17" s="20" t="s">
        <v>19</v>
      </c>
      <c r="D17" s="46">
        <v>25271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25271</v>
      </c>
      <c r="O17" s="47">
        <f t="shared" si="1"/>
        <v>5.8430057803468207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SUM(D19:D25)</f>
        <v>528173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528173</v>
      </c>
      <c r="O18" s="45">
        <f t="shared" si="1"/>
        <v>122.12092485549132</v>
      </c>
      <c r="P18" s="10"/>
    </row>
    <row r="19" spans="1:16">
      <c r="A19" s="12"/>
      <c r="B19" s="25">
        <v>331.2</v>
      </c>
      <c r="C19" s="20" t="s">
        <v>20</v>
      </c>
      <c r="D19" s="46">
        <v>4375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4375</v>
      </c>
      <c r="O19" s="47">
        <f t="shared" si="1"/>
        <v>1.0115606936416186</v>
      </c>
      <c r="P19" s="9"/>
    </row>
    <row r="20" spans="1:16">
      <c r="A20" s="12"/>
      <c r="B20" s="25">
        <v>335.12</v>
      </c>
      <c r="C20" s="20" t="s">
        <v>83</v>
      </c>
      <c r="D20" s="46">
        <v>181629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181629</v>
      </c>
      <c r="O20" s="47">
        <f t="shared" si="1"/>
        <v>41.995144508670521</v>
      </c>
      <c r="P20" s="9"/>
    </row>
    <row r="21" spans="1:16">
      <c r="A21" s="12"/>
      <c r="B21" s="25">
        <v>335.14</v>
      </c>
      <c r="C21" s="20" t="s">
        <v>84</v>
      </c>
      <c r="D21" s="46">
        <v>338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338</v>
      </c>
      <c r="O21" s="47">
        <f t="shared" si="1"/>
        <v>7.8150289017341043E-2</v>
      </c>
      <c r="P21" s="9"/>
    </row>
    <row r="22" spans="1:16">
      <c r="A22" s="12"/>
      <c r="B22" s="25">
        <v>335.15</v>
      </c>
      <c r="C22" s="20" t="s">
        <v>85</v>
      </c>
      <c r="D22" s="46">
        <v>1769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1769</v>
      </c>
      <c r="O22" s="47">
        <f t="shared" si="1"/>
        <v>0.40901734104046245</v>
      </c>
      <c r="P22" s="9"/>
    </row>
    <row r="23" spans="1:16">
      <c r="A23" s="12"/>
      <c r="B23" s="25">
        <v>335.18</v>
      </c>
      <c r="C23" s="20" t="s">
        <v>86</v>
      </c>
      <c r="D23" s="46">
        <v>333821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333821</v>
      </c>
      <c r="O23" s="47">
        <f t="shared" si="1"/>
        <v>77.184046242774571</v>
      </c>
      <c r="P23" s="9"/>
    </row>
    <row r="24" spans="1:16">
      <c r="A24" s="12"/>
      <c r="B24" s="25">
        <v>335.49</v>
      </c>
      <c r="C24" s="20" t="s">
        <v>28</v>
      </c>
      <c r="D24" s="46">
        <v>4141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4141</v>
      </c>
      <c r="O24" s="47">
        <f t="shared" si="1"/>
        <v>0.95745664739884395</v>
      </c>
      <c r="P24" s="9"/>
    </row>
    <row r="25" spans="1:16">
      <c r="A25" s="12"/>
      <c r="B25" s="25">
        <v>335.9</v>
      </c>
      <c r="C25" s="20" t="s">
        <v>69</v>
      </c>
      <c r="D25" s="46">
        <v>2100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2100</v>
      </c>
      <c r="O25" s="47">
        <f t="shared" si="1"/>
        <v>0.48554913294797686</v>
      </c>
      <c r="P25" s="9"/>
    </row>
    <row r="26" spans="1:16" ht="15.75">
      <c r="A26" s="29" t="s">
        <v>33</v>
      </c>
      <c r="B26" s="30"/>
      <c r="C26" s="31"/>
      <c r="D26" s="32">
        <f t="shared" ref="D26:M26" si="7">SUM(D27:D33)</f>
        <v>402877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2065892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>SUM(D26:M26)</f>
        <v>2468769</v>
      </c>
      <c r="O26" s="45">
        <f t="shared" si="1"/>
        <v>570.81364161849706</v>
      </c>
      <c r="P26" s="10"/>
    </row>
    <row r="27" spans="1:16">
      <c r="A27" s="12"/>
      <c r="B27" s="25">
        <v>341.1</v>
      </c>
      <c r="C27" s="20" t="s">
        <v>87</v>
      </c>
      <c r="D27" s="46">
        <v>385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385</v>
      </c>
      <c r="O27" s="47">
        <f t="shared" si="1"/>
        <v>8.9017341040462425E-2</v>
      </c>
      <c r="P27" s="9"/>
    </row>
    <row r="28" spans="1:16">
      <c r="A28" s="12"/>
      <c r="B28" s="25">
        <v>342.1</v>
      </c>
      <c r="C28" s="20" t="s">
        <v>36</v>
      </c>
      <c r="D28" s="46">
        <v>8269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8">SUM(D28:M28)</f>
        <v>8269</v>
      </c>
      <c r="O28" s="47">
        <f t="shared" si="1"/>
        <v>1.911907514450867</v>
      </c>
      <c r="P28" s="9"/>
    </row>
    <row r="29" spans="1:16">
      <c r="A29" s="12"/>
      <c r="B29" s="25">
        <v>343.3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712277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712277</v>
      </c>
      <c r="O29" s="47">
        <f t="shared" si="1"/>
        <v>164.68832369942197</v>
      </c>
      <c r="P29" s="9"/>
    </row>
    <row r="30" spans="1:16">
      <c r="A30" s="12"/>
      <c r="B30" s="25">
        <v>343.4</v>
      </c>
      <c r="C30" s="20" t="s">
        <v>38</v>
      </c>
      <c r="D30" s="46">
        <v>350432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350432</v>
      </c>
      <c r="O30" s="47">
        <f t="shared" si="1"/>
        <v>81.024739884393057</v>
      </c>
      <c r="P30" s="9"/>
    </row>
    <row r="31" spans="1:16">
      <c r="A31" s="12"/>
      <c r="B31" s="25">
        <v>343.5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1350555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1350555</v>
      </c>
      <c r="O31" s="47">
        <f t="shared" si="1"/>
        <v>312.26705202312138</v>
      </c>
      <c r="P31" s="9"/>
    </row>
    <row r="32" spans="1:16">
      <c r="A32" s="12"/>
      <c r="B32" s="25">
        <v>343.9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3060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3060</v>
      </c>
      <c r="O32" s="47">
        <f t="shared" si="1"/>
        <v>0.707514450867052</v>
      </c>
      <c r="P32" s="9"/>
    </row>
    <row r="33" spans="1:119">
      <c r="A33" s="12"/>
      <c r="B33" s="25">
        <v>344.9</v>
      </c>
      <c r="C33" s="20" t="s">
        <v>88</v>
      </c>
      <c r="D33" s="46">
        <v>43791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43791</v>
      </c>
      <c r="O33" s="47">
        <f t="shared" si="1"/>
        <v>10.125086705202312</v>
      </c>
      <c r="P33" s="9"/>
    </row>
    <row r="34" spans="1:119" ht="15.75">
      <c r="A34" s="29" t="s">
        <v>34</v>
      </c>
      <c r="B34" s="30"/>
      <c r="C34" s="31"/>
      <c r="D34" s="32">
        <f t="shared" ref="D34:M34" si="9">SUM(D35:D36)</f>
        <v>33418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ref="N34:N46" si="10">SUM(D34:M34)</f>
        <v>33418</v>
      </c>
      <c r="O34" s="45">
        <f t="shared" si="1"/>
        <v>7.7267052023121385</v>
      </c>
      <c r="P34" s="10"/>
    </row>
    <row r="35" spans="1:119">
      <c r="A35" s="13"/>
      <c r="B35" s="39">
        <v>351.9</v>
      </c>
      <c r="C35" s="21" t="s">
        <v>89</v>
      </c>
      <c r="D35" s="46">
        <v>17895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17895</v>
      </c>
      <c r="O35" s="47">
        <f t="shared" si="1"/>
        <v>4.13757225433526</v>
      </c>
      <c r="P35" s="9"/>
    </row>
    <row r="36" spans="1:119">
      <c r="A36" s="13"/>
      <c r="B36" s="39">
        <v>359</v>
      </c>
      <c r="C36" s="21" t="s">
        <v>48</v>
      </c>
      <c r="D36" s="46">
        <v>15523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15523</v>
      </c>
      <c r="O36" s="47">
        <f t="shared" si="1"/>
        <v>3.5891329479768785</v>
      </c>
      <c r="P36" s="9"/>
    </row>
    <row r="37" spans="1:119" ht="15.75">
      <c r="A37" s="29" t="s">
        <v>2</v>
      </c>
      <c r="B37" s="30"/>
      <c r="C37" s="31"/>
      <c r="D37" s="32">
        <f t="shared" ref="D37:M37" si="11">SUM(D38:D41)</f>
        <v>38234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2040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15</v>
      </c>
      <c r="N37" s="32">
        <f t="shared" si="10"/>
        <v>40289</v>
      </c>
      <c r="O37" s="45">
        <f t="shared" si="1"/>
        <v>9.3153757225433527</v>
      </c>
      <c r="P37" s="10"/>
    </row>
    <row r="38" spans="1:119">
      <c r="A38" s="12"/>
      <c r="B38" s="25">
        <v>361.1</v>
      </c>
      <c r="C38" s="20" t="s">
        <v>49</v>
      </c>
      <c r="D38" s="46">
        <v>497</v>
      </c>
      <c r="E38" s="46">
        <v>0</v>
      </c>
      <c r="F38" s="46">
        <v>0</v>
      </c>
      <c r="G38" s="46">
        <v>0</v>
      </c>
      <c r="H38" s="46">
        <v>0</v>
      </c>
      <c r="I38" s="46">
        <v>1898</v>
      </c>
      <c r="J38" s="46">
        <v>0</v>
      </c>
      <c r="K38" s="46">
        <v>0</v>
      </c>
      <c r="L38" s="46">
        <v>0</v>
      </c>
      <c r="M38" s="46">
        <v>15</v>
      </c>
      <c r="N38" s="46">
        <f t="shared" si="10"/>
        <v>2410</v>
      </c>
      <c r="O38" s="47">
        <f t="shared" si="1"/>
        <v>0.55722543352601162</v>
      </c>
      <c r="P38" s="9"/>
    </row>
    <row r="39" spans="1:119">
      <c r="A39" s="12"/>
      <c r="B39" s="25">
        <v>362</v>
      </c>
      <c r="C39" s="20" t="s">
        <v>50</v>
      </c>
      <c r="D39" s="46">
        <v>15700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15700</v>
      </c>
      <c r="O39" s="47">
        <f t="shared" si="1"/>
        <v>3.6300578034682083</v>
      </c>
      <c r="P39" s="9"/>
    </row>
    <row r="40" spans="1:119">
      <c r="A40" s="12"/>
      <c r="B40" s="25">
        <v>366</v>
      </c>
      <c r="C40" s="20" t="s">
        <v>52</v>
      </c>
      <c r="D40" s="46">
        <v>6465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6465</v>
      </c>
      <c r="O40" s="47">
        <f t="shared" si="1"/>
        <v>1.4947976878612717</v>
      </c>
      <c r="P40" s="9"/>
    </row>
    <row r="41" spans="1:119">
      <c r="A41" s="12"/>
      <c r="B41" s="25">
        <v>369.9</v>
      </c>
      <c r="C41" s="20" t="s">
        <v>53</v>
      </c>
      <c r="D41" s="46">
        <v>15572</v>
      </c>
      <c r="E41" s="46">
        <v>0</v>
      </c>
      <c r="F41" s="46">
        <v>0</v>
      </c>
      <c r="G41" s="46">
        <v>0</v>
      </c>
      <c r="H41" s="46">
        <v>0</v>
      </c>
      <c r="I41" s="46">
        <v>142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15714</v>
      </c>
      <c r="O41" s="47">
        <f t="shared" si="1"/>
        <v>3.6332947976878613</v>
      </c>
      <c r="P41" s="9"/>
    </row>
    <row r="42" spans="1:119" ht="15.75">
      <c r="A42" s="29" t="s">
        <v>35</v>
      </c>
      <c r="B42" s="30"/>
      <c r="C42" s="31"/>
      <c r="D42" s="32">
        <f t="shared" ref="D42:M42" si="12">SUM(D43:D45)</f>
        <v>291353</v>
      </c>
      <c r="E42" s="32">
        <f t="shared" si="12"/>
        <v>0</v>
      </c>
      <c r="F42" s="32">
        <f t="shared" si="12"/>
        <v>0</v>
      </c>
      <c r="G42" s="32">
        <f t="shared" si="12"/>
        <v>0</v>
      </c>
      <c r="H42" s="32">
        <f t="shared" si="12"/>
        <v>0</v>
      </c>
      <c r="I42" s="32">
        <f t="shared" si="12"/>
        <v>457197</v>
      </c>
      <c r="J42" s="32">
        <f t="shared" si="12"/>
        <v>0</v>
      </c>
      <c r="K42" s="32">
        <f t="shared" si="12"/>
        <v>0</v>
      </c>
      <c r="L42" s="32">
        <f t="shared" si="12"/>
        <v>0</v>
      </c>
      <c r="M42" s="32">
        <f t="shared" si="12"/>
        <v>0</v>
      </c>
      <c r="N42" s="32">
        <f t="shared" si="10"/>
        <v>748550</v>
      </c>
      <c r="O42" s="45">
        <f t="shared" si="1"/>
        <v>173.07514450867052</v>
      </c>
      <c r="P42" s="9"/>
    </row>
    <row r="43" spans="1:119">
      <c r="A43" s="12"/>
      <c r="B43" s="25">
        <v>381</v>
      </c>
      <c r="C43" s="20" t="s">
        <v>54</v>
      </c>
      <c r="D43" s="46">
        <v>291353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291353</v>
      </c>
      <c r="O43" s="47">
        <f t="shared" si="1"/>
        <v>67.364855491329479</v>
      </c>
      <c r="P43" s="9"/>
    </row>
    <row r="44" spans="1:119">
      <c r="A44" s="12"/>
      <c r="B44" s="25">
        <v>389.2</v>
      </c>
      <c r="C44" s="20" t="s">
        <v>90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238449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238449</v>
      </c>
      <c r="O44" s="47">
        <f t="shared" si="1"/>
        <v>55.132716763005782</v>
      </c>
      <c r="P44" s="9"/>
    </row>
    <row r="45" spans="1:119" ht="15.75" thickBot="1">
      <c r="A45" s="12"/>
      <c r="B45" s="25">
        <v>389.9</v>
      </c>
      <c r="C45" s="20" t="s">
        <v>91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218748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218748</v>
      </c>
      <c r="O45" s="47">
        <f t="shared" si="1"/>
        <v>50.577572254335259</v>
      </c>
      <c r="P45" s="9"/>
    </row>
    <row r="46" spans="1:119" ht="16.5" thickBot="1">
      <c r="A46" s="14" t="s">
        <v>42</v>
      </c>
      <c r="B46" s="23"/>
      <c r="C46" s="22"/>
      <c r="D46" s="15">
        <f t="shared" ref="D46:M46" si="13">SUM(D5,D13,D18,D26,D34,D37,D42)</f>
        <v>2293002</v>
      </c>
      <c r="E46" s="15">
        <f t="shared" si="13"/>
        <v>0</v>
      </c>
      <c r="F46" s="15">
        <f t="shared" si="13"/>
        <v>0</v>
      </c>
      <c r="G46" s="15">
        <f t="shared" si="13"/>
        <v>0</v>
      </c>
      <c r="H46" s="15">
        <f t="shared" si="13"/>
        <v>0</v>
      </c>
      <c r="I46" s="15">
        <f t="shared" si="13"/>
        <v>2538029</v>
      </c>
      <c r="J46" s="15">
        <f t="shared" si="13"/>
        <v>0</v>
      </c>
      <c r="K46" s="15">
        <f t="shared" si="13"/>
        <v>0</v>
      </c>
      <c r="L46" s="15">
        <f t="shared" si="13"/>
        <v>0</v>
      </c>
      <c r="M46" s="15">
        <f t="shared" si="13"/>
        <v>15</v>
      </c>
      <c r="N46" s="15">
        <f t="shared" si="10"/>
        <v>4831046</v>
      </c>
      <c r="O46" s="38">
        <f t="shared" si="1"/>
        <v>1117.0048554913294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51" t="s">
        <v>92</v>
      </c>
      <c r="M48" s="51"/>
      <c r="N48" s="51"/>
      <c r="O48" s="43">
        <v>4325</v>
      </c>
    </row>
    <row r="49" spans="1:1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  <row r="50" spans="1:15" ht="15.75" customHeight="1" thickBot="1">
      <c r="A50" s="55" t="s">
        <v>73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7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56</v>
      </c>
      <c r="B3" s="65"/>
      <c r="C3" s="66"/>
      <c r="D3" s="70" t="s">
        <v>29</v>
      </c>
      <c r="E3" s="71"/>
      <c r="F3" s="71"/>
      <c r="G3" s="71"/>
      <c r="H3" s="72"/>
      <c r="I3" s="70" t="s">
        <v>30</v>
      </c>
      <c r="J3" s="72"/>
      <c r="K3" s="70" t="s">
        <v>32</v>
      </c>
      <c r="L3" s="72"/>
      <c r="M3" s="36"/>
      <c r="N3" s="37"/>
      <c r="O3" s="73" t="s">
        <v>61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609055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609055</v>
      </c>
      <c r="O5" s="33">
        <f t="shared" ref="O5:O45" si="1">(N5/O$47)</f>
        <v>141.47619047619048</v>
      </c>
      <c r="P5" s="6"/>
    </row>
    <row r="6" spans="1:133">
      <c r="A6" s="12"/>
      <c r="B6" s="25">
        <v>312.41000000000003</v>
      </c>
      <c r="C6" s="20" t="s">
        <v>9</v>
      </c>
      <c r="D6" s="46">
        <v>77667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77667</v>
      </c>
      <c r="O6" s="47">
        <f t="shared" si="1"/>
        <v>18.041114982578396</v>
      </c>
      <c r="P6" s="9"/>
    </row>
    <row r="7" spans="1:133">
      <c r="A7" s="12"/>
      <c r="B7" s="25">
        <v>314.10000000000002</v>
      </c>
      <c r="C7" s="20" t="s">
        <v>10</v>
      </c>
      <c r="D7" s="46">
        <v>327998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327998</v>
      </c>
      <c r="O7" s="47">
        <f t="shared" si="1"/>
        <v>76.190011614401854</v>
      </c>
      <c r="P7" s="9"/>
    </row>
    <row r="8" spans="1:133">
      <c r="A8" s="12"/>
      <c r="B8" s="25">
        <v>314.3</v>
      </c>
      <c r="C8" s="20" t="s">
        <v>78</v>
      </c>
      <c r="D8" s="46">
        <v>23767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23767</v>
      </c>
      <c r="O8" s="47">
        <f t="shared" si="1"/>
        <v>5.5207897793263649</v>
      </c>
      <c r="P8" s="9"/>
    </row>
    <row r="9" spans="1:133">
      <c r="A9" s="12"/>
      <c r="B9" s="25">
        <v>314.39999999999998</v>
      </c>
      <c r="C9" s="20" t="s">
        <v>11</v>
      </c>
      <c r="D9" s="46">
        <v>7497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7497</v>
      </c>
      <c r="O9" s="47">
        <f t="shared" si="1"/>
        <v>1.7414634146341463</v>
      </c>
      <c r="P9" s="9"/>
    </row>
    <row r="10" spans="1:133">
      <c r="A10" s="12"/>
      <c r="B10" s="25">
        <v>314.8</v>
      </c>
      <c r="C10" s="20" t="s">
        <v>12</v>
      </c>
      <c r="D10" s="46">
        <v>1411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1411</v>
      </c>
      <c r="O10" s="47">
        <f t="shared" si="1"/>
        <v>0.32775842044134729</v>
      </c>
      <c r="P10" s="9"/>
    </row>
    <row r="11" spans="1:133">
      <c r="A11" s="12"/>
      <c r="B11" s="25">
        <v>315</v>
      </c>
      <c r="C11" s="20" t="s">
        <v>13</v>
      </c>
      <c r="D11" s="46">
        <v>144953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144953</v>
      </c>
      <c r="O11" s="47">
        <f t="shared" si="1"/>
        <v>33.670847851335658</v>
      </c>
      <c r="P11" s="9"/>
    </row>
    <row r="12" spans="1:133">
      <c r="A12" s="12"/>
      <c r="B12" s="25">
        <v>316</v>
      </c>
      <c r="C12" s="20" t="s">
        <v>14</v>
      </c>
      <c r="D12" s="46">
        <v>25762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25762</v>
      </c>
      <c r="O12" s="47">
        <f t="shared" si="1"/>
        <v>5.9842044134727059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319599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4940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324539</v>
      </c>
      <c r="O13" s="45">
        <f t="shared" si="1"/>
        <v>75.386527293844367</v>
      </c>
      <c r="P13" s="10"/>
    </row>
    <row r="14" spans="1:133">
      <c r="A14" s="12"/>
      <c r="B14" s="25">
        <v>323.10000000000002</v>
      </c>
      <c r="C14" s="20" t="s">
        <v>16</v>
      </c>
      <c r="D14" s="46">
        <v>287959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287959</v>
      </c>
      <c r="O14" s="47">
        <f t="shared" si="1"/>
        <v>66.889430894308944</v>
      </c>
      <c r="P14" s="9"/>
    </row>
    <row r="15" spans="1:133">
      <c r="A15" s="12"/>
      <c r="B15" s="25">
        <v>323.39999999999998</v>
      </c>
      <c r="C15" s="20" t="s">
        <v>17</v>
      </c>
      <c r="D15" s="46">
        <v>10419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10419</v>
      </c>
      <c r="O15" s="47">
        <f t="shared" si="1"/>
        <v>2.4202090592334495</v>
      </c>
      <c r="P15" s="9"/>
    </row>
    <row r="16" spans="1:133">
      <c r="A16" s="12"/>
      <c r="B16" s="25">
        <v>324.20999999999998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4940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4940</v>
      </c>
      <c r="O16" s="47">
        <f t="shared" si="1"/>
        <v>1.1475029036004645</v>
      </c>
      <c r="P16" s="9"/>
    </row>
    <row r="17" spans="1:16">
      <c r="A17" s="12"/>
      <c r="B17" s="25">
        <v>329</v>
      </c>
      <c r="C17" s="20" t="s">
        <v>19</v>
      </c>
      <c r="D17" s="46">
        <v>21221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21221</v>
      </c>
      <c r="O17" s="47">
        <f t="shared" si="1"/>
        <v>4.9293844367015103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SUM(D19:D25)</f>
        <v>517470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517470</v>
      </c>
      <c r="O18" s="45">
        <f t="shared" si="1"/>
        <v>120.2020905923345</v>
      </c>
      <c r="P18" s="10"/>
    </row>
    <row r="19" spans="1:16">
      <c r="A19" s="12"/>
      <c r="B19" s="25">
        <v>331.2</v>
      </c>
      <c r="C19" s="20" t="s">
        <v>20</v>
      </c>
      <c r="D19" s="46">
        <v>14751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14751</v>
      </c>
      <c r="O19" s="47">
        <f t="shared" si="1"/>
        <v>3.4264808362369337</v>
      </c>
      <c r="P19" s="9"/>
    </row>
    <row r="20" spans="1:16">
      <c r="A20" s="12"/>
      <c r="B20" s="25">
        <v>335.12</v>
      </c>
      <c r="C20" s="20" t="s">
        <v>24</v>
      </c>
      <c r="D20" s="46">
        <v>181156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181156</v>
      </c>
      <c r="O20" s="47">
        <f t="shared" si="1"/>
        <v>42.080371660859463</v>
      </c>
      <c r="P20" s="9"/>
    </row>
    <row r="21" spans="1:16">
      <c r="A21" s="12"/>
      <c r="B21" s="25">
        <v>335.14</v>
      </c>
      <c r="C21" s="20" t="s">
        <v>25</v>
      </c>
      <c r="D21" s="46">
        <v>424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424</v>
      </c>
      <c r="O21" s="47">
        <f t="shared" si="1"/>
        <v>9.8490127758420448E-2</v>
      </c>
      <c r="P21" s="9"/>
    </row>
    <row r="22" spans="1:16">
      <c r="A22" s="12"/>
      <c r="B22" s="25">
        <v>335.15</v>
      </c>
      <c r="C22" s="20" t="s">
        <v>26</v>
      </c>
      <c r="D22" s="46">
        <v>1965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1965</v>
      </c>
      <c r="O22" s="47">
        <f t="shared" si="1"/>
        <v>0.45644599303135891</v>
      </c>
      <c r="P22" s="9"/>
    </row>
    <row r="23" spans="1:16">
      <c r="A23" s="12"/>
      <c r="B23" s="25">
        <v>335.18</v>
      </c>
      <c r="C23" s="20" t="s">
        <v>27</v>
      </c>
      <c r="D23" s="46">
        <v>314431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314431</v>
      </c>
      <c r="O23" s="47">
        <f t="shared" si="1"/>
        <v>73.038559814169574</v>
      </c>
      <c r="P23" s="9"/>
    </row>
    <row r="24" spans="1:16">
      <c r="A24" s="12"/>
      <c r="B24" s="25">
        <v>335.49</v>
      </c>
      <c r="C24" s="20" t="s">
        <v>28</v>
      </c>
      <c r="D24" s="46">
        <v>4043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4043</v>
      </c>
      <c r="O24" s="47">
        <f t="shared" si="1"/>
        <v>0.93914053426248545</v>
      </c>
      <c r="P24" s="9"/>
    </row>
    <row r="25" spans="1:16">
      <c r="A25" s="12"/>
      <c r="B25" s="25">
        <v>335.9</v>
      </c>
      <c r="C25" s="20" t="s">
        <v>69</v>
      </c>
      <c r="D25" s="46">
        <v>700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700</v>
      </c>
      <c r="O25" s="47">
        <f t="shared" si="1"/>
        <v>0.16260162601626016</v>
      </c>
      <c r="P25" s="9"/>
    </row>
    <row r="26" spans="1:16" ht="15.75">
      <c r="A26" s="29" t="s">
        <v>33</v>
      </c>
      <c r="B26" s="30"/>
      <c r="C26" s="31"/>
      <c r="D26" s="32">
        <f t="shared" ref="D26:M26" si="7">SUM(D27:D33)</f>
        <v>397151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1979417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>SUM(D26:M26)</f>
        <v>2376568</v>
      </c>
      <c r="O26" s="45">
        <f t="shared" si="1"/>
        <v>552.04831591173058</v>
      </c>
      <c r="P26" s="10"/>
    </row>
    <row r="27" spans="1:16">
      <c r="A27" s="12"/>
      <c r="B27" s="25">
        <v>341.1</v>
      </c>
      <c r="C27" s="20" t="s">
        <v>63</v>
      </c>
      <c r="D27" s="46">
        <v>397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397</v>
      </c>
      <c r="O27" s="47">
        <f t="shared" si="1"/>
        <v>9.2218350754936118E-2</v>
      </c>
      <c r="P27" s="9"/>
    </row>
    <row r="28" spans="1:16">
      <c r="A28" s="12"/>
      <c r="B28" s="25">
        <v>342.1</v>
      </c>
      <c r="C28" s="20" t="s">
        <v>36</v>
      </c>
      <c r="D28" s="46">
        <v>4424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8">SUM(D28:M28)</f>
        <v>4424</v>
      </c>
      <c r="O28" s="47">
        <f t="shared" si="1"/>
        <v>1.0276422764227642</v>
      </c>
      <c r="P28" s="9"/>
    </row>
    <row r="29" spans="1:16">
      <c r="A29" s="12"/>
      <c r="B29" s="25">
        <v>343.3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683631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683631</v>
      </c>
      <c r="O29" s="47">
        <f t="shared" si="1"/>
        <v>158.79930313588849</v>
      </c>
      <c r="P29" s="9"/>
    </row>
    <row r="30" spans="1:16">
      <c r="A30" s="12"/>
      <c r="B30" s="25">
        <v>343.4</v>
      </c>
      <c r="C30" s="20" t="s">
        <v>38</v>
      </c>
      <c r="D30" s="46">
        <v>349061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349061</v>
      </c>
      <c r="O30" s="47">
        <f t="shared" si="1"/>
        <v>81.08269454123112</v>
      </c>
      <c r="P30" s="9"/>
    </row>
    <row r="31" spans="1:16">
      <c r="A31" s="12"/>
      <c r="B31" s="25">
        <v>343.5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1292866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1292866</v>
      </c>
      <c r="O31" s="47">
        <f t="shared" si="1"/>
        <v>300.31730545876889</v>
      </c>
      <c r="P31" s="9"/>
    </row>
    <row r="32" spans="1:16">
      <c r="A32" s="12"/>
      <c r="B32" s="25">
        <v>343.9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2920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2920</v>
      </c>
      <c r="O32" s="47">
        <f t="shared" si="1"/>
        <v>0.67828106852497094</v>
      </c>
      <c r="P32" s="9"/>
    </row>
    <row r="33" spans="1:119">
      <c r="A33" s="12"/>
      <c r="B33" s="25">
        <v>344.9</v>
      </c>
      <c r="C33" s="20" t="s">
        <v>41</v>
      </c>
      <c r="D33" s="46">
        <v>43269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43269</v>
      </c>
      <c r="O33" s="47">
        <f t="shared" si="1"/>
        <v>10.050871080139373</v>
      </c>
      <c r="P33" s="9"/>
    </row>
    <row r="34" spans="1:119" ht="15.75">
      <c r="A34" s="29" t="s">
        <v>34</v>
      </c>
      <c r="B34" s="30"/>
      <c r="C34" s="31"/>
      <c r="D34" s="32">
        <f t="shared" ref="D34:M34" si="9">SUM(D35:D36)</f>
        <v>24169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ref="N34:N45" si="10">SUM(D34:M34)</f>
        <v>24169</v>
      </c>
      <c r="O34" s="45">
        <f t="shared" si="1"/>
        <v>5.6141695702671308</v>
      </c>
      <c r="P34" s="10"/>
    </row>
    <row r="35" spans="1:119">
      <c r="A35" s="13"/>
      <c r="B35" s="39">
        <v>351.9</v>
      </c>
      <c r="C35" s="21" t="s">
        <v>70</v>
      </c>
      <c r="D35" s="46">
        <v>10538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10538</v>
      </c>
      <c r="O35" s="47">
        <f t="shared" si="1"/>
        <v>2.4478513356562135</v>
      </c>
      <c r="P35" s="9"/>
    </row>
    <row r="36" spans="1:119">
      <c r="A36" s="13"/>
      <c r="B36" s="39">
        <v>359</v>
      </c>
      <c r="C36" s="21" t="s">
        <v>48</v>
      </c>
      <c r="D36" s="46">
        <v>13631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13631</v>
      </c>
      <c r="O36" s="47">
        <f t="shared" si="1"/>
        <v>3.1663182346109173</v>
      </c>
      <c r="P36" s="9"/>
    </row>
    <row r="37" spans="1:119" ht="15.75">
      <c r="A37" s="29" t="s">
        <v>2</v>
      </c>
      <c r="B37" s="30"/>
      <c r="C37" s="31"/>
      <c r="D37" s="32">
        <f t="shared" ref="D37:M37" si="11">SUM(D38:D41)</f>
        <v>32679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9312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23</v>
      </c>
      <c r="N37" s="32">
        <f t="shared" si="10"/>
        <v>42014</v>
      </c>
      <c r="O37" s="45">
        <f t="shared" si="1"/>
        <v>9.7593495934959353</v>
      </c>
      <c r="P37" s="10"/>
    </row>
    <row r="38" spans="1:119">
      <c r="A38" s="12"/>
      <c r="B38" s="25">
        <v>361.1</v>
      </c>
      <c r="C38" s="20" t="s">
        <v>49</v>
      </c>
      <c r="D38" s="46">
        <v>482</v>
      </c>
      <c r="E38" s="46">
        <v>0</v>
      </c>
      <c r="F38" s="46">
        <v>0</v>
      </c>
      <c r="G38" s="46">
        <v>0</v>
      </c>
      <c r="H38" s="46">
        <v>0</v>
      </c>
      <c r="I38" s="46">
        <v>2984</v>
      </c>
      <c r="J38" s="46">
        <v>0</v>
      </c>
      <c r="K38" s="46">
        <v>0</v>
      </c>
      <c r="L38" s="46">
        <v>0</v>
      </c>
      <c r="M38" s="46">
        <v>23</v>
      </c>
      <c r="N38" s="46">
        <f t="shared" si="10"/>
        <v>3489</v>
      </c>
      <c r="O38" s="47">
        <f t="shared" si="1"/>
        <v>0.81045296167247383</v>
      </c>
      <c r="P38" s="9"/>
    </row>
    <row r="39" spans="1:119">
      <c r="A39" s="12"/>
      <c r="B39" s="25">
        <v>362</v>
      </c>
      <c r="C39" s="20" t="s">
        <v>50</v>
      </c>
      <c r="D39" s="46">
        <v>11640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11640</v>
      </c>
      <c r="O39" s="47">
        <f t="shared" si="1"/>
        <v>2.7038327526132404</v>
      </c>
      <c r="P39" s="9"/>
    </row>
    <row r="40" spans="1:119">
      <c r="A40" s="12"/>
      <c r="B40" s="25">
        <v>366</v>
      </c>
      <c r="C40" s="20" t="s">
        <v>52</v>
      </c>
      <c r="D40" s="46">
        <v>13246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13246</v>
      </c>
      <c r="O40" s="47">
        <f t="shared" si="1"/>
        <v>3.0768873403019743</v>
      </c>
      <c r="P40" s="9"/>
    </row>
    <row r="41" spans="1:119">
      <c r="A41" s="12"/>
      <c r="B41" s="25">
        <v>369.9</v>
      </c>
      <c r="C41" s="20" t="s">
        <v>53</v>
      </c>
      <c r="D41" s="46">
        <v>7311</v>
      </c>
      <c r="E41" s="46">
        <v>0</v>
      </c>
      <c r="F41" s="46">
        <v>0</v>
      </c>
      <c r="G41" s="46">
        <v>0</v>
      </c>
      <c r="H41" s="46">
        <v>0</v>
      </c>
      <c r="I41" s="46">
        <v>6328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13639</v>
      </c>
      <c r="O41" s="47">
        <f t="shared" si="1"/>
        <v>3.1681765389082464</v>
      </c>
      <c r="P41" s="9"/>
    </row>
    <row r="42" spans="1:119" ht="15.75">
      <c r="A42" s="29" t="s">
        <v>35</v>
      </c>
      <c r="B42" s="30"/>
      <c r="C42" s="31"/>
      <c r="D42" s="32">
        <f t="shared" ref="D42:M42" si="12">SUM(D43:D44)</f>
        <v>274000</v>
      </c>
      <c r="E42" s="32">
        <f t="shared" si="12"/>
        <v>0</v>
      </c>
      <c r="F42" s="32">
        <f t="shared" si="12"/>
        <v>0</v>
      </c>
      <c r="G42" s="32">
        <f t="shared" si="12"/>
        <v>0</v>
      </c>
      <c r="H42" s="32">
        <f t="shared" si="12"/>
        <v>0</v>
      </c>
      <c r="I42" s="32">
        <f t="shared" si="12"/>
        <v>194599</v>
      </c>
      <c r="J42" s="32">
        <f t="shared" si="12"/>
        <v>0</v>
      </c>
      <c r="K42" s="32">
        <f t="shared" si="12"/>
        <v>0</v>
      </c>
      <c r="L42" s="32">
        <f t="shared" si="12"/>
        <v>0</v>
      </c>
      <c r="M42" s="32">
        <f t="shared" si="12"/>
        <v>0</v>
      </c>
      <c r="N42" s="32">
        <f t="shared" si="10"/>
        <v>468599</v>
      </c>
      <c r="O42" s="45">
        <f t="shared" si="1"/>
        <v>108.84994192799071</v>
      </c>
      <c r="P42" s="9"/>
    </row>
    <row r="43" spans="1:119">
      <c r="A43" s="12"/>
      <c r="B43" s="25">
        <v>381</v>
      </c>
      <c r="C43" s="20" t="s">
        <v>54</v>
      </c>
      <c r="D43" s="46">
        <v>274000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274000</v>
      </c>
      <c r="O43" s="47">
        <f t="shared" si="1"/>
        <v>63.646922183507549</v>
      </c>
      <c r="P43" s="9"/>
    </row>
    <row r="44" spans="1:119" ht="15.75" thickBot="1">
      <c r="A44" s="12"/>
      <c r="B44" s="25">
        <v>389.9</v>
      </c>
      <c r="C44" s="20" t="s">
        <v>71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194599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194599</v>
      </c>
      <c r="O44" s="47">
        <f t="shared" si="1"/>
        <v>45.203019744483157</v>
      </c>
      <c r="P44" s="9"/>
    </row>
    <row r="45" spans="1:119" ht="16.5" thickBot="1">
      <c r="A45" s="14" t="s">
        <v>42</v>
      </c>
      <c r="B45" s="23"/>
      <c r="C45" s="22"/>
      <c r="D45" s="15">
        <f t="shared" ref="D45:M45" si="13">SUM(D5,D13,D18,D26,D34,D37,D42)</f>
        <v>2174123</v>
      </c>
      <c r="E45" s="15">
        <f t="shared" si="13"/>
        <v>0</v>
      </c>
      <c r="F45" s="15">
        <f t="shared" si="13"/>
        <v>0</v>
      </c>
      <c r="G45" s="15">
        <f t="shared" si="13"/>
        <v>0</v>
      </c>
      <c r="H45" s="15">
        <f t="shared" si="13"/>
        <v>0</v>
      </c>
      <c r="I45" s="15">
        <f t="shared" si="13"/>
        <v>2188268</v>
      </c>
      <c r="J45" s="15">
        <f t="shared" si="13"/>
        <v>0</v>
      </c>
      <c r="K45" s="15">
        <f t="shared" si="13"/>
        <v>0</v>
      </c>
      <c r="L45" s="15">
        <f t="shared" si="13"/>
        <v>0</v>
      </c>
      <c r="M45" s="15">
        <f t="shared" si="13"/>
        <v>23</v>
      </c>
      <c r="N45" s="15">
        <f t="shared" si="10"/>
        <v>4362414</v>
      </c>
      <c r="O45" s="38">
        <f t="shared" si="1"/>
        <v>1013.3365853658537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51" t="s">
        <v>79</v>
      </c>
      <c r="M47" s="51"/>
      <c r="N47" s="51"/>
      <c r="O47" s="43">
        <v>4305</v>
      </c>
    </row>
    <row r="48" spans="1:119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  <row r="49" spans="1:15" ht="15.75" customHeight="1" thickBot="1">
      <c r="A49" s="55" t="s">
        <v>73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7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56</v>
      </c>
      <c r="B3" s="65"/>
      <c r="C3" s="66"/>
      <c r="D3" s="70" t="s">
        <v>29</v>
      </c>
      <c r="E3" s="71"/>
      <c r="F3" s="71"/>
      <c r="G3" s="71"/>
      <c r="H3" s="72"/>
      <c r="I3" s="70" t="s">
        <v>30</v>
      </c>
      <c r="J3" s="72"/>
      <c r="K3" s="70" t="s">
        <v>32</v>
      </c>
      <c r="L3" s="72"/>
      <c r="M3" s="36"/>
      <c r="N3" s="37"/>
      <c r="O3" s="73" t="s">
        <v>61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624095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624095</v>
      </c>
      <c r="O5" s="33">
        <f t="shared" ref="O5:O43" si="1">(N5/O$45)</f>
        <v>144.16608916608917</v>
      </c>
      <c r="P5" s="6"/>
    </row>
    <row r="6" spans="1:133">
      <c r="A6" s="12"/>
      <c r="B6" s="25">
        <v>312.41000000000003</v>
      </c>
      <c r="C6" s="20" t="s">
        <v>9</v>
      </c>
      <c r="D6" s="46">
        <v>95830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95830</v>
      </c>
      <c r="O6" s="47">
        <f t="shared" si="1"/>
        <v>22.136752136752136</v>
      </c>
      <c r="P6" s="9"/>
    </row>
    <row r="7" spans="1:133">
      <c r="A7" s="12"/>
      <c r="B7" s="25">
        <v>314.10000000000002</v>
      </c>
      <c r="C7" s="20" t="s">
        <v>10</v>
      </c>
      <c r="D7" s="46">
        <v>339794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339794</v>
      </c>
      <c r="O7" s="47">
        <f t="shared" si="1"/>
        <v>78.492492492492488</v>
      </c>
      <c r="P7" s="9"/>
    </row>
    <row r="8" spans="1:133">
      <c r="A8" s="12"/>
      <c r="B8" s="25">
        <v>314.39999999999998</v>
      </c>
      <c r="C8" s="20" t="s">
        <v>11</v>
      </c>
      <c r="D8" s="46">
        <v>9132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9132</v>
      </c>
      <c r="O8" s="47">
        <f t="shared" si="1"/>
        <v>2.1094941094941095</v>
      </c>
      <c r="P8" s="9"/>
    </row>
    <row r="9" spans="1:133">
      <c r="A9" s="12"/>
      <c r="B9" s="25">
        <v>314.8</v>
      </c>
      <c r="C9" s="20" t="s">
        <v>12</v>
      </c>
      <c r="D9" s="46">
        <v>1324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1324</v>
      </c>
      <c r="O9" s="47">
        <f t="shared" si="1"/>
        <v>0.30584430584430583</v>
      </c>
      <c r="P9" s="9"/>
    </row>
    <row r="10" spans="1:133">
      <c r="A10" s="12"/>
      <c r="B10" s="25">
        <v>315</v>
      </c>
      <c r="C10" s="20" t="s">
        <v>13</v>
      </c>
      <c r="D10" s="46">
        <v>147739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147739</v>
      </c>
      <c r="O10" s="47">
        <f t="shared" si="1"/>
        <v>34.12774312774313</v>
      </c>
      <c r="P10" s="9"/>
    </row>
    <row r="11" spans="1:133">
      <c r="A11" s="12"/>
      <c r="B11" s="25">
        <v>316</v>
      </c>
      <c r="C11" s="20" t="s">
        <v>14</v>
      </c>
      <c r="D11" s="46">
        <v>30276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30276</v>
      </c>
      <c r="O11" s="47">
        <f t="shared" si="1"/>
        <v>6.9937629937629939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SUM(D13:D16)</f>
        <v>351550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75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18" si="4">SUM(D12:M12)</f>
        <v>351625</v>
      </c>
      <c r="O12" s="45">
        <f t="shared" si="1"/>
        <v>81.225456225456227</v>
      </c>
      <c r="P12" s="10"/>
    </row>
    <row r="13" spans="1:133">
      <c r="A13" s="12"/>
      <c r="B13" s="25">
        <v>323.10000000000002</v>
      </c>
      <c r="C13" s="20" t="s">
        <v>16</v>
      </c>
      <c r="D13" s="46">
        <v>323766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323766</v>
      </c>
      <c r="O13" s="47">
        <f t="shared" si="1"/>
        <v>74.79002079002079</v>
      </c>
      <c r="P13" s="9"/>
    </row>
    <row r="14" spans="1:133">
      <c r="A14" s="12"/>
      <c r="B14" s="25">
        <v>323.39999999999998</v>
      </c>
      <c r="C14" s="20" t="s">
        <v>17</v>
      </c>
      <c r="D14" s="46">
        <v>12016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12016</v>
      </c>
      <c r="O14" s="47">
        <f t="shared" si="1"/>
        <v>2.7756987756987757</v>
      </c>
      <c r="P14" s="9"/>
    </row>
    <row r="15" spans="1:133">
      <c r="A15" s="12"/>
      <c r="B15" s="25">
        <v>324.11</v>
      </c>
      <c r="C15" s="20" t="s">
        <v>66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75</v>
      </c>
      <c r="O15" s="47">
        <f t="shared" si="1"/>
        <v>1.7325017325017324E-2</v>
      </c>
      <c r="P15" s="9"/>
    </row>
    <row r="16" spans="1:133">
      <c r="A16" s="12"/>
      <c r="B16" s="25">
        <v>325.2</v>
      </c>
      <c r="C16" s="20" t="s">
        <v>75</v>
      </c>
      <c r="D16" s="46">
        <v>15768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15768</v>
      </c>
      <c r="O16" s="47">
        <f t="shared" si="1"/>
        <v>3.6424116424116426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SUM(D18:D24)</f>
        <v>545081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545081</v>
      </c>
      <c r="O17" s="45">
        <f t="shared" si="1"/>
        <v>125.91383691383692</v>
      </c>
      <c r="P17" s="10"/>
    </row>
    <row r="18" spans="1:16">
      <c r="A18" s="12"/>
      <c r="B18" s="25">
        <v>331.2</v>
      </c>
      <c r="C18" s="20" t="s">
        <v>20</v>
      </c>
      <c r="D18" s="46">
        <v>34216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34216</v>
      </c>
      <c r="O18" s="47">
        <f t="shared" si="1"/>
        <v>7.9039039039039043</v>
      </c>
      <c r="P18" s="9"/>
    </row>
    <row r="19" spans="1:16">
      <c r="A19" s="12"/>
      <c r="B19" s="25">
        <v>335.12</v>
      </c>
      <c r="C19" s="20" t="s">
        <v>24</v>
      </c>
      <c r="D19" s="46">
        <v>180588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180588</v>
      </c>
      <c r="O19" s="47">
        <f t="shared" si="1"/>
        <v>41.715869715869715</v>
      </c>
      <c r="P19" s="9"/>
    </row>
    <row r="20" spans="1:16">
      <c r="A20" s="12"/>
      <c r="B20" s="25">
        <v>335.14</v>
      </c>
      <c r="C20" s="20" t="s">
        <v>25</v>
      </c>
      <c r="D20" s="46">
        <v>216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216</v>
      </c>
      <c r="O20" s="47">
        <f t="shared" si="1"/>
        <v>4.9896049896049899E-2</v>
      </c>
      <c r="P20" s="9"/>
    </row>
    <row r="21" spans="1:16">
      <c r="A21" s="12"/>
      <c r="B21" s="25">
        <v>335.15</v>
      </c>
      <c r="C21" s="20" t="s">
        <v>26</v>
      </c>
      <c r="D21" s="46">
        <v>2136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2136</v>
      </c>
      <c r="O21" s="47">
        <f t="shared" si="1"/>
        <v>0.49341649341649341</v>
      </c>
      <c r="P21" s="9"/>
    </row>
    <row r="22" spans="1:16">
      <c r="A22" s="12"/>
      <c r="B22" s="25">
        <v>335.18</v>
      </c>
      <c r="C22" s="20" t="s">
        <v>27</v>
      </c>
      <c r="D22" s="46">
        <v>324125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324125</v>
      </c>
      <c r="O22" s="47">
        <f t="shared" si="1"/>
        <v>74.872949872949874</v>
      </c>
      <c r="P22" s="9"/>
    </row>
    <row r="23" spans="1:16">
      <c r="A23" s="12"/>
      <c r="B23" s="25">
        <v>335.49</v>
      </c>
      <c r="C23" s="20" t="s">
        <v>28</v>
      </c>
      <c r="D23" s="46">
        <v>3200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3200</v>
      </c>
      <c r="O23" s="47">
        <f t="shared" si="1"/>
        <v>0.73920073920073925</v>
      </c>
      <c r="P23" s="9"/>
    </row>
    <row r="24" spans="1:16">
      <c r="A24" s="12"/>
      <c r="B24" s="25">
        <v>335.9</v>
      </c>
      <c r="C24" s="20" t="s">
        <v>69</v>
      </c>
      <c r="D24" s="46">
        <v>600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600</v>
      </c>
      <c r="O24" s="47">
        <f t="shared" si="1"/>
        <v>0.13860013860013859</v>
      </c>
      <c r="P24" s="9"/>
    </row>
    <row r="25" spans="1:16" ht="15.75">
      <c r="A25" s="29" t="s">
        <v>33</v>
      </c>
      <c r="B25" s="30"/>
      <c r="C25" s="31"/>
      <c r="D25" s="32">
        <f t="shared" ref="D25:M25" si="7">SUM(D26:D32)</f>
        <v>391072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1917494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>SUM(D25:M25)</f>
        <v>2308566</v>
      </c>
      <c r="O25" s="45">
        <f t="shared" si="1"/>
        <v>533.27927927927931</v>
      </c>
      <c r="P25" s="10"/>
    </row>
    <row r="26" spans="1:16">
      <c r="A26" s="12"/>
      <c r="B26" s="25">
        <v>341.1</v>
      </c>
      <c r="C26" s="20" t="s">
        <v>63</v>
      </c>
      <c r="D26" s="46">
        <v>379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379</v>
      </c>
      <c r="O26" s="47">
        <f t="shared" si="1"/>
        <v>8.7549087549087551E-2</v>
      </c>
      <c r="P26" s="9"/>
    </row>
    <row r="27" spans="1:16">
      <c r="A27" s="12"/>
      <c r="B27" s="25">
        <v>342.1</v>
      </c>
      <c r="C27" s="20" t="s">
        <v>36</v>
      </c>
      <c r="D27" s="46">
        <v>5005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8">SUM(D27:M27)</f>
        <v>5005</v>
      </c>
      <c r="O27" s="47">
        <f t="shared" si="1"/>
        <v>1.1561561561561562</v>
      </c>
      <c r="P27" s="9"/>
    </row>
    <row r="28" spans="1:16">
      <c r="A28" s="12"/>
      <c r="B28" s="25">
        <v>343.3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667360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667360</v>
      </c>
      <c r="O28" s="47">
        <f t="shared" si="1"/>
        <v>154.16031416031416</v>
      </c>
      <c r="P28" s="9"/>
    </row>
    <row r="29" spans="1:16">
      <c r="A29" s="12"/>
      <c r="B29" s="25">
        <v>343.4</v>
      </c>
      <c r="C29" s="20" t="s">
        <v>38</v>
      </c>
      <c r="D29" s="46">
        <v>343558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343558</v>
      </c>
      <c r="O29" s="47">
        <f t="shared" si="1"/>
        <v>79.361977361977367</v>
      </c>
      <c r="P29" s="9"/>
    </row>
    <row r="30" spans="1:16">
      <c r="A30" s="12"/>
      <c r="B30" s="25">
        <v>343.5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1248854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1248854</v>
      </c>
      <c r="O30" s="47">
        <f t="shared" si="1"/>
        <v>288.48556248556247</v>
      </c>
      <c r="P30" s="9"/>
    </row>
    <row r="31" spans="1:16">
      <c r="A31" s="12"/>
      <c r="B31" s="25">
        <v>343.9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1280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1280</v>
      </c>
      <c r="O31" s="47">
        <f t="shared" si="1"/>
        <v>0.29568029568029569</v>
      </c>
      <c r="P31" s="9"/>
    </row>
    <row r="32" spans="1:16">
      <c r="A32" s="12"/>
      <c r="B32" s="25">
        <v>344.9</v>
      </c>
      <c r="C32" s="20" t="s">
        <v>41</v>
      </c>
      <c r="D32" s="46">
        <v>42130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42130</v>
      </c>
      <c r="O32" s="47">
        <f t="shared" si="1"/>
        <v>9.7320397320397323</v>
      </c>
      <c r="P32" s="9"/>
    </row>
    <row r="33" spans="1:119" ht="15.75">
      <c r="A33" s="29" t="s">
        <v>34</v>
      </c>
      <c r="B33" s="30"/>
      <c r="C33" s="31"/>
      <c r="D33" s="32">
        <f t="shared" ref="D33:M33" si="9">SUM(D34:D34)</f>
        <v>11599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ref="N33:N43" si="10">SUM(D33:M33)</f>
        <v>11599</v>
      </c>
      <c r="O33" s="45">
        <f t="shared" si="1"/>
        <v>2.6793716793716795</v>
      </c>
      <c r="P33" s="10"/>
    </row>
    <row r="34" spans="1:119">
      <c r="A34" s="13"/>
      <c r="B34" s="39">
        <v>351.9</v>
      </c>
      <c r="C34" s="21" t="s">
        <v>70</v>
      </c>
      <c r="D34" s="46">
        <v>11599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11599</v>
      </c>
      <c r="O34" s="47">
        <f t="shared" si="1"/>
        <v>2.6793716793716795</v>
      </c>
      <c r="P34" s="9"/>
    </row>
    <row r="35" spans="1:119" ht="15.75">
      <c r="A35" s="29" t="s">
        <v>2</v>
      </c>
      <c r="B35" s="30"/>
      <c r="C35" s="31"/>
      <c r="D35" s="32">
        <f t="shared" ref="D35:M35" si="11">SUM(D36:D39)</f>
        <v>21811</v>
      </c>
      <c r="E35" s="32">
        <f t="shared" si="11"/>
        <v>0</v>
      </c>
      <c r="F35" s="32">
        <f t="shared" si="11"/>
        <v>0</v>
      </c>
      <c r="G35" s="32">
        <f t="shared" si="11"/>
        <v>0</v>
      </c>
      <c r="H35" s="32">
        <f t="shared" si="11"/>
        <v>0</v>
      </c>
      <c r="I35" s="32">
        <f t="shared" si="11"/>
        <v>8250</v>
      </c>
      <c r="J35" s="32">
        <f t="shared" si="11"/>
        <v>0</v>
      </c>
      <c r="K35" s="32">
        <f t="shared" si="11"/>
        <v>0</v>
      </c>
      <c r="L35" s="32">
        <f t="shared" si="11"/>
        <v>0</v>
      </c>
      <c r="M35" s="32">
        <f t="shared" si="11"/>
        <v>63</v>
      </c>
      <c r="N35" s="32">
        <f t="shared" si="10"/>
        <v>30124</v>
      </c>
      <c r="O35" s="45">
        <f t="shared" si="1"/>
        <v>6.9586509586509591</v>
      </c>
      <c r="P35" s="10"/>
    </row>
    <row r="36" spans="1:119">
      <c r="A36" s="12"/>
      <c r="B36" s="25">
        <v>361.1</v>
      </c>
      <c r="C36" s="20" t="s">
        <v>49</v>
      </c>
      <c r="D36" s="46">
        <v>336</v>
      </c>
      <c r="E36" s="46">
        <v>0</v>
      </c>
      <c r="F36" s="46">
        <v>0</v>
      </c>
      <c r="G36" s="46">
        <v>0</v>
      </c>
      <c r="H36" s="46">
        <v>0</v>
      </c>
      <c r="I36" s="46">
        <v>4713</v>
      </c>
      <c r="J36" s="46">
        <v>0</v>
      </c>
      <c r="K36" s="46">
        <v>0</v>
      </c>
      <c r="L36" s="46">
        <v>0</v>
      </c>
      <c r="M36" s="46">
        <v>63</v>
      </c>
      <c r="N36" s="46">
        <f t="shared" si="10"/>
        <v>5112</v>
      </c>
      <c r="O36" s="47">
        <f t="shared" si="1"/>
        <v>1.1808731808731809</v>
      </c>
      <c r="P36" s="9"/>
    </row>
    <row r="37" spans="1:119">
      <c r="A37" s="12"/>
      <c r="B37" s="25">
        <v>362</v>
      </c>
      <c r="C37" s="20" t="s">
        <v>50</v>
      </c>
      <c r="D37" s="46">
        <v>6005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6005</v>
      </c>
      <c r="O37" s="47">
        <f t="shared" si="1"/>
        <v>1.3871563871563872</v>
      </c>
      <c r="P37" s="9"/>
    </row>
    <row r="38" spans="1:119">
      <c r="A38" s="12"/>
      <c r="B38" s="25">
        <v>366</v>
      </c>
      <c r="C38" s="20" t="s">
        <v>52</v>
      </c>
      <c r="D38" s="46">
        <v>3784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3784</v>
      </c>
      <c r="O38" s="47">
        <f t="shared" si="1"/>
        <v>0.87410487410487414</v>
      </c>
      <c r="P38" s="9"/>
    </row>
    <row r="39" spans="1:119">
      <c r="A39" s="12"/>
      <c r="B39" s="25">
        <v>369.9</v>
      </c>
      <c r="C39" s="20" t="s">
        <v>53</v>
      </c>
      <c r="D39" s="46">
        <v>11686</v>
      </c>
      <c r="E39" s="46">
        <v>0</v>
      </c>
      <c r="F39" s="46">
        <v>0</v>
      </c>
      <c r="G39" s="46">
        <v>0</v>
      </c>
      <c r="H39" s="46">
        <v>0</v>
      </c>
      <c r="I39" s="46">
        <v>3537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15223</v>
      </c>
      <c r="O39" s="47">
        <f t="shared" si="1"/>
        <v>3.5165165165165164</v>
      </c>
      <c r="P39" s="9"/>
    </row>
    <row r="40" spans="1:119" ht="15.75">
      <c r="A40" s="29" t="s">
        <v>35</v>
      </c>
      <c r="B40" s="30"/>
      <c r="C40" s="31"/>
      <c r="D40" s="32">
        <f t="shared" ref="D40:M40" si="12">SUM(D41:D42)</f>
        <v>62998</v>
      </c>
      <c r="E40" s="32">
        <f t="shared" si="12"/>
        <v>0</v>
      </c>
      <c r="F40" s="32">
        <f t="shared" si="12"/>
        <v>0</v>
      </c>
      <c r="G40" s="32">
        <f t="shared" si="12"/>
        <v>0</v>
      </c>
      <c r="H40" s="32">
        <f t="shared" si="12"/>
        <v>0</v>
      </c>
      <c r="I40" s="32">
        <f t="shared" si="12"/>
        <v>76707</v>
      </c>
      <c r="J40" s="32">
        <f t="shared" si="12"/>
        <v>0</v>
      </c>
      <c r="K40" s="32">
        <f t="shared" si="12"/>
        <v>0</v>
      </c>
      <c r="L40" s="32">
        <f t="shared" si="12"/>
        <v>0</v>
      </c>
      <c r="M40" s="32">
        <f t="shared" si="12"/>
        <v>0</v>
      </c>
      <c r="N40" s="32">
        <f t="shared" si="10"/>
        <v>139705</v>
      </c>
      <c r="O40" s="45">
        <f t="shared" si="1"/>
        <v>32.271887271887273</v>
      </c>
      <c r="P40" s="9"/>
    </row>
    <row r="41" spans="1:119">
      <c r="A41" s="12"/>
      <c r="B41" s="25">
        <v>381</v>
      </c>
      <c r="C41" s="20" t="s">
        <v>54</v>
      </c>
      <c r="D41" s="46">
        <v>62998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62998</v>
      </c>
      <c r="O41" s="47">
        <f t="shared" si="1"/>
        <v>14.552552552552553</v>
      </c>
      <c r="P41" s="9"/>
    </row>
    <row r="42" spans="1:119" ht="15.75" thickBot="1">
      <c r="A42" s="12"/>
      <c r="B42" s="25">
        <v>389.9</v>
      </c>
      <c r="C42" s="20" t="s">
        <v>71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76707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76707</v>
      </c>
      <c r="O42" s="47">
        <f t="shared" si="1"/>
        <v>17.719334719334718</v>
      </c>
      <c r="P42" s="9"/>
    </row>
    <row r="43" spans="1:119" ht="16.5" thickBot="1">
      <c r="A43" s="14" t="s">
        <v>42</v>
      </c>
      <c r="B43" s="23"/>
      <c r="C43" s="22"/>
      <c r="D43" s="15">
        <f t="shared" ref="D43:M43" si="13">SUM(D5,D12,D17,D25,D33,D35,D40)</f>
        <v>2008206</v>
      </c>
      <c r="E43" s="15">
        <f t="shared" si="13"/>
        <v>0</v>
      </c>
      <c r="F43" s="15">
        <f t="shared" si="13"/>
        <v>0</v>
      </c>
      <c r="G43" s="15">
        <f t="shared" si="13"/>
        <v>0</v>
      </c>
      <c r="H43" s="15">
        <f t="shared" si="13"/>
        <v>0</v>
      </c>
      <c r="I43" s="15">
        <f t="shared" si="13"/>
        <v>2002526</v>
      </c>
      <c r="J43" s="15">
        <f t="shared" si="13"/>
        <v>0</v>
      </c>
      <c r="K43" s="15">
        <f t="shared" si="13"/>
        <v>0</v>
      </c>
      <c r="L43" s="15">
        <f t="shared" si="13"/>
        <v>0</v>
      </c>
      <c r="M43" s="15">
        <f t="shared" si="13"/>
        <v>63</v>
      </c>
      <c r="N43" s="15">
        <f t="shared" si="10"/>
        <v>4010795</v>
      </c>
      <c r="O43" s="38">
        <f t="shared" si="1"/>
        <v>926.49457149457146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51" t="s">
        <v>76</v>
      </c>
      <c r="M45" s="51"/>
      <c r="N45" s="51"/>
      <c r="O45" s="43">
        <v>4329</v>
      </c>
    </row>
    <row r="46" spans="1:119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  <row r="47" spans="1:119" ht="15.75" customHeight="1" thickBot="1">
      <c r="A47" s="55" t="s">
        <v>73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7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65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56</v>
      </c>
      <c r="B3" s="65"/>
      <c r="C3" s="66"/>
      <c r="D3" s="70" t="s">
        <v>29</v>
      </c>
      <c r="E3" s="71"/>
      <c r="F3" s="71"/>
      <c r="G3" s="71"/>
      <c r="H3" s="72"/>
      <c r="I3" s="70" t="s">
        <v>30</v>
      </c>
      <c r="J3" s="72"/>
      <c r="K3" s="70" t="s">
        <v>32</v>
      </c>
      <c r="L3" s="72"/>
      <c r="M3" s="36"/>
      <c r="N3" s="37"/>
      <c r="O3" s="73" t="s">
        <v>61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642919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6812</v>
      </c>
      <c r="N5" s="28">
        <f>SUM(D5:M5)</f>
        <v>649731</v>
      </c>
      <c r="O5" s="33">
        <f t="shared" ref="O5:O46" si="1">(N5/O$48)</f>
        <v>150.50521195274496</v>
      </c>
      <c r="P5" s="6"/>
    </row>
    <row r="6" spans="1:133">
      <c r="A6" s="12"/>
      <c r="B6" s="25">
        <v>311</v>
      </c>
      <c r="C6" s="20" t="s">
        <v>1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6812</v>
      </c>
      <c r="N6" s="46">
        <f>SUM(D6:M6)</f>
        <v>6812</v>
      </c>
      <c r="O6" s="47">
        <f t="shared" si="1"/>
        <v>1.5779476488302062</v>
      </c>
      <c r="P6" s="9"/>
    </row>
    <row r="7" spans="1:133">
      <c r="A7" s="12"/>
      <c r="B7" s="25">
        <v>312.41000000000003</v>
      </c>
      <c r="C7" s="20" t="s">
        <v>9</v>
      </c>
      <c r="D7" s="46">
        <v>94460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94460</v>
      </c>
      <c r="O7" s="47">
        <f t="shared" si="1"/>
        <v>21.880935835070652</v>
      </c>
      <c r="P7" s="9"/>
    </row>
    <row r="8" spans="1:133">
      <c r="A8" s="12"/>
      <c r="B8" s="25">
        <v>314.10000000000002</v>
      </c>
      <c r="C8" s="20" t="s">
        <v>10</v>
      </c>
      <c r="D8" s="46">
        <v>347789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347789</v>
      </c>
      <c r="O8" s="47">
        <f t="shared" si="1"/>
        <v>80.562659254111651</v>
      </c>
      <c r="P8" s="9"/>
    </row>
    <row r="9" spans="1:133">
      <c r="A9" s="12"/>
      <c r="B9" s="25">
        <v>314.39999999999998</v>
      </c>
      <c r="C9" s="20" t="s">
        <v>11</v>
      </c>
      <c r="D9" s="46">
        <v>11647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11647</v>
      </c>
      <c r="O9" s="47">
        <f t="shared" si="1"/>
        <v>2.6979383831364374</v>
      </c>
      <c r="P9" s="9"/>
    </row>
    <row r="10" spans="1:133">
      <c r="A10" s="12"/>
      <c r="B10" s="25">
        <v>314.8</v>
      </c>
      <c r="C10" s="20" t="s">
        <v>12</v>
      </c>
      <c r="D10" s="46">
        <v>1250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1250</v>
      </c>
      <c r="O10" s="47">
        <f t="shared" si="1"/>
        <v>0.28955293027565437</v>
      </c>
      <c r="P10" s="9"/>
    </row>
    <row r="11" spans="1:133">
      <c r="A11" s="12"/>
      <c r="B11" s="25">
        <v>315</v>
      </c>
      <c r="C11" s="20" t="s">
        <v>13</v>
      </c>
      <c r="D11" s="46">
        <v>156358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156358</v>
      </c>
      <c r="O11" s="47">
        <f t="shared" si="1"/>
        <v>36.219133657632618</v>
      </c>
      <c r="P11" s="9"/>
    </row>
    <row r="12" spans="1:133">
      <c r="A12" s="12"/>
      <c r="B12" s="25">
        <v>316</v>
      </c>
      <c r="C12" s="20" t="s">
        <v>14</v>
      </c>
      <c r="D12" s="46">
        <v>31415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31415</v>
      </c>
      <c r="O12" s="47">
        <f t="shared" si="1"/>
        <v>7.2770442436877465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371919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1775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373694</v>
      </c>
      <c r="O13" s="45">
        <f t="shared" si="1"/>
        <v>86.563354181144319</v>
      </c>
      <c r="P13" s="10"/>
    </row>
    <row r="14" spans="1:133">
      <c r="A14" s="12"/>
      <c r="B14" s="25">
        <v>323.10000000000002</v>
      </c>
      <c r="C14" s="20" t="s">
        <v>16</v>
      </c>
      <c r="D14" s="46">
        <v>341383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341383</v>
      </c>
      <c r="O14" s="47">
        <f t="shared" si="1"/>
        <v>79.078758397034974</v>
      </c>
      <c r="P14" s="9"/>
    </row>
    <row r="15" spans="1:133">
      <c r="A15" s="12"/>
      <c r="B15" s="25">
        <v>323.39999999999998</v>
      </c>
      <c r="C15" s="20" t="s">
        <v>17</v>
      </c>
      <c r="D15" s="46">
        <v>12673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12673</v>
      </c>
      <c r="O15" s="47">
        <f t="shared" si="1"/>
        <v>2.9356034283066945</v>
      </c>
      <c r="P15" s="9"/>
    </row>
    <row r="16" spans="1:133">
      <c r="A16" s="12"/>
      <c r="B16" s="25">
        <v>324.11</v>
      </c>
      <c r="C16" s="20" t="s">
        <v>66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1775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1775</v>
      </c>
      <c r="O16" s="47">
        <f t="shared" si="1"/>
        <v>0.41116516099142925</v>
      </c>
      <c r="P16" s="9"/>
    </row>
    <row r="17" spans="1:16">
      <c r="A17" s="12"/>
      <c r="B17" s="25">
        <v>329</v>
      </c>
      <c r="C17" s="20" t="s">
        <v>19</v>
      </c>
      <c r="D17" s="46">
        <v>17863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17863</v>
      </c>
      <c r="O17" s="47">
        <f t="shared" si="1"/>
        <v>4.1378271948112113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SUM(D19:D27)</f>
        <v>597616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597616</v>
      </c>
      <c r="O18" s="45">
        <f t="shared" si="1"/>
        <v>138.43317118369237</v>
      </c>
      <c r="P18" s="10"/>
    </row>
    <row r="19" spans="1:16">
      <c r="A19" s="12"/>
      <c r="B19" s="25">
        <v>331.1</v>
      </c>
      <c r="C19" s="20" t="s">
        <v>67</v>
      </c>
      <c r="D19" s="46">
        <v>911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911</v>
      </c>
      <c r="O19" s="47">
        <f t="shared" si="1"/>
        <v>0.21102617558489692</v>
      </c>
      <c r="P19" s="9"/>
    </row>
    <row r="20" spans="1:16">
      <c r="A20" s="12"/>
      <c r="B20" s="25">
        <v>331.2</v>
      </c>
      <c r="C20" s="20" t="s">
        <v>20</v>
      </c>
      <c r="D20" s="46">
        <v>102364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102364</v>
      </c>
      <c r="O20" s="47">
        <f t="shared" si="1"/>
        <v>23.711836923789669</v>
      </c>
      <c r="P20" s="9"/>
    </row>
    <row r="21" spans="1:16">
      <c r="A21" s="12"/>
      <c r="B21" s="25">
        <v>334.1</v>
      </c>
      <c r="C21" s="20" t="s">
        <v>68</v>
      </c>
      <c r="D21" s="46">
        <v>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</v>
      </c>
      <c r="O21" s="47">
        <f t="shared" si="1"/>
        <v>8.5707667361593701E-3</v>
      </c>
      <c r="P21" s="9"/>
    </row>
    <row r="22" spans="1:16">
      <c r="A22" s="12"/>
      <c r="B22" s="25">
        <v>335.12</v>
      </c>
      <c r="C22" s="20" t="s">
        <v>24</v>
      </c>
      <c r="D22" s="46">
        <v>179921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179921</v>
      </c>
      <c r="O22" s="47">
        <f t="shared" si="1"/>
        <v>41.677322214500812</v>
      </c>
      <c r="P22" s="9"/>
    </row>
    <row r="23" spans="1:16">
      <c r="A23" s="12"/>
      <c r="B23" s="25">
        <v>335.14</v>
      </c>
      <c r="C23" s="20" t="s">
        <v>25</v>
      </c>
      <c r="D23" s="46">
        <v>343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343</v>
      </c>
      <c r="O23" s="47">
        <f t="shared" si="1"/>
        <v>7.9453324067639566E-2</v>
      </c>
      <c r="P23" s="9"/>
    </row>
    <row r="24" spans="1:16">
      <c r="A24" s="12"/>
      <c r="B24" s="25">
        <v>335.15</v>
      </c>
      <c r="C24" s="20" t="s">
        <v>26</v>
      </c>
      <c r="D24" s="46">
        <v>2919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2919</v>
      </c>
      <c r="O24" s="47">
        <f t="shared" si="1"/>
        <v>0.67616400277970812</v>
      </c>
      <c r="P24" s="9"/>
    </row>
    <row r="25" spans="1:16">
      <c r="A25" s="12"/>
      <c r="B25" s="25">
        <v>335.18</v>
      </c>
      <c r="C25" s="20" t="s">
        <v>27</v>
      </c>
      <c r="D25" s="46">
        <v>305771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305771</v>
      </c>
      <c r="O25" s="47">
        <f t="shared" si="1"/>
        <v>70.829511234653694</v>
      </c>
      <c r="P25" s="9"/>
    </row>
    <row r="26" spans="1:16">
      <c r="A26" s="12"/>
      <c r="B26" s="25">
        <v>335.49</v>
      </c>
      <c r="C26" s="20" t="s">
        <v>28</v>
      </c>
      <c r="D26" s="46">
        <v>4750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4750</v>
      </c>
      <c r="O26" s="47">
        <f t="shared" si="1"/>
        <v>1.1003011350474867</v>
      </c>
      <c r="P26" s="9"/>
    </row>
    <row r="27" spans="1:16">
      <c r="A27" s="12"/>
      <c r="B27" s="25">
        <v>335.9</v>
      </c>
      <c r="C27" s="20" t="s">
        <v>69</v>
      </c>
      <c r="D27" s="46">
        <v>600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600</v>
      </c>
      <c r="O27" s="47">
        <f t="shared" si="1"/>
        <v>0.13898540653231412</v>
      </c>
      <c r="P27" s="9"/>
    </row>
    <row r="28" spans="1:16" ht="15.75">
      <c r="A28" s="29" t="s">
        <v>33</v>
      </c>
      <c r="B28" s="30"/>
      <c r="C28" s="31"/>
      <c r="D28" s="32">
        <f t="shared" ref="D28:M28" si="7">SUM(D29:D35)</f>
        <v>394721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1798848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2193569</v>
      </c>
      <c r="O28" s="45">
        <f t="shared" si="1"/>
        <v>508.12346536946956</v>
      </c>
      <c r="P28" s="10"/>
    </row>
    <row r="29" spans="1:16">
      <c r="A29" s="12"/>
      <c r="B29" s="25">
        <v>341.1</v>
      </c>
      <c r="C29" s="20" t="s">
        <v>63</v>
      </c>
      <c r="D29" s="46">
        <v>374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374</v>
      </c>
      <c r="O29" s="47">
        <f t="shared" si="1"/>
        <v>8.6634236738475798E-2</v>
      </c>
      <c r="P29" s="9"/>
    </row>
    <row r="30" spans="1:16">
      <c r="A30" s="12"/>
      <c r="B30" s="25">
        <v>342.1</v>
      </c>
      <c r="C30" s="20" t="s">
        <v>36</v>
      </c>
      <c r="D30" s="46">
        <v>5546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8">SUM(D30:M30)</f>
        <v>5546</v>
      </c>
      <c r="O30" s="47">
        <f t="shared" si="1"/>
        <v>1.2846884410470234</v>
      </c>
      <c r="P30" s="9"/>
    </row>
    <row r="31" spans="1:16">
      <c r="A31" s="12"/>
      <c r="B31" s="25">
        <v>343.3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640565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640565</v>
      </c>
      <c r="O31" s="47">
        <f t="shared" si="1"/>
        <v>148.38197822561963</v>
      </c>
      <c r="P31" s="9"/>
    </row>
    <row r="32" spans="1:16">
      <c r="A32" s="12"/>
      <c r="B32" s="25">
        <v>343.4</v>
      </c>
      <c r="C32" s="20" t="s">
        <v>38</v>
      </c>
      <c r="D32" s="46">
        <v>346812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346812</v>
      </c>
      <c r="O32" s="47">
        <f t="shared" si="1"/>
        <v>80.336344683808207</v>
      </c>
      <c r="P32" s="9"/>
    </row>
    <row r="33" spans="1:119">
      <c r="A33" s="12"/>
      <c r="B33" s="25">
        <v>343.5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1155723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1155723</v>
      </c>
      <c r="O33" s="47">
        <f t="shared" si="1"/>
        <v>267.7143849895761</v>
      </c>
      <c r="P33" s="9"/>
    </row>
    <row r="34" spans="1:119">
      <c r="A34" s="12"/>
      <c r="B34" s="25">
        <v>343.9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2560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2560</v>
      </c>
      <c r="O34" s="47">
        <f t="shared" si="1"/>
        <v>0.59300440120454023</v>
      </c>
      <c r="P34" s="9"/>
    </row>
    <row r="35" spans="1:119">
      <c r="A35" s="12"/>
      <c r="B35" s="25">
        <v>344.9</v>
      </c>
      <c r="C35" s="20" t="s">
        <v>41</v>
      </c>
      <c r="D35" s="46">
        <v>41989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41989</v>
      </c>
      <c r="O35" s="47">
        <f t="shared" si="1"/>
        <v>9.7264303914755619</v>
      </c>
      <c r="P35" s="9"/>
    </row>
    <row r="36" spans="1:119" ht="15.75">
      <c r="A36" s="29" t="s">
        <v>34</v>
      </c>
      <c r="B36" s="30"/>
      <c r="C36" s="31"/>
      <c r="D36" s="32">
        <f t="shared" ref="D36:M36" si="9">SUM(D37:D37)</f>
        <v>17393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ref="N36:N46" si="10">SUM(D36:M36)</f>
        <v>17393</v>
      </c>
      <c r="O36" s="45">
        <f t="shared" si="1"/>
        <v>4.0289552930275656</v>
      </c>
      <c r="P36" s="10"/>
    </row>
    <row r="37" spans="1:119">
      <c r="A37" s="13"/>
      <c r="B37" s="39">
        <v>351.9</v>
      </c>
      <c r="C37" s="21" t="s">
        <v>70</v>
      </c>
      <c r="D37" s="46">
        <v>17393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17393</v>
      </c>
      <c r="O37" s="47">
        <f t="shared" si="1"/>
        <v>4.0289552930275656</v>
      </c>
      <c r="P37" s="9"/>
    </row>
    <row r="38" spans="1:119" ht="15.75">
      <c r="A38" s="29" t="s">
        <v>2</v>
      </c>
      <c r="B38" s="30"/>
      <c r="C38" s="31"/>
      <c r="D38" s="32">
        <f t="shared" ref="D38:M38" si="11">SUM(D39:D42)</f>
        <v>12637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18895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158</v>
      </c>
      <c r="N38" s="32">
        <f t="shared" si="10"/>
        <v>31690</v>
      </c>
      <c r="O38" s="45">
        <f t="shared" si="1"/>
        <v>7.3407458883483905</v>
      </c>
      <c r="P38" s="10"/>
    </row>
    <row r="39" spans="1:119">
      <c r="A39" s="12"/>
      <c r="B39" s="25">
        <v>361.1</v>
      </c>
      <c r="C39" s="20" t="s">
        <v>49</v>
      </c>
      <c r="D39" s="46">
        <v>1502</v>
      </c>
      <c r="E39" s="46">
        <v>0</v>
      </c>
      <c r="F39" s="46">
        <v>0</v>
      </c>
      <c r="G39" s="46">
        <v>0</v>
      </c>
      <c r="H39" s="46">
        <v>0</v>
      </c>
      <c r="I39" s="46">
        <v>14442</v>
      </c>
      <c r="J39" s="46">
        <v>0</v>
      </c>
      <c r="K39" s="46">
        <v>0</v>
      </c>
      <c r="L39" s="46">
        <v>0</v>
      </c>
      <c r="M39" s="46">
        <v>158</v>
      </c>
      <c r="N39" s="46">
        <f t="shared" si="10"/>
        <v>16102</v>
      </c>
      <c r="O39" s="47">
        <f t="shared" si="1"/>
        <v>3.7299050266388698</v>
      </c>
      <c r="P39" s="9"/>
    </row>
    <row r="40" spans="1:119">
      <c r="A40" s="12"/>
      <c r="B40" s="25">
        <v>362</v>
      </c>
      <c r="C40" s="20" t="s">
        <v>50</v>
      </c>
      <c r="D40" s="46">
        <v>4025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4025</v>
      </c>
      <c r="O40" s="47">
        <f t="shared" si="1"/>
        <v>0.93236043548760716</v>
      </c>
      <c r="P40" s="9"/>
    </row>
    <row r="41" spans="1:119">
      <c r="A41" s="12"/>
      <c r="B41" s="25">
        <v>366</v>
      </c>
      <c r="C41" s="20" t="s">
        <v>52</v>
      </c>
      <c r="D41" s="46">
        <v>4168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4168</v>
      </c>
      <c r="O41" s="47">
        <f t="shared" si="1"/>
        <v>0.96548529071114197</v>
      </c>
      <c r="P41" s="9"/>
    </row>
    <row r="42" spans="1:119">
      <c r="A42" s="12"/>
      <c r="B42" s="25">
        <v>369.9</v>
      </c>
      <c r="C42" s="20" t="s">
        <v>53</v>
      </c>
      <c r="D42" s="46">
        <v>2942</v>
      </c>
      <c r="E42" s="46">
        <v>0</v>
      </c>
      <c r="F42" s="46">
        <v>0</v>
      </c>
      <c r="G42" s="46">
        <v>0</v>
      </c>
      <c r="H42" s="46">
        <v>0</v>
      </c>
      <c r="I42" s="46">
        <v>4453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7395</v>
      </c>
      <c r="O42" s="47">
        <f t="shared" si="1"/>
        <v>1.7129951355107713</v>
      </c>
      <c r="P42" s="9"/>
    </row>
    <row r="43" spans="1:119" ht="15.75">
      <c r="A43" s="29" t="s">
        <v>35</v>
      </c>
      <c r="B43" s="30"/>
      <c r="C43" s="31"/>
      <c r="D43" s="32">
        <f t="shared" ref="D43:M43" si="12">SUM(D44:D45)</f>
        <v>103030</v>
      </c>
      <c r="E43" s="32">
        <f t="shared" si="12"/>
        <v>0</v>
      </c>
      <c r="F43" s="32">
        <f t="shared" si="12"/>
        <v>0</v>
      </c>
      <c r="G43" s="32">
        <f t="shared" si="12"/>
        <v>0</v>
      </c>
      <c r="H43" s="32">
        <f t="shared" si="12"/>
        <v>0</v>
      </c>
      <c r="I43" s="32">
        <f t="shared" si="12"/>
        <v>225026</v>
      </c>
      <c r="J43" s="32">
        <f t="shared" si="12"/>
        <v>0</v>
      </c>
      <c r="K43" s="32">
        <f t="shared" si="12"/>
        <v>0</v>
      </c>
      <c r="L43" s="32">
        <f t="shared" si="12"/>
        <v>0</v>
      </c>
      <c r="M43" s="32">
        <f t="shared" si="12"/>
        <v>0</v>
      </c>
      <c r="N43" s="32">
        <f t="shared" si="10"/>
        <v>328056</v>
      </c>
      <c r="O43" s="45">
        <f t="shared" si="1"/>
        <v>75.991660875608062</v>
      </c>
      <c r="P43" s="9"/>
    </row>
    <row r="44" spans="1:119">
      <c r="A44" s="12"/>
      <c r="B44" s="25">
        <v>381</v>
      </c>
      <c r="C44" s="20" t="s">
        <v>54</v>
      </c>
      <c r="D44" s="46">
        <v>103030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103030</v>
      </c>
      <c r="O44" s="47">
        <f t="shared" si="1"/>
        <v>23.866110725040539</v>
      </c>
      <c r="P44" s="9"/>
    </row>
    <row r="45" spans="1:119" ht="15.75" thickBot="1">
      <c r="A45" s="12"/>
      <c r="B45" s="25">
        <v>389.9</v>
      </c>
      <c r="C45" s="20" t="s">
        <v>71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225026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225026</v>
      </c>
      <c r="O45" s="47">
        <f t="shared" si="1"/>
        <v>52.125550150567527</v>
      </c>
      <c r="P45" s="9"/>
    </row>
    <row r="46" spans="1:119" ht="16.5" thickBot="1">
      <c r="A46" s="14" t="s">
        <v>42</v>
      </c>
      <c r="B46" s="23"/>
      <c r="C46" s="22"/>
      <c r="D46" s="15">
        <f t="shared" ref="D46:M46" si="13">SUM(D5,D13,D18,D28,D36,D38,D43)</f>
        <v>2140235</v>
      </c>
      <c r="E46" s="15">
        <f t="shared" si="13"/>
        <v>0</v>
      </c>
      <c r="F46" s="15">
        <f t="shared" si="13"/>
        <v>0</v>
      </c>
      <c r="G46" s="15">
        <f t="shared" si="13"/>
        <v>0</v>
      </c>
      <c r="H46" s="15">
        <f t="shared" si="13"/>
        <v>0</v>
      </c>
      <c r="I46" s="15">
        <f t="shared" si="13"/>
        <v>2044544</v>
      </c>
      <c r="J46" s="15">
        <f t="shared" si="13"/>
        <v>0</v>
      </c>
      <c r="K46" s="15">
        <f t="shared" si="13"/>
        <v>0</v>
      </c>
      <c r="L46" s="15">
        <f t="shared" si="13"/>
        <v>0</v>
      </c>
      <c r="M46" s="15">
        <f t="shared" si="13"/>
        <v>6970</v>
      </c>
      <c r="N46" s="15">
        <f t="shared" si="10"/>
        <v>4191749</v>
      </c>
      <c r="O46" s="38">
        <f t="shared" si="1"/>
        <v>970.98656474403526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51" t="s">
        <v>72</v>
      </c>
      <c r="M48" s="51"/>
      <c r="N48" s="51"/>
      <c r="O48" s="43">
        <v>4317</v>
      </c>
    </row>
    <row r="49" spans="1:1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  <row r="50" spans="1:15" ht="15.75" thickBot="1">
      <c r="A50" s="55" t="s">
        <v>73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7"/>
    </row>
  </sheetData>
  <mergeCells count="10">
    <mergeCell ref="A50:O50"/>
    <mergeCell ref="L48:N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43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56</v>
      </c>
      <c r="B3" s="65"/>
      <c r="C3" s="66"/>
      <c r="D3" s="70" t="s">
        <v>29</v>
      </c>
      <c r="E3" s="71"/>
      <c r="F3" s="71"/>
      <c r="G3" s="71"/>
      <c r="H3" s="72"/>
      <c r="I3" s="70" t="s">
        <v>30</v>
      </c>
      <c r="J3" s="72"/>
      <c r="K3" s="70" t="s">
        <v>32</v>
      </c>
      <c r="L3" s="72"/>
      <c r="M3" s="36"/>
      <c r="N3" s="37"/>
      <c r="O3" s="73" t="s">
        <v>61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609237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15518</v>
      </c>
      <c r="N5" s="28">
        <f>SUM(D5:M5)</f>
        <v>624755</v>
      </c>
      <c r="O5" s="33">
        <f t="shared" ref="O5:O50" si="1">(N5/O$52)</f>
        <v>136.61819374589984</v>
      </c>
      <c r="P5" s="6"/>
    </row>
    <row r="6" spans="1:133">
      <c r="A6" s="12"/>
      <c r="B6" s="25">
        <v>311</v>
      </c>
      <c r="C6" s="20" t="s">
        <v>1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15518</v>
      </c>
      <c r="N6" s="46">
        <f>SUM(D6:M6)</f>
        <v>15518</v>
      </c>
      <c r="O6" s="47">
        <f t="shared" si="1"/>
        <v>3.3933960201180846</v>
      </c>
      <c r="P6" s="9"/>
    </row>
    <row r="7" spans="1:133">
      <c r="A7" s="12"/>
      <c r="B7" s="25">
        <v>312.41000000000003</v>
      </c>
      <c r="C7" s="20" t="s">
        <v>9</v>
      </c>
      <c r="D7" s="46">
        <v>92564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92564</v>
      </c>
      <c r="O7" s="47">
        <f t="shared" si="1"/>
        <v>20.241417012901817</v>
      </c>
      <c r="P7" s="9"/>
    </row>
    <row r="8" spans="1:133">
      <c r="A8" s="12"/>
      <c r="B8" s="25">
        <v>314.10000000000002</v>
      </c>
      <c r="C8" s="20" t="s">
        <v>10</v>
      </c>
      <c r="D8" s="46">
        <v>315394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315394</v>
      </c>
      <c r="O8" s="47">
        <f t="shared" si="1"/>
        <v>68.968729499234641</v>
      </c>
      <c r="P8" s="9"/>
    </row>
    <row r="9" spans="1:133">
      <c r="A9" s="12"/>
      <c r="B9" s="25">
        <v>314.39999999999998</v>
      </c>
      <c r="C9" s="20" t="s">
        <v>11</v>
      </c>
      <c r="D9" s="46">
        <v>13817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13817</v>
      </c>
      <c r="O9" s="47">
        <f t="shared" si="1"/>
        <v>3.0214301333916467</v>
      </c>
      <c r="P9" s="9"/>
    </row>
    <row r="10" spans="1:133">
      <c r="A10" s="12"/>
      <c r="B10" s="25">
        <v>314.8</v>
      </c>
      <c r="C10" s="20" t="s">
        <v>12</v>
      </c>
      <c r="D10" s="46">
        <v>1704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1704</v>
      </c>
      <c r="O10" s="47">
        <f t="shared" si="1"/>
        <v>0.3726219112180188</v>
      </c>
      <c r="P10" s="9"/>
    </row>
    <row r="11" spans="1:133">
      <c r="A11" s="12"/>
      <c r="B11" s="25">
        <v>315</v>
      </c>
      <c r="C11" s="20" t="s">
        <v>13</v>
      </c>
      <c r="D11" s="46">
        <v>159873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159873</v>
      </c>
      <c r="O11" s="47">
        <f t="shared" si="1"/>
        <v>34.960201180844088</v>
      </c>
      <c r="P11" s="9"/>
    </row>
    <row r="12" spans="1:133">
      <c r="A12" s="12"/>
      <c r="B12" s="25">
        <v>316</v>
      </c>
      <c r="C12" s="20" t="s">
        <v>14</v>
      </c>
      <c r="D12" s="46">
        <v>25885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25885</v>
      </c>
      <c r="O12" s="47">
        <f t="shared" si="1"/>
        <v>5.6603979881915594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358447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36164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394611</v>
      </c>
      <c r="O13" s="45">
        <f t="shared" si="1"/>
        <v>86.291493549092493</v>
      </c>
      <c r="P13" s="10"/>
    </row>
    <row r="14" spans="1:133">
      <c r="A14" s="12"/>
      <c r="B14" s="25">
        <v>323.10000000000002</v>
      </c>
      <c r="C14" s="20" t="s">
        <v>16</v>
      </c>
      <c r="D14" s="46">
        <v>324508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324508</v>
      </c>
      <c r="O14" s="47">
        <f t="shared" si="1"/>
        <v>70.961731904657768</v>
      </c>
      <c r="P14" s="9"/>
    </row>
    <row r="15" spans="1:133">
      <c r="A15" s="12"/>
      <c r="B15" s="25">
        <v>323.39999999999998</v>
      </c>
      <c r="C15" s="20" t="s">
        <v>17</v>
      </c>
      <c r="D15" s="46">
        <v>19795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19795</v>
      </c>
      <c r="O15" s="47">
        <f t="shared" si="1"/>
        <v>4.3286682702820904</v>
      </c>
      <c r="P15" s="9"/>
    </row>
    <row r="16" spans="1:133">
      <c r="A16" s="12"/>
      <c r="B16" s="25">
        <v>324.20999999999998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5450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5450</v>
      </c>
      <c r="O16" s="47">
        <f t="shared" si="1"/>
        <v>1.1917778263721845</v>
      </c>
      <c r="P16" s="9"/>
    </row>
    <row r="17" spans="1:16">
      <c r="A17" s="12"/>
      <c r="B17" s="25">
        <v>329</v>
      </c>
      <c r="C17" s="20" t="s">
        <v>19</v>
      </c>
      <c r="D17" s="46">
        <v>14144</v>
      </c>
      <c r="E17" s="46">
        <v>0</v>
      </c>
      <c r="F17" s="46">
        <v>0</v>
      </c>
      <c r="G17" s="46">
        <v>0</v>
      </c>
      <c r="H17" s="46">
        <v>0</v>
      </c>
      <c r="I17" s="46">
        <v>30714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44858</v>
      </c>
      <c r="O17" s="47">
        <f t="shared" si="1"/>
        <v>9.8093155477804501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SUM(D19:D26)</f>
        <v>506382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506382</v>
      </c>
      <c r="O18" s="45">
        <f t="shared" si="1"/>
        <v>110.73299803192653</v>
      </c>
      <c r="P18" s="10"/>
    </row>
    <row r="19" spans="1:16">
      <c r="A19" s="12"/>
      <c r="B19" s="25">
        <v>331.2</v>
      </c>
      <c r="C19" s="20" t="s">
        <v>20</v>
      </c>
      <c r="D19" s="46">
        <v>1000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6">SUM(D19:M19)</f>
        <v>1000</v>
      </c>
      <c r="O19" s="47">
        <f t="shared" si="1"/>
        <v>0.21867483052700634</v>
      </c>
      <c r="P19" s="9"/>
    </row>
    <row r="20" spans="1:16">
      <c r="A20" s="12"/>
      <c r="B20" s="25">
        <v>331.9</v>
      </c>
      <c r="C20" s="20" t="s">
        <v>22</v>
      </c>
      <c r="D20" s="46">
        <v>2734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2734</v>
      </c>
      <c r="O20" s="47">
        <f t="shared" si="1"/>
        <v>0.59785698666083531</v>
      </c>
      <c r="P20" s="9"/>
    </row>
    <row r="21" spans="1:16">
      <c r="A21" s="12"/>
      <c r="B21" s="25">
        <v>334.9</v>
      </c>
      <c r="C21" s="20" t="s">
        <v>23</v>
      </c>
      <c r="D21" s="46">
        <v>418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418</v>
      </c>
      <c r="O21" s="47">
        <f t="shared" si="1"/>
        <v>9.1406079160288645E-2</v>
      </c>
      <c r="P21" s="9"/>
    </row>
    <row r="22" spans="1:16">
      <c r="A22" s="12"/>
      <c r="B22" s="25">
        <v>335.12</v>
      </c>
      <c r="C22" s="20" t="s">
        <v>24</v>
      </c>
      <c r="D22" s="46">
        <v>178705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178705</v>
      </c>
      <c r="O22" s="47">
        <f t="shared" si="1"/>
        <v>39.078285589328665</v>
      </c>
      <c r="P22" s="9"/>
    </row>
    <row r="23" spans="1:16">
      <c r="A23" s="12"/>
      <c r="B23" s="25">
        <v>335.14</v>
      </c>
      <c r="C23" s="20" t="s">
        <v>25</v>
      </c>
      <c r="D23" s="46">
        <v>383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383</v>
      </c>
      <c r="O23" s="47">
        <f t="shared" si="1"/>
        <v>8.3752460091843423E-2</v>
      </c>
      <c r="P23" s="9"/>
    </row>
    <row r="24" spans="1:16">
      <c r="A24" s="12"/>
      <c r="B24" s="25">
        <v>335.15</v>
      </c>
      <c r="C24" s="20" t="s">
        <v>26</v>
      </c>
      <c r="D24" s="46">
        <v>1980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1980</v>
      </c>
      <c r="O24" s="47">
        <f t="shared" si="1"/>
        <v>0.43297616444347253</v>
      </c>
      <c r="P24" s="9"/>
    </row>
    <row r="25" spans="1:16">
      <c r="A25" s="12"/>
      <c r="B25" s="25">
        <v>335.18</v>
      </c>
      <c r="C25" s="20" t="s">
        <v>27</v>
      </c>
      <c r="D25" s="46">
        <v>318470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318470</v>
      </c>
      <c r="O25" s="47">
        <f t="shared" si="1"/>
        <v>69.641373277935713</v>
      </c>
      <c r="P25" s="9"/>
    </row>
    <row r="26" spans="1:16">
      <c r="A26" s="12"/>
      <c r="B26" s="25">
        <v>335.49</v>
      </c>
      <c r="C26" s="20" t="s">
        <v>28</v>
      </c>
      <c r="D26" s="46">
        <v>2692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2692</v>
      </c>
      <c r="O26" s="47">
        <f t="shared" si="1"/>
        <v>0.5886726437787011</v>
      </c>
      <c r="P26" s="9"/>
    </row>
    <row r="27" spans="1:16" ht="15.75">
      <c r="A27" s="29" t="s">
        <v>33</v>
      </c>
      <c r="B27" s="30"/>
      <c r="C27" s="31"/>
      <c r="D27" s="32">
        <f t="shared" ref="D27:M27" si="7">SUM(D28:D34)</f>
        <v>344052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1466384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>SUM(D27:M27)</f>
        <v>1810436</v>
      </c>
      <c r="O27" s="45">
        <f t="shared" si="1"/>
        <v>395.89678547999125</v>
      </c>
      <c r="P27" s="10"/>
    </row>
    <row r="28" spans="1:16">
      <c r="A28" s="12"/>
      <c r="B28" s="25">
        <v>341.1</v>
      </c>
      <c r="C28" s="20" t="s">
        <v>63</v>
      </c>
      <c r="D28" s="46">
        <v>529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529</v>
      </c>
      <c r="O28" s="47">
        <f t="shared" si="1"/>
        <v>0.11567898534878636</v>
      </c>
      <c r="P28" s="9"/>
    </row>
    <row r="29" spans="1:16">
      <c r="A29" s="12"/>
      <c r="B29" s="25">
        <v>342.1</v>
      </c>
      <c r="C29" s="20" t="s">
        <v>36</v>
      </c>
      <c r="D29" s="46">
        <v>5211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8">SUM(D29:M29)</f>
        <v>5211</v>
      </c>
      <c r="O29" s="47">
        <f t="shared" si="1"/>
        <v>1.13951454187623</v>
      </c>
      <c r="P29" s="9"/>
    </row>
    <row r="30" spans="1:16">
      <c r="A30" s="12"/>
      <c r="B30" s="25">
        <v>343.3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523461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523461</v>
      </c>
      <c r="O30" s="47">
        <f t="shared" si="1"/>
        <v>114.46774546249726</v>
      </c>
      <c r="P30" s="9"/>
    </row>
    <row r="31" spans="1:16">
      <c r="A31" s="12"/>
      <c r="B31" s="25">
        <v>343.4</v>
      </c>
      <c r="C31" s="20" t="s">
        <v>38</v>
      </c>
      <c r="D31" s="46">
        <v>298567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298567</v>
      </c>
      <c r="O31" s="47">
        <f t="shared" si="1"/>
        <v>65.289088125956695</v>
      </c>
      <c r="P31" s="9"/>
    </row>
    <row r="32" spans="1:16">
      <c r="A32" s="12"/>
      <c r="B32" s="25">
        <v>343.5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941173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941173</v>
      </c>
      <c r="O32" s="47">
        <f t="shared" si="1"/>
        <v>205.81084627159413</v>
      </c>
      <c r="P32" s="9"/>
    </row>
    <row r="33" spans="1:16">
      <c r="A33" s="12"/>
      <c r="B33" s="25">
        <v>343.9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1750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1750</v>
      </c>
      <c r="O33" s="47">
        <f t="shared" si="1"/>
        <v>0.38268095342226111</v>
      </c>
      <c r="P33" s="9"/>
    </row>
    <row r="34" spans="1:16">
      <c r="A34" s="12"/>
      <c r="B34" s="25">
        <v>344.9</v>
      </c>
      <c r="C34" s="20" t="s">
        <v>41</v>
      </c>
      <c r="D34" s="46">
        <v>39745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39745</v>
      </c>
      <c r="O34" s="47">
        <f t="shared" si="1"/>
        <v>8.6912311392958674</v>
      </c>
      <c r="P34" s="9"/>
    </row>
    <row r="35" spans="1:16" ht="15.75">
      <c r="A35" s="29" t="s">
        <v>34</v>
      </c>
      <c r="B35" s="30"/>
      <c r="C35" s="31"/>
      <c r="D35" s="32">
        <f t="shared" ref="D35:M35" si="9">SUM(D36:D40)</f>
        <v>25746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ref="N35:N50" si="10">SUM(D35:M35)</f>
        <v>25746</v>
      </c>
      <c r="O35" s="45">
        <f t="shared" si="1"/>
        <v>5.630002186748305</v>
      </c>
      <c r="P35" s="10"/>
    </row>
    <row r="36" spans="1:16">
      <c r="A36" s="13"/>
      <c r="B36" s="39">
        <v>351.1</v>
      </c>
      <c r="C36" s="21" t="s">
        <v>44</v>
      </c>
      <c r="D36" s="46">
        <v>12414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12414</v>
      </c>
      <c r="O36" s="47">
        <f t="shared" si="1"/>
        <v>2.7146293461622566</v>
      </c>
      <c r="P36" s="9"/>
    </row>
    <row r="37" spans="1:16">
      <c r="A37" s="13"/>
      <c r="B37" s="39">
        <v>351.2</v>
      </c>
      <c r="C37" s="21" t="s">
        <v>45</v>
      </c>
      <c r="D37" s="46">
        <v>840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840</v>
      </c>
      <c r="O37" s="47">
        <f t="shared" si="1"/>
        <v>0.18368685764268533</v>
      </c>
      <c r="P37" s="9"/>
    </row>
    <row r="38" spans="1:16">
      <c r="A38" s="13"/>
      <c r="B38" s="39">
        <v>351.3</v>
      </c>
      <c r="C38" s="21" t="s">
        <v>46</v>
      </c>
      <c r="D38" s="46">
        <v>2092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2092</v>
      </c>
      <c r="O38" s="47">
        <f t="shared" si="1"/>
        <v>0.45746774546249724</v>
      </c>
      <c r="P38" s="9"/>
    </row>
    <row r="39" spans="1:16">
      <c r="A39" s="13"/>
      <c r="B39" s="39">
        <v>354</v>
      </c>
      <c r="C39" s="21" t="s">
        <v>47</v>
      </c>
      <c r="D39" s="46">
        <v>3141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3141</v>
      </c>
      <c r="O39" s="47">
        <f t="shared" si="1"/>
        <v>0.6868576426853269</v>
      </c>
      <c r="P39" s="9"/>
    </row>
    <row r="40" spans="1:16">
      <c r="A40" s="13"/>
      <c r="B40" s="39">
        <v>359</v>
      </c>
      <c r="C40" s="21" t="s">
        <v>48</v>
      </c>
      <c r="D40" s="46">
        <v>7259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7259</v>
      </c>
      <c r="O40" s="47">
        <f t="shared" si="1"/>
        <v>1.5873605947955389</v>
      </c>
      <c r="P40" s="9"/>
    </row>
    <row r="41" spans="1:16" ht="15.75">
      <c r="A41" s="29" t="s">
        <v>2</v>
      </c>
      <c r="B41" s="30"/>
      <c r="C41" s="31"/>
      <c r="D41" s="32">
        <f t="shared" ref="D41:M41" si="11">SUM(D42:D46)</f>
        <v>59744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47429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962</v>
      </c>
      <c r="N41" s="32">
        <f t="shared" si="10"/>
        <v>108135</v>
      </c>
      <c r="O41" s="45">
        <f t="shared" si="1"/>
        <v>23.64640279903783</v>
      </c>
      <c r="P41" s="10"/>
    </row>
    <row r="42" spans="1:16">
      <c r="A42" s="12"/>
      <c r="B42" s="25">
        <v>361.1</v>
      </c>
      <c r="C42" s="20" t="s">
        <v>49</v>
      </c>
      <c r="D42" s="46">
        <v>7394</v>
      </c>
      <c r="E42" s="46">
        <v>0</v>
      </c>
      <c r="F42" s="46">
        <v>0</v>
      </c>
      <c r="G42" s="46">
        <v>0</v>
      </c>
      <c r="H42" s="46">
        <v>0</v>
      </c>
      <c r="I42" s="46">
        <v>39374</v>
      </c>
      <c r="J42" s="46">
        <v>0</v>
      </c>
      <c r="K42" s="46">
        <v>0</v>
      </c>
      <c r="L42" s="46">
        <v>0</v>
      </c>
      <c r="M42" s="46">
        <v>962</v>
      </c>
      <c r="N42" s="46">
        <f t="shared" si="10"/>
        <v>47730</v>
      </c>
      <c r="O42" s="47">
        <f t="shared" si="1"/>
        <v>10.437349661054013</v>
      </c>
      <c r="P42" s="9"/>
    </row>
    <row r="43" spans="1:16">
      <c r="A43" s="12"/>
      <c r="B43" s="25">
        <v>362</v>
      </c>
      <c r="C43" s="20" t="s">
        <v>50</v>
      </c>
      <c r="D43" s="46">
        <v>3115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3115</v>
      </c>
      <c r="O43" s="47">
        <f t="shared" si="1"/>
        <v>0.68117209709162474</v>
      </c>
      <c r="P43" s="9"/>
    </row>
    <row r="44" spans="1:16">
      <c r="A44" s="12"/>
      <c r="B44" s="25">
        <v>365</v>
      </c>
      <c r="C44" s="20" t="s">
        <v>51</v>
      </c>
      <c r="D44" s="46">
        <v>21406</v>
      </c>
      <c r="E44" s="46">
        <v>0</v>
      </c>
      <c r="F44" s="46">
        <v>0</v>
      </c>
      <c r="G44" s="46">
        <v>0</v>
      </c>
      <c r="H44" s="46">
        <v>0</v>
      </c>
      <c r="I44" s="46">
        <v>3000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24406</v>
      </c>
      <c r="O44" s="47">
        <f t="shared" si="1"/>
        <v>5.3369779138421167</v>
      </c>
      <c r="P44" s="9"/>
    </row>
    <row r="45" spans="1:16">
      <c r="A45" s="12"/>
      <c r="B45" s="25">
        <v>366</v>
      </c>
      <c r="C45" s="20" t="s">
        <v>52</v>
      </c>
      <c r="D45" s="46">
        <v>11501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11501</v>
      </c>
      <c r="O45" s="47">
        <f t="shared" si="1"/>
        <v>2.5149792258910999</v>
      </c>
      <c r="P45" s="9"/>
    </row>
    <row r="46" spans="1:16">
      <c r="A46" s="12"/>
      <c r="B46" s="25">
        <v>369.9</v>
      </c>
      <c r="C46" s="20" t="s">
        <v>53</v>
      </c>
      <c r="D46" s="46">
        <v>16328</v>
      </c>
      <c r="E46" s="46">
        <v>0</v>
      </c>
      <c r="F46" s="46">
        <v>0</v>
      </c>
      <c r="G46" s="46">
        <v>0</v>
      </c>
      <c r="H46" s="46">
        <v>0</v>
      </c>
      <c r="I46" s="46">
        <v>5055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21383</v>
      </c>
      <c r="O46" s="47">
        <f t="shared" si="1"/>
        <v>4.6759239011589768</v>
      </c>
      <c r="P46" s="9"/>
    </row>
    <row r="47" spans="1:16" ht="15.75">
      <c r="A47" s="29" t="s">
        <v>35</v>
      </c>
      <c r="B47" s="30"/>
      <c r="C47" s="31"/>
      <c r="D47" s="32">
        <f t="shared" ref="D47:M47" si="12">SUM(D48:D49)</f>
        <v>292553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0"/>
        <v>292553</v>
      </c>
      <c r="O47" s="45">
        <f t="shared" si="1"/>
        <v>63.973977695167285</v>
      </c>
      <c r="P47" s="9"/>
    </row>
    <row r="48" spans="1:16">
      <c r="A48" s="12"/>
      <c r="B48" s="25">
        <v>381</v>
      </c>
      <c r="C48" s="20" t="s">
        <v>54</v>
      </c>
      <c r="D48" s="46">
        <v>200000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200000</v>
      </c>
      <c r="O48" s="47">
        <f t="shared" si="1"/>
        <v>43.73496610540127</v>
      </c>
      <c r="P48" s="9"/>
    </row>
    <row r="49" spans="1:119" ht="15.75" thickBot="1">
      <c r="A49" s="12"/>
      <c r="B49" s="25">
        <v>384</v>
      </c>
      <c r="C49" s="20" t="s">
        <v>55</v>
      </c>
      <c r="D49" s="46">
        <v>92553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92553</v>
      </c>
      <c r="O49" s="47">
        <f t="shared" si="1"/>
        <v>20.239011589766019</v>
      </c>
      <c r="P49" s="9"/>
    </row>
    <row r="50" spans="1:119" ht="16.5" thickBot="1">
      <c r="A50" s="14" t="s">
        <v>42</v>
      </c>
      <c r="B50" s="23"/>
      <c r="C50" s="22"/>
      <c r="D50" s="15">
        <f t="shared" ref="D50:M50" si="13">SUM(D5,D13,D18,D27,D35,D41,D47)</f>
        <v>2196161</v>
      </c>
      <c r="E50" s="15">
        <f t="shared" si="13"/>
        <v>0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1549977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16480</v>
      </c>
      <c r="N50" s="15">
        <f t="shared" si="10"/>
        <v>3762618</v>
      </c>
      <c r="O50" s="38">
        <f t="shared" si="1"/>
        <v>822.78985348786352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51" t="s">
        <v>62</v>
      </c>
      <c r="M52" s="51"/>
      <c r="N52" s="51"/>
      <c r="O52" s="43">
        <v>4573</v>
      </c>
    </row>
    <row r="53" spans="1:119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  <row r="54" spans="1:119" ht="15.75" thickBot="1">
      <c r="A54" s="55" t="s">
        <v>73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7"/>
    </row>
  </sheetData>
  <mergeCells count="10">
    <mergeCell ref="A54:O54"/>
    <mergeCell ref="A53:O53"/>
    <mergeCell ref="L52:N5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56</v>
      </c>
      <c r="B3" s="65"/>
      <c r="C3" s="66"/>
      <c r="D3" s="70" t="s">
        <v>29</v>
      </c>
      <c r="E3" s="71"/>
      <c r="F3" s="71"/>
      <c r="G3" s="71"/>
      <c r="H3" s="72"/>
      <c r="I3" s="70" t="s">
        <v>30</v>
      </c>
      <c r="J3" s="72"/>
      <c r="K3" s="70" t="s">
        <v>32</v>
      </c>
      <c r="L3" s="72"/>
      <c r="M3" s="36"/>
      <c r="N3" s="37"/>
      <c r="O3" s="73" t="s">
        <v>61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609047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41207</v>
      </c>
      <c r="N5" s="28">
        <f>SUM(D5:M5)</f>
        <v>650254</v>
      </c>
      <c r="O5" s="33">
        <f t="shared" ref="O5:O42" si="1">(N5/O$44)</f>
        <v>139.83956989247312</v>
      </c>
      <c r="P5" s="6"/>
    </row>
    <row r="6" spans="1:133">
      <c r="A6" s="12"/>
      <c r="B6" s="25">
        <v>311</v>
      </c>
      <c r="C6" s="20" t="s">
        <v>1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41207</v>
      </c>
      <c r="N6" s="46">
        <f>SUM(D6:M6)</f>
        <v>41207</v>
      </c>
      <c r="O6" s="47">
        <f t="shared" si="1"/>
        <v>8.8617204301075265</v>
      </c>
      <c r="P6" s="9"/>
    </row>
    <row r="7" spans="1:133">
      <c r="A7" s="12"/>
      <c r="B7" s="25">
        <v>312.41000000000003</v>
      </c>
      <c r="C7" s="20" t="s">
        <v>9</v>
      </c>
      <c r="D7" s="46">
        <v>88838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88838</v>
      </c>
      <c r="O7" s="47">
        <f t="shared" si="1"/>
        <v>19.10494623655914</v>
      </c>
      <c r="P7" s="9"/>
    </row>
    <row r="8" spans="1:133">
      <c r="A8" s="12"/>
      <c r="B8" s="25">
        <v>314.10000000000002</v>
      </c>
      <c r="C8" s="20" t="s">
        <v>10</v>
      </c>
      <c r="D8" s="46">
        <v>325513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325513</v>
      </c>
      <c r="O8" s="47">
        <f t="shared" si="1"/>
        <v>70.002795698924729</v>
      </c>
      <c r="P8" s="9"/>
    </row>
    <row r="9" spans="1:133">
      <c r="A9" s="12"/>
      <c r="B9" s="25">
        <v>314.39999999999998</v>
      </c>
      <c r="C9" s="20" t="s">
        <v>11</v>
      </c>
      <c r="D9" s="46">
        <v>13467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13467</v>
      </c>
      <c r="O9" s="47">
        <f t="shared" si="1"/>
        <v>2.8961290322580644</v>
      </c>
      <c r="P9" s="9"/>
    </row>
    <row r="10" spans="1:133">
      <c r="A10" s="12"/>
      <c r="B10" s="25">
        <v>314.8</v>
      </c>
      <c r="C10" s="20" t="s">
        <v>12</v>
      </c>
      <c r="D10" s="46">
        <v>1354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1354</v>
      </c>
      <c r="O10" s="47">
        <f t="shared" si="1"/>
        <v>0.29118279569892475</v>
      </c>
      <c r="P10" s="9"/>
    </row>
    <row r="11" spans="1:133">
      <c r="A11" s="12"/>
      <c r="B11" s="25">
        <v>315</v>
      </c>
      <c r="C11" s="20" t="s">
        <v>13</v>
      </c>
      <c r="D11" s="46">
        <v>160435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160435</v>
      </c>
      <c r="O11" s="47">
        <f t="shared" si="1"/>
        <v>34.502150537634407</v>
      </c>
      <c r="P11" s="9"/>
    </row>
    <row r="12" spans="1:133">
      <c r="A12" s="12"/>
      <c r="B12" s="25">
        <v>316</v>
      </c>
      <c r="C12" s="20" t="s">
        <v>14</v>
      </c>
      <c r="D12" s="46">
        <v>19440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19440</v>
      </c>
      <c r="O12" s="47">
        <f t="shared" si="1"/>
        <v>4.1806451612903226</v>
      </c>
      <c r="P12" s="9"/>
    </row>
    <row r="13" spans="1:133" ht="15.75">
      <c r="A13" s="29" t="s">
        <v>94</v>
      </c>
      <c r="B13" s="30"/>
      <c r="C13" s="31"/>
      <c r="D13" s="32">
        <f t="shared" ref="D13:M13" si="3">SUM(D14:D16)</f>
        <v>345347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30885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376232</v>
      </c>
      <c r="O13" s="45">
        <f t="shared" si="1"/>
        <v>80.910107526881717</v>
      </c>
      <c r="P13" s="10"/>
    </row>
    <row r="14" spans="1:133">
      <c r="A14" s="12"/>
      <c r="B14" s="25">
        <v>323.10000000000002</v>
      </c>
      <c r="C14" s="20" t="s">
        <v>16</v>
      </c>
      <c r="D14" s="46">
        <v>296601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296601</v>
      </c>
      <c r="O14" s="47">
        <f t="shared" si="1"/>
        <v>63.785161290322584</v>
      </c>
      <c r="P14" s="9"/>
    </row>
    <row r="15" spans="1:133">
      <c r="A15" s="12"/>
      <c r="B15" s="25">
        <v>323.39999999999998</v>
      </c>
      <c r="C15" s="20" t="s">
        <v>17</v>
      </c>
      <c r="D15" s="46">
        <v>18142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18142</v>
      </c>
      <c r="O15" s="47">
        <f t="shared" si="1"/>
        <v>3.9015053763440859</v>
      </c>
      <c r="P15" s="9"/>
    </row>
    <row r="16" spans="1:133">
      <c r="A16" s="12"/>
      <c r="B16" s="25">
        <v>329</v>
      </c>
      <c r="C16" s="20" t="s">
        <v>95</v>
      </c>
      <c r="D16" s="46">
        <v>30604</v>
      </c>
      <c r="E16" s="46">
        <v>0</v>
      </c>
      <c r="F16" s="46">
        <v>0</v>
      </c>
      <c r="G16" s="46">
        <v>0</v>
      </c>
      <c r="H16" s="46">
        <v>0</v>
      </c>
      <c r="I16" s="46">
        <v>30885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61489</v>
      </c>
      <c r="O16" s="47">
        <f t="shared" si="1"/>
        <v>13.223440860215053</v>
      </c>
      <c r="P16" s="9"/>
    </row>
    <row r="17" spans="1:16" ht="15.75">
      <c r="A17" s="29" t="s">
        <v>21</v>
      </c>
      <c r="B17" s="30"/>
      <c r="C17" s="31"/>
      <c r="D17" s="32">
        <f t="shared" ref="D17:M17" si="4">SUM(D18:D25)</f>
        <v>595971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595971</v>
      </c>
      <c r="O17" s="45">
        <f t="shared" si="1"/>
        <v>128.16580645161289</v>
      </c>
      <c r="P17" s="10"/>
    </row>
    <row r="18" spans="1:16">
      <c r="A18" s="12"/>
      <c r="B18" s="25">
        <v>331.2</v>
      </c>
      <c r="C18" s="20" t="s">
        <v>20</v>
      </c>
      <c r="D18" s="46">
        <v>1623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5">SUM(D18:M18)</f>
        <v>1623</v>
      </c>
      <c r="O18" s="47">
        <f t="shared" si="1"/>
        <v>0.34903225806451615</v>
      </c>
      <c r="P18" s="9"/>
    </row>
    <row r="19" spans="1:16">
      <c r="A19" s="12"/>
      <c r="B19" s="25">
        <v>331.9</v>
      </c>
      <c r="C19" s="20" t="s">
        <v>22</v>
      </c>
      <c r="D19" s="46">
        <v>28983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28983</v>
      </c>
      <c r="O19" s="47">
        <f t="shared" si="1"/>
        <v>6.2329032258064512</v>
      </c>
      <c r="P19" s="9"/>
    </row>
    <row r="20" spans="1:16">
      <c r="A20" s="12"/>
      <c r="B20" s="25">
        <v>334.9</v>
      </c>
      <c r="C20" s="20" t="s">
        <v>23</v>
      </c>
      <c r="D20" s="46">
        <v>37646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37646</v>
      </c>
      <c r="O20" s="47">
        <f t="shared" si="1"/>
        <v>8.0959139784946235</v>
      </c>
      <c r="P20" s="9"/>
    </row>
    <row r="21" spans="1:16">
      <c r="A21" s="12"/>
      <c r="B21" s="25">
        <v>335.12</v>
      </c>
      <c r="C21" s="20" t="s">
        <v>24</v>
      </c>
      <c r="D21" s="46">
        <v>181529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181529</v>
      </c>
      <c r="O21" s="47">
        <f t="shared" si="1"/>
        <v>39.038494623655914</v>
      </c>
      <c r="P21" s="9"/>
    </row>
    <row r="22" spans="1:16">
      <c r="A22" s="12"/>
      <c r="B22" s="25">
        <v>335.14</v>
      </c>
      <c r="C22" s="20" t="s">
        <v>25</v>
      </c>
      <c r="D22" s="46">
        <v>541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541</v>
      </c>
      <c r="O22" s="47">
        <f t="shared" si="1"/>
        <v>0.11634408602150538</v>
      </c>
      <c r="P22" s="9"/>
    </row>
    <row r="23" spans="1:16">
      <c r="A23" s="12"/>
      <c r="B23" s="25">
        <v>335.15</v>
      </c>
      <c r="C23" s="20" t="s">
        <v>26</v>
      </c>
      <c r="D23" s="46">
        <v>1543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1543</v>
      </c>
      <c r="O23" s="47">
        <f t="shared" si="1"/>
        <v>0.33182795698924733</v>
      </c>
      <c r="P23" s="9"/>
    </row>
    <row r="24" spans="1:16">
      <c r="A24" s="12"/>
      <c r="B24" s="25">
        <v>335.18</v>
      </c>
      <c r="C24" s="20" t="s">
        <v>27</v>
      </c>
      <c r="D24" s="46">
        <v>340350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340350</v>
      </c>
      <c r="O24" s="47">
        <f t="shared" si="1"/>
        <v>73.193548387096769</v>
      </c>
      <c r="P24" s="9"/>
    </row>
    <row r="25" spans="1:16">
      <c r="A25" s="12"/>
      <c r="B25" s="25">
        <v>335.49</v>
      </c>
      <c r="C25" s="20" t="s">
        <v>28</v>
      </c>
      <c r="D25" s="46">
        <v>3756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3756</v>
      </c>
      <c r="O25" s="47">
        <f t="shared" si="1"/>
        <v>0.80774193548387097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SUM(D27:D32)</f>
        <v>304248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1508664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1812912</v>
      </c>
      <c r="O26" s="45">
        <f t="shared" si="1"/>
        <v>389.87354838709678</v>
      </c>
      <c r="P26" s="10"/>
    </row>
    <row r="27" spans="1:16">
      <c r="A27" s="12"/>
      <c r="B27" s="25">
        <v>341.1</v>
      </c>
      <c r="C27" s="20" t="s">
        <v>63</v>
      </c>
      <c r="D27" s="46">
        <v>758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758</v>
      </c>
      <c r="O27" s="47">
        <f t="shared" si="1"/>
        <v>0.16301075268817206</v>
      </c>
      <c r="P27" s="9"/>
    </row>
    <row r="28" spans="1:16">
      <c r="A28" s="12"/>
      <c r="B28" s="25">
        <v>342.1</v>
      </c>
      <c r="C28" s="20" t="s">
        <v>36</v>
      </c>
      <c r="D28" s="46">
        <v>380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7">SUM(D28:M28)</f>
        <v>380</v>
      </c>
      <c r="O28" s="47">
        <f t="shared" si="1"/>
        <v>8.1720430107526887E-2</v>
      </c>
      <c r="P28" s="9"/>
    </row>
    <row r="29" spans="1:16">
      <c r="A29" s="12"/>
      <c r="B29" s="25">
        <v>343.3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525432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525432</v>
      </c>
      <c r="O29" s="47">
        <f t="shared" si="1"/>
        <v>112.99612903225807</v>
      </c>
      <c r="P29" s="9"/>
    </row>
    <row r="30" spans="1:16">
      <c r="A30" s="12"/>
      <c r="B30" s="25">
        <v>343.4</v>
      </c>
      <c r="C30" s="20" t="s">
        <v>38</v>
      </c>
      <c r="D30" s="46">
        <v>303110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303110</v>
      </c>
      <c r="O30" s="47">
        <f t="shared" si="1"/>
        <v>65.184946236559142</v>
      </c>
      <c r="P30" s="9"/>
    </row>
    <row r="31" spans="1:16">
      <c r="A31" s="12"/>
      <c r="B31" s="25">
        <v>343.5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979267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979267</v>
      </c>
      <c r="O31" s="47">
        <f t="shared" si="1"/>
        <v>210.59505376344086</v>
      </c>
      <c r="P31" s="9"/>
    </row>
    <row r="32" spans="1:16">
      <c r="A32" s="12"/>
      <c r="B32" s="25">
        <v>343.9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3965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3965</v>
      </c>
      <c r="O32" s="47">
        <f t="shared" si="1"/>
        <v>0.85268817204301073</v>
      </c>
      <c r="P32" s="9"/>
    </row>
    <row r="33" spans="1:119" ht="15.75">
      <c r="A33" s="29" t="s">
        <v>34</v>
      </c>
      <c r="B33" s="30"/>
      <c r="C33" s="31"/>
      <c r="D33" s="32">
        <f t="shared" ref="D33:M33" si="8">SUM(D34:D35)</f>
        <v>38286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38286</v>
      </c>
      <c r="O33" s="45">
        <f t="shared" si="1"/>
        <v>8.2335483870967749</v>
      </c>
      <c r="P33" s="10"/>
    </row>
    <row r="34" spans="1:119">
      <c r="A34" s="13"/>
      <c r="B34" s="39">
        <v>351.9</v>
      </c>
      <c r="C34" s="21" t="s">
        <v>70</v>
      </c>
      <c r="D34" s="46">
        <v>36276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36276</v>
      </c>
      <c r="O34" s="47">
        <f t="shared" si="1"/>
        <v>7.8012903225806456</v>
      </c>
      <c r="P34" s="9"/>
    </row>
    <row r="35" spans="1:119">
      <c r="A35" s="13"/>
      <c r="B35" s="39">
        <v>359</v>
      </c>
      <c r="C35" s="21" t="s">
        <v>48</v>
      </c>
      <c r="D35" s="46">
        <v>2010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9">SUM(D35:M35)</f>
        <v>2010</v>
      </c>
      <c r="O35" s="47">
        <f t="shared" si="1"/>
        <v>0.43225806451612903</v>
      </c>
      <c r="P35" s="9"/>
    </row>
    <row r="36" spans="1:119" ht="15.75">
      <c r="A36" s="29" t="s">
        <v>2</v>
      </c>
      <c r="B36" s="30"/>
      <c r="C36" s="31"/>
      <c r="D36" s="32">
        <f t="shared" ref="D36:M36" si="10">SUM(D37:D41)</f>
        <v>26744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326190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670</v>
      </c>
      <c r="N36" s="32">
        <f t="shared" si="9"/>
        <v>353604</v>
      </c>
      <c r="O36" s="45">
        <f t="shared" si="1"/>
        <v>76.043870967741938</v>
      </c>
      <c r="P36" s="10"/>
    </row>
    <row r="37" spans="1:119">
      <c r="A37" s="12"/>
      <c r="B37" s="25">
        <v>361.1</v>
      </c>
      <c r="C37" s="20" t="s">
        <v>49</v>
      </c>
      <c r="D37" s="46">
        <v>14730</v>
      </c>
      <c r="E37" s="46">
        <v>0</v>
      </c>
      <c r="F37" s="46">
        <v>0</v>
      </c>
      <c r="G37" s="46">
        <v>0</v>
      </c>
      <c r="H37" s="46">
        <v>0</v>
      </c>
      <c r="I37" s="46">
        <v>54417</v>
      </c>
      <c r="J37" s="46">
        <v>0</v>
      </c>
      <c r="K37" s="46">
        <v>0</v>
      </c>
      <c r="L37" s="46">
        <v>0</v>
      </c>
      <c r="M37" s="46">
        <v>670</v>
      </c>
      <c r="N37" s="46">
        <f t="shared" si="9"/>
        <v>69817</v>
      </c>
      <c r="O37" s="47">
        <f t="shared" si="1"/>
        <v>15.014408602150537</v>
      </c>
      <c r="P37" s="9"/>
    </row>
    <row r="38" spans="1:119">
      <c r="A38" s="12"/>
      <c r="B38" s="25">
        <v>362</v>
      </c>
      <c r="C38" s="20" t="s">
        <v>50</v>
      </c>
      <c r="D38" s="46">
        <v>3090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3090</v>
      </c>
      <c r="O38" s="47">
        <f t="shared" si="1"/>
        <v>0.6645161290322581</v>
      </c>
      <c r="P38" s="9"/>
    </row>
    <row r="39" spans="1:119">
      <c r="A39" s="12"/>
      <c r="B39" s="25">
        <v>363.23</v>
      </c>
      <c r="C39" s="20" t="s">
        <v>96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10100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10100</v>
      </c>
      <c r="O39" s="47">
        <f t="shared" si="1"/>
        <v>2.172043010752688</v>
      </c>
      <c r="P39" s="9"/>
    </row>
    <row r="40" spans="1:119">
      <c r="A40" s="12"/>
      <c r="B40" s="25">
        <v>366</v>
      </c>
      <c r="C40" s="20" t="s">
        <v>52</v>
      </c>
      <c r="D40" s="46">
        <v>5517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5517</v>
      </c>
      <c r="O40" s="47">
        <f t="shared" si="1"/>
        <v>1.1864516129032259</v>
      </c>
      <c r="P40" s="9"/>
    </row>
    <row r="41" spans="1:119" ht="15.75" thickBot="1">
      <c r="A41" s="12"/>
      <c r="B41" s="25">
        <v>369.9</v>
      </c>
      <c r="C41" s="20" t="s">
        <v>53</v>
      </c>
      <c r="D41" s="46">
        <v>3407</v>
      </c>
      <c r="E41" s="46">
        <v>0</v>
      </c>
      <c r="F41" s="46">
        <v>0</v>
      </c>
      <c r="G41" s="46">
        <v>0</v>
      </c>
      <c r="H41" s="46">
        <v>0</v>
      </c>
      <c r="I41" s="46">
        <v>261673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265080</v>
      </c>
      <c r="O41" s="47">
        <f t="shared" si="1"/>
        <v>57.006451612903227</v>
      </c>
      <c r="P41" s="9"/>
    </row>
    <row r="42" spans="1:119" ht="16.5" thickBot="1">
      <c r="A42" s="14" t="s">
        <v>42</v>
      </c>
      <c r="B42" s="23"/>
      <c r="C42" s="22"/>
      <c r="D42" s="15">
        <f>SUM(D5,D13,D17,D26,D33,D36)</f>
        <v>1919643</v>
      </c>
      <c r="E42" s="15">
        <f t="shared" ref="E42:M42" si="11">SUM(E5,E13,E17,E26,E33,E36)</f>
        <v>0</v>
      </c>
      <c r="F42" s="15">
        <f t="shared" si="11"/>
        <v>0</v>
      </c>
      <c r="G42" s="15">
        <f t="shared" si="11"/>
        <v>0</v>
      </c>
      <c r="H42" s="15">
        <f t="shared" si="11"/>
        <v>0</v>
      </c>
      <c r="I42" s="15">
        <f t="shared" si="11"/>
        <v>1865739</v>
      </c>
      <c r="J42" s="15">
        <f t="shared" si="11"/>
        <v>0</v>
      </c>
      <c r="K42" s="15">
        <f t="shared" si="11"/>
        <v>0</v>
      </c>
      <c r="L42" s="15">
        <f t="shared" si="11"/>
        <v>0</v>
      </c>
      <c r="M42" s="15">
        <f t="shared" si="11"/>
        <v>41877</v>
      </c>
      <c r="N42" s="15">
        <f t="shared" si="9"/>
        <v>3827259</v>
      </c>
      <c r="O42" s="38">
        <f t="shared" si="1"/>
        <v>823.06645161290328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51" t="s">
        <v>97</v>
      </c>
      <c r="M44" s="51"/>
      <c r="N44" s="51"/>
      <c r="O44" s="43">
        <v>4650</v>
      </c>
    </row>
    <row r="45" spans="1:119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  <row r="46" spans="1:119" ht="15.75" customHeight="1" thickBot="1">
      <c r="A46" s="55" t="s">
        <v>73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7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56</v>
      </c>
      <c r="B3" s="65"/>
      <c r="C3" s="66"/>
      <c r="D3" s="70" t="s">
        <v>29</v>
      </c>
      <c r="E3" s="71"/>
      <c r="F3" s="71"/>
      <c r="G3" s="71"/>
      <c r="H3" s="72"/>
      <c r="I3" s="70" t="s">
        <v>30</v>
      </c>
      <c r="J3" s="72"/>
      <c r="K3" s="70" t="s">
        <v>32</v>
      </c>
      <c r="L3" s="71"/>
      <c r="M3" s="72"/>
      <c r="N3" s="36"/>
      <c r="O3" s="37"/>
      <c r="P3" s="73" t="s">
        <v>120</v>
      </c>
      <c r="Q3" s="11"/>
      <c r="R3"/>
    </row>
    <row r="4" spans="1:134" ht="32.25" customHeight="1" thickBot="1">
      <c r="A4" s="67"/>
      <c r="B4" s="68"/>
      <c r="C4" s="6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121</v>
      </c>
      <c r="N4" s="35" t="s">
        <v>8</v>
      </c>
      <c r="O4" s="35" t="s">
        <v>122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123</v>
      </c>
      <c r="B5" s="26"/>
      <c r="C5" s="26"/>
      <c r="D5" s="27">
        <f t="shared" ref="D5:N5" si="0">SUM(D6:D12)</f>
        <v>624780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624780</v>
      </c>
      <c r="P5" s="33">
        <f t="shared" ref="P5:P51" si="1">(O5/P$53)</f>
        <v>155.14775266948101</v>
      </c>
      <c r="Q5" s="6"/>
    </row>
    <row r="6" spans="1:134">
      <c r="A6" s="12"/>
      <c r="B6" s="25">
        <v>312.41000000000003</v>
      </c>
      <c r="C6" s="20" t="s">
        <v>124</v>
      </c>
      <c r="D6" s="46">
        <v>87179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12" si="2">SUM(D6:N6)</f>
        <v>87179</v>
      </c>
      <c r="P6" s="47">
        <f t="shared" si="1"/>
        <v>21.648621802830892</v>
      </c>
      <c r="Q6" s="9"/>
    </row>
    <row r="7" spans="1:134">
      <c r="A7" s="12"/>
      <c r="B7" s="25">
        <v>314.10000000000002</v>
      </c>
      <c r="C7" s="20" t="s">
        <v>10</v>
      </c>
      <c r="D7" s="46">
        <v>365593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2"/>
        <v>365593</v>
      </c>
      <c r="P7" s="47">
        <f t="shared" si="1"/>
        <v>90.785448224484725</v>
      </c>
      <c r="Q7" s="9"/>
    </row>
    <row r="8" spans="1:134">
      <c r="A8" s="12"/>
      <c r="B8" s="25">
        <v>314.3</v>
      </c>
      <c r="C8" s="20" t="s">
        <v>78</v>
      </c>
      <c r="D8" s="46">
        <v>73001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73001</v>
      </c>
      <c r="P8" s="47">
        <f t="shared" si="1"/>
        <v>18.127886764340701</v>
      </c>
      <c r="Q8" s="9"/>
    </row>
    <row r="9" spans="1:134">
      <c r="A9" s="12"/>
      <c r="B9" s="25">
        <v>314.39999999999998</v>
      </c>
      <c r="C9" s="20" t="s">
        <v>11</v>
      </c>
      <c r="D9" s="46">
        <v>6578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6578</v>
      </c>
      <c r="P9" s="47">
        <f t="shared" si="1"/>
        <v>1.6334740501614105</v>
      </c>
      <c r="Q9" s="9"/>
    </row>
    <row r="10" spans="1:134">
      <c r="A10" s="12"/>
      <c r="B10" s="25">
        <v>314.8</v>
      </c>
      <c r="C10" s="20" t="s">
        <v>12</v>
      </c>
      <c r="D10" s="46">
        <v>1735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1735</v>
      </c>
      <c r="P10" s="47">
        <f t="shared" si="1"/>
        <v>0.43084181773032032</v>
      </c>
      <c r="Q10" s="9"/>
    </row>
    <row r="11" spans="1:134">
      <c r="A11" s="12"/>
      <c r="B11" s="25">
        <v>315.10000000000002</v>
      </c>
      <c r="C11" s="20" t="s">
        <v>125</v>
      </c>
      <c r="D11" s="46">
        <v>75427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75427</v>
      </c>
      <c r="P11" s="47">
        <f t="shared" si="1"/>
        <v>18.730320337720386</v>
      </c>
      <c r="Q11" s="9"/>
    </row>
    <row r="12" spans="1:134">
      <c r="A12" s="12"/>
      <c r="B12" s="25">
        <v>316</v>
      </c>
      <c r="C12" s="20" t="s">
        <v>82</v>
      </c>
      <c r="D12" s="46">
        <v>15267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15267</v>
      </c>
      <c r="P12" s="47">
        <f t="shared" si="1"/>
        <v>3.7911596722125651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SUM(D14:D17)</f>
        <v>351640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538900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19" si="4">SUM(D13:N13)</f>
        <v>890540</v>
      </c>
      <c r="P13" s="45">
        <f t="shared" si="1"/>
        <v>221.14228954556742</v>
      </c>
      <c r="Q13" s="10"/>
    </row>
    <row r="14" spans="1:134">
      <c r="A14" s="12"/>
      <c r="B14" s="25">
        <v>323.10000000000002</v>
      </c>
      <c r="C14" s="20" t="s">
        <v>16</v>
      </c>
      <c r="D14" s="46">
        <v>265870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265870</v>
      </c>
      <c r="P14" s="47">
        <f t="shared" si="1"/>
        <v>66.021852495654329</v>
      </c>
      <c r="Q14" s="9"/>
    </row>
    <row r="15" spans="1:134">
      <c r="A15" s="12"/>
      <c r="B15" s="25">
        <v>323.39999999999998</v>
      </c>
      <c r="C15" s="20" t="s">
        <v>17</v>
      </c>
      <c r="D15" s="46">
        <v>14542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14542</v>
      </c>
      <c r="P15" s="47">
        <f t="shared" si="1"/>
        <v>3.6111249068785698</v>
      </c>
      <c r="Q15" s="9"/>
    </row>
    <row r="16" spans="1:134">
      <c r="A16" s="12"/>
      <c r="B16" s="25">
        <v>324.20999999999998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538900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538900</v>
      </c>
      <c r="P16" s="47">
        <f t="shared" si="1"/>
        <v>133.82170350136579</v>
      </c>
      <c r="Q16" s="9"/>
    </row>
    <row r="17" spans="1:17">
      <c r="A17" s="12"/>
      <c r="B17" s="25">
        <v>329.5</v>
      </c>
      <c r="C17" s="20" t="s">
        <v>126</v>
      </c>
      <c r="D17" s="46">
        <v>71228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71228</v>
      </c>
      <c r="P17" s="47">
        <f t="shared" si="1"/>
        <v>17.687608641668735</v>
      </c>
      <c r="Q17" s="9"/>
    </row>
    <row r="18" spans="1:17" ht="15.75">
      <c r="A18" s="29" t="s">
        <v>127</v>
      </c>
      <c r="B18" s="30"/>
      <c r="C18" s="31"/>
      <c r="D18" s="32">
        <f t="shared" ref="D18:N18" si="5">SUM(D19:D27)</f>
        <v>2385148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 t="shared" si="4"/>
        <v>2385148</v>
      </c>
      <c r="P18" s="45">
        <f t="shared" si="1"/>
        <v>592.28904891979141</v>
      </c>
      <c r="Q18" s="10"/>
    </row>
    <row r="19" spans="1:17">
      <c r="A19" s="12"/>
      <c r="B19" s="25">
        <v>331.1</v>
      </c>
      <c r="C19" s="20" t="s">
        <v>67</v>
      </c>
      <c r="D19" s="46">
        <v>594657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594657</v>
      </c>
      <c r="P19" s="47">
        <f t="shared" si="1"/>
        <v>147.66749441271418</v>
      </c>
      <c r="Q19" s="9"/>
    </row>
    <row r="20" spans="1:17">
      <c r="A20" s="12"/>
      <c r="B20" s="25">
        <v>334.1</v>
      </c>
      <c r="C20" s="20" t="s">
        <v>68</v>
      </c>
      <c r="D20" s="46">
        <v>207105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5" si="6">SUM(D20:N20)</f>
        <v>207105</v>
      </c>
      <c r="P20" s="47">
        <f t="shared" si="1"/>
        <v>51.429103551030543</v>
      </c>
      <c r="Q20" s="9"/>
    </row>
    <row r="21" spans="1:17">
      <c r="A21" s="12"/>
      <c r="B21" s="25">
        <v>334.9</v>
      </c>
      <c r="C21" s="20" t="s">
        <v>23</v>
      </c>
      <c r="D21" s="46">
        <v>385672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385672</v>
      </c>
      <c r="P21" s="47">
        <f t="shared" si="1"/>
        <v>95.771542090886513</v>
      </c>
      <c r="Q21" s="9"/>
    </row>
    <row r="22" spans="1:17">
      <c r="A22" s="12"/>
      <c r="B22" s="25">
        <v>335.125</v>
      </c>
      <c r="C22" s="20" t="s">
        <v>128</v>
      </c>
      <c r="D22" s="46">
        <v>213236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213236</v>
      </c>
      <c r="P22" s="47">
        <f t="shared" si="1"/>
        <v>52.951576856220512</v>
      </c>
      <c r="Q22" s="9"/>
    </row>
    <row r="23" spans="1:17">
      <c r="A23" s="12"/>
      <c r="B23" s="25">
        <v>335.14</v>
      </c>
      <c r="C23" s="20" t="s">
        <v>84</v>
      </c>
      <c r="D23" s="46">
        <v>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94</v>
      </c>
      <c r="P23" s="47">
        <f t="shared" si="1"/>
        <v>2.3342438539855973E-2</v>
      </c>
      <c r="Q23" s="9"/>
    </row>
    <row r="24" spans="1:17">
      <c r="A24" s="12"/>
      <c r="B24" s="25">
        <v>335.15</v>
      </c>
      <c r="C24" s="20" t="s">
        <v>85</v>
      </c>
      <c r="D24" s="46">
        <v>923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923</v>
      </c>
      <c r="P24" s="47">
        <f t="shared" si="1"/>
        <v>0.22920288055624535</v>
      </c>
      <c r="Q24" s="9"/>
    </row>
    <row r="25" spans="1:17">
      <c r="A25" s="12"/>
      <c r="B25" s="25">
        <v>335.18</v>
      </c>
      <c r="C25" s="20" t="s">
        <v>129</v>
      </c>
      <c r="D25" s="46">
        <v>977254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977254</v>
      </c>
      <c r="P25" s="47">
        <f t="shared" si="1"/>
        <v>242.67544077477029</v>
      </c>
      <c r="Q25" s="9"/>
    </row>
    <row r="26" spans="1:17">
      <c r="A26" s="12"/>
      <c r="B26" s="25">
        <v>335.45</v>
      </c>
      <c r="C26" s="20" t="s">
        <v>130</v>
      </c>
      <c r="D26" s="46">
        <v>4007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4007</v>
      </c>
      <c r="P26" s="47">
        <f t="shared" si="1"/>
        <v>0.99503352371492426</v>
      </c>
      <c r="Q26" s="9"/>
    </row>
    <row r="27" spans="1:17">
      <c r="A27" s="12"/>
      <c r="B27" s="25">
        <v>335.62</v>
      </c>
      <c r="C27" s="20" t="s">
        <v>108</v>
      </c>
      <c r="D27" s="46">
        <v>2200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2200</v>
      </c>
      <c r="P27" s="47">
        <f t="shared" si="1"/>
        <v>0.54631239135833132</v>
      </c>
      <c r="Q27" s="9"/>
    </row>
    <row r="28" spans="1:17" ht="15.75">
      <c r="A28" s="29" t="s">
        <v>33</v>
      </c>
      <c r="B28" s="30"/>
      <c r="C28" s="31"/>
      <c r="D28" s="32">
        <f t="shared" ref="D28:N28" si="7">SUM(D29:D36)</f>
        <v>405070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2255587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7"/>
        <v>0</v>
      </c>
      <c r="O28" s="32">
        <f>SUM(D28:N28)</f>
        <v>2660657</v>
      </c>
      <c r="P28" s="45">
        <f t="shared" si="1"/>
        <v>660.70449466103798</v>
      </c>
      <c r="Q28" s="10"/>
    </row>
    <row r="29" spans="1:17">
      <c r="A29" s="12"/>
      <c r="B29" s="25">
        <v>341.1</v>
      </c>
      <c r="C29" s="20" t="s">
        <v>87</v>
      </c>
      <c r="D29" s="46">
        <v>4735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4735</v>
      </c>
      <c r="P29" s="47">
        <f t="shared" si="1"/>
        <v>1.1758132604916811</v>
      </c>
      <c r="Q29" s="9"/>
    </row>
    <row r="30" spans="1:17">
      <c r="A30" s="12"/>
      <c r="B30" s="25">
        <v>342.1</v>
      </c>
      <c r="C30" s="20" t="s">
        <v>36</v>
      </c>
      <c r="D30" s="46">
        <v>9564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6" si="8">SUM(D30:N30)</f>
        <v>9564</v>
      </c>
      <c r="P30" s="47">
        <f t="shared" si="1"/>
        <v>2.3749689595232182</v>
      </c>
      <c r="Q30" s="9"/>
    </row>
    <row r="31" spans="1:17">
      <c r="A31" s="12"/>
      <c r="B31" s="25">
        <v>342.5</v>
      </c>
      <c r="C31" s="20" t="s">
        <v>131</v>
      </c>
      <c r="D31" s="46">
        <v>8335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8335</v>
      </c>
      <c r="P31" s="47">
        <f t="shared" si="1"/>
        <v>2.0697789918053142</v>
      </c>
      <c r="Q31" s="9"/>
    </row>
    <row r="32" spans="1:17">
      <c r="A32" s="12"/>
      <c r="B32" s="25">
        <v>343.3</v>
      </c>
      <c r="C32" s="20" t="s">
        <v>37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781706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781706</v>
      </c>
      <c r="P32" s="47">
        <f t="shared" si="1"/>
        <v>194.11621554507076</v>
      </c>
      <c r="Q32" s="9"/>
    </row>
    <row r="33" spans="1:17">
      <c r="A33" s="12"/>
      <c r="B33" s="25">
        <v>343.4</v>
      </c>
      <c r="C33" s="20" t="s">
        <v>38</v>
      </c>
      <c r="D33" s="46">
        <v>361909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361909</v>
      </c>
      <c r="P33" s="47">
        <f t="shared" si="1"/>
        <v>89.870623292773772</v>
      </c>
      <c r="Q33" s="9"/>
    </row>
    <row r="34" spans="1:17">
      <c r="A34" s="12"/>
      <c r="B34" s="25">
        <v>343.5</v>
      </c>
      <c r="C34" s="20" t="s">
        <v>39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1472741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1472741</v>
      </c>
      <c r="P34" s="47">
        <f t="shared" si="1"/>
        <v>365.71666252793642</v>
      </c>
      <c r="Q34" s="9"/>
    </row>
    <row r="35" spans="1:17">
      <c r="A35" s="12"/>
      <c r="B35" s="25">
        <v>343.9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1140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1140</v>
      </c>
      <c r="P35" s="47">
        <f t="shared" si="1"/>
        <v>0.28308914824931714</v>
      </c>
      <c r="Q35" s="9"/>
    </row>
    <row r="36" spans="1:17">
      <c r="A36" s="12"/>
      <c r="B36" s="25">
        <v>344.9</v>
      </c>
      <c r="C36" s="20" t="s">
        <v>88</v>
      </c>
      <c r="D36" s="46">
        <v>20527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20527</v>
      </c>
      <c r="P36" s="47">
        <f t="shared" si="1"/>
        <v>5.0973429351874842</v>
      </c>
      <c r="Q36" s="9"/>
    </row>
    <row r="37" spans="1:17" ht="15.75">
      <c r="A37" s="29" t="s">
        <v>34</v>
      </c>
      <c r="B37" s="30"/>
      <c r="C37" s="31"/>
      <c r="D37" s="32">
        <f t="shared" ref="D37:N37" si="9">SUM(D38:D39)</f>
        <v>11523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9"/>
        <v>0</v>
      </c>
      <c r="O37" s="32">
        <f>SUM(D37:N37)</f>
        <v>11523</v>
      </c>
      <c r="P37" s="45">
        <f t="shared" si="1"/>
        <v>2.8614353116463871</v>
      </c>
      <c r="Q37" s="10"/>
    </row>
    <row r="38" spans="1:17">
      <c r="A38" s="13"/>
      <c r="B38" s="39">
        <v>351.9</v>
      </c>
      <c r="C38" s="21" t="s">
        <v>132</v>
      </c>
      <c r="D38" s="46">
        <v>11436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11436</v>
      </c>
      <c r="P38" s="47">
        <f t="shared" si="1"/>
        <v>2.8398311398063076</v>
      </c>
      <c r="Q38" s="9"/>
    </row>
    <row r="39" spans="1:17">
      <c r="A39" s="13"/>
      <c r="B39" s="39">
        <v>359</v>
      </c>
      <c r="C39" s="21" t="s">
        <v>48</v>
      </c>
      <c r="D39" s="46">
        <v>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87</v>
      </c>
      <c r="P39" s="47">
        <f t="shared" si="1"/>
        <v>2.1604171840079463E-2</v>
      </c>
      <c r="Q39" s="9"/>
    </row>
    <row r="40" spans="1:17" ht="15.75">
      <c r="A40" s="29" t="s">
        <v>2</v>
      </c>
      <c r="B40" s="30"/>
      <c r="C40" s="31"/>
      <c r="D40" s="32">
        <f t="shared" ref="D40:N40" si="10">SUM(D41:D47)</f>
        <v>105291</v>
      </c>
      <c r="E40" s="32">
        <f t="shared" si="10"/>
        <v>7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93463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10"/>
        <v>0</v>
      </c>
      <c r="O40" s="32">
        <f>SUM(D40:N40)</f>
        <v>198761</v>
      </c>
      <c r="P40" s="45">
        <f t="shared" si="1"/>
        <v>49.357089644896945</v>
      </c>
      <c r="Q40" s="10"/>
    </row>
    <row r="41" spans="1:17">
      <c r="A41" s="12"/>
      <c r="B41" s="25">
        <v>361.1</v>
      </c>
      <c r="C41" s="20" t="s">
        <v>49</v>
      </c>
      <c r="D41" s="46">
        <v>2342</v>
      </c>
      <c r="E41" s="46">
        <v>7</v>
      </c>
      <c r="F41" s="46">
        <v>0</v>
      </c>
      <c r="G41" s="46">
        <v>0</v>
      </c>
      <c r="H41" s="46">
        <v>0</v>
      </c>
      <c r="I41" s="46">
        <v>11327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13676</v>
      </c>
      <c r="P41" s="47">
        <f t="shared" si="1"/>
        <v>3.3960764837347903</v>
      </c>
      <c r="Q41" s="9"/>
    </row>
    <row r="42" spans="1:17">
      <c r="A42" s="12"/>
      <c r="B42" s="25">
        <v>361.4</v>
      </c>
      <c r="C42" s="20" t="s">
        <v>102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80771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7" si="11">SUM(D42:N42)</f>
        <v>80771</v>
      </c>
      <c r="P42" s="47">
        <f t="shared" si="1"/>
        <v>20.057362801092626</v>
      </c>
      <c r="Q42" s="9"/>
    </row>
    <row r="43" spans="1:17">
      <c r="A43" s="12"/>
      <c r="B43" s="25">
        <v>362</v>
      </c>
      <c r="C43" s="20" t="s">
        <v>50</v>
      </c>
      <c r="D43" s="46">
        <v>31928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31928</v>
      </c>
      <c r="P43" s="47">
        <f t="shared" si="1"/>
        <v>7.9284827414949097</v>
      </c>
      <c r="Q43" s="9"/>
    </row>
    <row r="44" spans="1:17">
      <c r="A44" s="12"/>
      <c r="B44" s="25">
        <v>364</v>
      </c>
      <c r="C44" s="20" t="s">
        <v>113</v>
      </c>
      <c r="D44" s="46">
        <v>45000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45000</v>
      </c>
      <c r="P44" s="47">
        <f t="shared" si="1"/>
        <v>11.174571641420412</v>
      </c>
      <c r="Q44" s="9"/>
    </row>
    <row r="45" spans="1:17">
      <c r="A45" s="12"/>
      <c r="B45" s="25">
        <v>365</v>
      </c>
      <c r="C45" s="20" t="s">
        <v>99</v>
      </c>
      <c r="D45" s="46">
        <v>1382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1382</v>
      </c>
      <c r="P45" s="47">
        <f t="shared" si="1"/>
        <v>0.34318351129873353</v>
      </c>
      <c r="Q45" s="9"/>
    </row>
    <row r="46" spans="1:17">
      <c r="A46" s="12"/>
      <c r="B46" s="25">
        <v>366</v>
      </c>
      <c r="C46" s="20" t="s">
        <v>52</v>
      </c>
      <c r="D46" s="46">
        <v>1158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1158</v>
      </c>
      <c r="P46" s="47">
        <f t="shared" si="1"/>
        <v>0.28755897690588528</v>
      </c>
      <c r="Q46" s="9"/>
    </row>
    <row r="47" spans="1:17">
      <c r="A47" s="12"/>
      <c r="B47" s="25">
        <v>369.9</v>
      </c>
      <c r="C47" s="20" t="s">
        <v>53</v>
      </c>
      <c r="D47" s="46">
        <v>23481</v>
      </c>
      <c r="E47" s="46">
        <v>0</v>
      </c>
      <c r="F47" s="46">
        <v>0</v>
      </c>
      <c r="G47" s="46">
        <v>0</v>
      </c>
      <c r="H47" s="46">
        <v>0</v>
      </c>
      <c r="I47" s="46">
        <v>1365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24846</v>
      </c>
      <c r="P47" s="47">
        <f t="shared" si="1"/>
        <v>6.16985348894959</v>
      </c>
      <c r="Q47" s="9"/>
    </row>
    <row r="48" spans="1:17" ht="15.75">
      <c r="A48" s="29" t="s">
        <v>35</v>
      </c>
      <c r="B48" s="30"/>
      <c r="C48" s="31"/>
      <c r="D48" s="32">
        <f t="shared" ref="D48:N48" si="12">SUM(D49:D50)</f>
        <v>110000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958722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2"/>
        <v>0</v>
      </c>
      <c r="O48" s="32">
        <f>SUM(D48:N48)</f>
        <v>1068722</v>
      </c>
      <c r="P48" s="45">
        <f t="shared" si="1"/>
        <v>265.38912341693566</v>
      </c>
      <c r="Q48" s="9"/>
    </row>
    <row r="49" spans="1:120">
      <c r="A49" s="12"/>
      <c r="B49" s="25">
        <v>384</v>
      </c>
      <c r="C49" s="20" t="s">
        <v>55</v>
      </c>
      <c r="D49" s="46">
        <v>110000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110000</v>
      </c>
      <c r="P49" s="47">
        <f t="shared" si="1"/>
        <v>27.315619567916563</v>
      </c>
      <c r="Q49" s="9"/>
    </row>
    <row r="50" spans="1:120" ht="15.75" thickBot="1">
      <c r="A50" s="12"/>
      <c r="B50" s="25">
        <v>389.2</v>
      </c>
      <c r="C50" s="20" t="s">
        <v>133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958722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958722</v>
      </c>
      <c r="P50" s="47">
        <f t="shared" si="1"/>
        <v>238.07350384901912</v>
      </c>
      <c r="Q50" s="9"/>
    </row>
    <row r="51" spans="1:120" ht="16.5" thickBot="1">
      <c r="A51" s="14" t="s">
        <v>42</v>
      </c>
      <c r="B51" s="23"/>
      <c r="C51" s="22"/>
      <c r="D51" s="15">
        <f t="shared" ref="D51:N51" si="13">SUM(D5,D13,D18,D28,D37,D40,D48)</f>
        <v>3993452</v>
      </c>
      <c r="E51" s="15">
        <f t="shared" si="13"/>
        <v>7</v>
      </c>
      <c r="F51" s="15">
        <f t="shared" si="13"/>
        <v>0</v>
      </c>
      <c r="G51" s="15">
        <f t="shared" si="13"/>
        <v>0</v>
      </c>
      <c r="H51" s="15">
        <f t="shared" si="13"/>
        <v>0</v>
      </c>
      <c r="I51" s="15">
        <f t="shared" si="13"/>
        <v>3846672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0</v>
      </c>
      <c r="N51" s="15">
        <f t="shared" si="13"/>
        <v>0</v>
      </c>
      <c r="O51" s="15">
        <f>SUM(D51:N51)</f>
        <v>7840131</v>
      </c>
      <c r="P51" s="38">
        <f t="shared" si="1"/>
        <v>1946.8912341693569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51" t="s">
        <v>134</v>
      </c>
      <c r="N53" s="51"/>
      <c r="O53" s="51"/>
      <c r="P53" s="43">
        <v>4027</v>
      </c>
    </row>
    <row r="54" spans="1:120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4"/>
    </row>
    <row r="55" spans="1:120" ht="15.75" customHeight="1" thickBot="1">
      <c r="A55" s="55" t="s">
        <v>73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7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56</v>
      </c>
      <c r="B3" s="65"/>
      <c r="C3" s="66"/>
      <c r="D3" s="70" t="s">
        <v>29</v>
      </c>
      <c r="E3" s="71"/>
      <c r="F3" s="71"/>
      <c r="G3" s="71"/>
      <c r="H3" s="72"/>
      <c r="I3" s="70" t="s">
        <v>30</v>
      </c>
      <c r="J3" s="72"/>
      <c r="K3" s="70" t="s">
        <v>32</v>
      </c>
      <c r="L3" s="72"/>
      <c r="M3" s="36"/>
      <c r="N3" s="37"/>
      <c r="O3" s="73" t="s">
        <v>61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1023332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1023332</v>
      </c>
      <c r="O5" s="33">
        <f t="shared" ref="O5:O52" si="1">(N5/O$54)</f>
        <v>264.76895213454077</v>
      </c>
      <c r="P5" s="6"/>
    </row>
    <row r="6" spans="1:133">
      <c r="A6" s="12"/>
      <c r="B6" s="25">
        <v>312.41000000000003</v>
      </c>
      <c r="C6" s="20" t="s">
        <v>9</v>
      </c>
      <c r="D6" s="46">
        <v>83414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3" si="2">SUM(D6:M6)</f>
        <v>83414</v>
      </c>
      <c r="O6" s="47">
        <f t="shared" si="1"/>
        <v>21.58188874514877</v>
      </c>
      <c r="P6" s="9"/>
    </row>
    <row r="7" spans="1:133">
      <c r="A7" s="12"/>
      <c r="B7" s="25">
        <v>312.60000000000002</v>
      </c>
      <c r="C7" s="20" t="s">
        <v>107</v>
      </c>
      <c r="D7" s="46">
        <v>407587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407587</v>
      </c>
      <c r="O7" s="47">
        <f t="shared" si="1"/>
        <v>105.45588615782665</v>
      </c>
      <c r="P7" s="9"/>
    </row>
    <row r="8" spans="1:133">
      <c r="A8" s="12"/>
      <c r="B8" s="25">
        <v>314.10000000000002</v>
      </c>
      <c r="C8" s="20" t="s">
        <v>10</v>
      </c>
      <c r="D8" s="46">
        <v>350273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350273</v>
      </c>
      <c r="O8" s="47">
        <f t="shared" si="1"/>
        <v>90.626908150064679</v>
      </c>
      <c r="P8" s="9"/>
    </row>
    <row r="9" spans="1:133">
      <c r="A9" s="12"/>
      <c r="B9" s="25">
        <v>314.3</v>
      </c>
      <c r="C9" s="20" t="s">
        <v>78</v>
      </c>
      <c r="D9" s="46">
        <v>71207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71207</v>
      </c>
      <c r="O9" s="47">
        <f t="shared" si="1"/>
        <v>18.423544631306598</v>
      </c>
      <c r="P9" s="9"/>
    </row>
    <row r="10" spans="1:133">
      <c r="A10" s="12"/>
      <c r="B10" s="25">
        <v>314.39999999999998</v>
      </c>
      <c r="C10" s="20" t="s">
        <v>11</v>
      </c>
      <c r="D10" s="46">
        <v>6024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6024</v>
      </c>
      <c r="O10" s="47">
        <f t="shared" si="1"/>
        <v>1.5586028460543337</v>
      </c>
      <c r="P10" s="9"/>
    </row>
    <row r="11" spans="1:133">
      <c r="A11" s="12"/>
      <c r="B11" s="25">
        <v>314.8</v>
      </c>
      <c r="C11" s="20" t="s">
        <v>12</v>
      </c>
      <c r="D11" s="46">
        <v>1510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1510</v>
      </c>
      <c r="O11" s="47">
        <f t="shared" si="1"/>
        <v>0.39068564036222508</v>
      </c>
      <c r="P11" s="9"/>
    </row>
    <row r="12" spans="1:133">
      <c r="A12" s="12"/>
      <c r="B12" s="25">
        <v>315</v>
      </c>
      <c r="C12" s="20" t="s">
        <v>81</v>
      </c>
      <c r="D12" s="46">
        <v>86623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86623</v>
      </c>
      <c r="O12" s="47">
        <f t="shared" si="1"/>
        <v>22.412160413971538</v>
      </c>
      <c r="P12" s="9"/>
    </row>
    <row r="13" spans="1:133">
      <c r="A13" s="12"/>
      <c r="B13" s="25">
        <v>316</v>
      </c>
      <c r="C13" s="20" t="s">
        <v>82</v>
      </c>
      <c r="D13" s="46">
        <v>16694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16694</v>
      </c>
      <c r="O13" s="47">
        <f t="shared" si="1"/>
        <v>4.3192755498059512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SUM(D15:D18)</f>
        <v>280319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6700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287019</v>
      </c>
      <c r="O14" s="45">
        <f t="shared" si="1"/>
        <v>74.261060802069863</v>
      </c>
      <c r="P14" s="10"/>
    </row>
    <row r="15" spans="1:133">
      <c r="A15" s="12"/>
      <c r="B15" s="25">
        <v>323.10000000000002</v>
      </c>
      <c r="C15" s="20" t="s">
        <v>16</v>
      </c>
      <c r="D15" s="46">
        <v>254039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254039</v>
      </c>
      <c r="O15" s="47">
        <f t="shared" si="1"/>
        <v>65.728072445019407</v>
      </c>
      <c r="P15" s="9"/>
    </row>
    <row r="16" spans="1:133">
      <c r="A16" s="12"/>
      <c r="B16" s="25">
        <v>323.39999999999998</v>
      </c>
      <c r="C16" s="20" t="s">
        <v>17</v>
      </c>
      <c r="D16" s="46">
        <v>6948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6948</v>
      </c>
      <c r="O16" s="47">
        <f t="shared" si="1"/>
        <v>1.7976714100905562</v>
      </c>
      <c r="P16" s="9"/>
    </row>
    <row r="17" spans="1:16">
      <c r="A17" s="12"/>
      <c r="B17" s="25">
        <v>324.20999999999998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6700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6700</v>
      </c>
      <c r="O17" s="47">
        <f t="shared" si="1"/>
        <v>1.7335058214747736</v>
      </c>
      <c r="P17" s="9"/>
    </row>
    <row r="18" spans="1:16">
      <c r="A18" s="12"/>
      <c r="B18" s="25">
        <v>329</v>
      </c>
      <c r="C18" s="20" t="s">
        <v>19</v>
      </c>
      <c r="D18" s="46">
        <v>19332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19332</v>
      </c>
      <c r="O18" s="47">
        <f t="shared" si="1"/>
        <v>5.0018111254851227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SUM(D20:D28)</f>
        <v>8445642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8445642</v>
      </c>
      <c r="O19" s="45">
        <f t="shared" si="1"/>
        <v>2185.1596377749029</v>
      </c>
      <c r="P19" s="10"/>
    </row>
    <row r="20" spans="1:16">
      <c r="A20" s="12"/>
      <c r="B20" s="25">
        <v>331.1</v>
      </c>
      <c r="C20" s="20" t="s">
        <v>67</v>
      </c>
      <c r="D20" s="46">
        <v>7305414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7305414</v>
      </c>
      <c r="O20" s="47">
        <f t="shared" si="1"/>
        <v>1890.1459249676584</v>
      </c>
      <c r="P20" s="9"/>
    </row>
    <row r="21" spans="1:16">
      <c r="A21" s="12"/>
      <c r="B21" s="25">
        <v>334.9</v>
      </c>
      <c r="C21" s="20" t="s">
        <v>23</v>
      </c>
      <c r="D21" s="46">
        <v>182078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6">SUM(D21:M21)</f>
        <v>182078</v>
      </c>
      <c r="O21" s="47">
        <f t="shared" si="1"/>
        <v>47.109443725743859</v>
      </c>
      <c r="P21" s="9"/>
    </row>
    <row r="22" spans="1:16">
      <c r="A22" s="12"/>
      <c r="B22" s="25">
        <v>335.12</v>
      </c>
      <c r="C22" s="20" t="s">
        <v>83</v>
      </c>
      <c r="D22" s="46">
        <v>200529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200529</v>
      </c>
      <c r="O22" s="47">
        <f t="shared" si="1"/>
        <v>51.883311772315651</v>
      </c>
      <c r="P22" s="9"/>
    </row>
    <row r="23" spans="1:16">
      <c r="A23" s="12"/>
      <c r="B23" s="25">
        <v>335.14</v>
      </c>
      <c r="C23" s="20" t="s">
        <v>84</v>
      </c>
      <c r="D23" s="46">
        <v>298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298</v>
      </c>
      <c r="O23" s="47">
        <f t="shared" si="1"/>
        <v>7.7102199223803361E-2</v>
      </c>
      <c r="P23" s="9"/>
    </row>
    <row r="24" spans="1:16">
      <c r="A24" s="12"/>
      <c r="B24" s="25">
        <v>335.15</v>
      </c>
      <c r="C24" s="20" t="s">
        <v>85</v>
      </c>
      <c r="D24" s="46">
        <v>874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874</v>
      </c>
      <c r="O24" s="47">
        <f t="shared" si="1"/>
        <v>0.2261319534282018</v>
      </c>
      <c r="P24" s="9"/>
    </row>
    <row r="25" spans="1:16">
      <c r="A25" s="12"/>
      <c r="B25" s="25">
        <v>335.18</v>
      </c>
      <c r="C25" s="20" t="s">
        <v>86</v>
      </c>
      <c r="D25" s="46">
        <v>433723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433723</v>
      </c>
      <c r="O25" s="47">
        <f t="shared" si="1"/>
        <v>112.21811125485122</v>
      </c>
      <c r="P25" s="9"/>
    </row>
    <row r="26" spans="1:16">
      <c r="A26" s="12"/>
      <c r="B26" s="25">
        <v>335.49</v>
      </c>
      <c r="C26" s="20" t="s">
        <v>28</v>
      </c>
      <c r="D26" s="46">
        <v>3143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3143</v>
      </c>
      <c r="O26" s="47">
        <f t="shared" si="1"/>
        <v>0.81319534282018113</v>
      </c>
      <c r="P26" s="9"/>
    </row>
    <row r="27" spans="1:16">
      <c r="A27" s="12"/>
      <c r="B27" s="25">
        <v>335.62</v>
      </c>
      <c r="C27" s="20" t="s">
        <v>108</v>
      </c>
      <c r="D27" s="46">
        <v>251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251</v>
      </c>
      <c r="O27" s="47">
        <f t="shared" si="1"/>
        <v>6.4941785252263906E-2</v>
      </c>
      <c r="P27" s="9"/>
    </row>
    <row r="28" spans="1:16">
      <c r="A28" s="12"/>
      <c r="B28" s="25">
        <v>335.9</v>
      </c>
      <c r="C28" s="20" t="s">
        <v>69</v>
      </c>
      <c r="D28" s="46">
        <v>319332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319332</v>
      </c>
      <c r="O28" s="47">
        <f t="shared" si="1"/>
        <v>82.621474773609307</v>
      </c>
      <c r="P28" s="9"/>
    </row>
    <row r="29" spans="1:16" ht="15.75">
      <c r="A29" s="29" t="s">
        <v>33</v>
      </c>
      <c r="B29" s="30"/>
      <c r="C29" s="31"/>
      <c r="D29" s="32">
        <f t="shared" ref="D29:M29" si="7">SUM(D30:D36)</f>
        <v>367420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2170428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2537848</v>
      </c>
      <c r="O29" s="45">
        <f t="shared" si="1"/>
        <v>656.62302716688225</v>
      </c>
      <c r="P29" s="10"/>
    </row>
    <row r="30" spans="1:16">
      <c r="A30" s="12"/>
      <c r="B30" s="25">
        <v>341.1</v>
      </c>
      <c r="C30" s="20" t="s">
        <v>87</v>
      </c>
      <c r="D30" s="46">
        <v>1147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1147</v>
      </c>
      <c r="O30" s="47">
        <f t="shared" si="1"/>
        <v>0.29676584734799483</v>
      </c>
      <c r="P30" s="9"/>
    </row>
    <row r="31" spans="1:16">
      <c r="A31" s="12"/>
      <c r="B31" s="25">
        <v>342.1</v>
      </c>
      <c r="C31" s="20" t="s">
        <v>36</v>
      </c>
      <c r="D31" s="46">
        <v>14995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8">SUM(D31:M31)</f>
        <v>14995</v>
      </c>
      <c r="O31" s="47">
        <f t="shared" si="1"/>
        <v>3.8796895213454077</v>
      </c>
      <c r="P31" s="9"/>
    </row>
    <row r="32" spans="1:16">
      <c r="A32" s="12"/>
      <c r="B32" s="25">
        <v>343.3</v>
      </c>
      <c r="C32" s="20" t="s">
        <v>37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741884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741884</v>
      </c>
      <c r="O32" s="47">
        <f t="shared" si="1"/>
        <v>191.94928848641655</v>
      </c>
      <c r="P32" s="9"/>
    </row>
    <row r="33" spans="1:16">
      <c r="A33" s="12"/>
      <c r="B33" s="25">
        <v>343.4</v>
      </c>
      <c r="C33" s="20" t="s">
        <v>38</v>
      </c>
      <c r="D33" s="46">
        <v>331349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331349</v>
      </c>
      <c r="O33" s="47">
        <f t="shared" si="1"/>
        <v>85.730659767141006</v>
      </c>
      <c r="P33" s="9"/>
    </row>
    <row r="34" spans="1:16">
      <c r="A34" s="12"/>
      <c r="B34" s="25">
        <v>343.5</v>
      </c>
      <c r="C34" s="20" t="s">
        <v>39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1419724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1419724</v>
      </c>
      <c r="O34" s="47">
        <f t="shared" si="1"/>
        <v>367.32833117723158</v>
      </c>
      <c r="P34" s="9"/>
    </row>
    <row r="35" spans="1:16">
      <c r="A35" s="12"/>
      <c r="B35" s="25">
        <v>343.9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8820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8820</v>
      </c>
      <c r="O35" s="47">
        <f t="shared" si="1"/>
        <v>2.2820181112548514</v>
      </c>
      <c r="P35" s="9"/>
    </row>
    <row r="36" spans="1:16">
      <c r="A36" s="12"/>
      <c r="B36" s="25">
        <v>344.9</v>
      </c>
      <c r="C36" s="20" t="s">
        <v>88</v>
      </c>
      <c r="D36" s="46">
        <v>19929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19929</v>
      </c>
      <c r="O36" s="47">
        <f t="shared" si="1"/>
        <v>5.15627425614489</v>
      </c>
      <c r="P36" s="9"/>
    </row>
    <row r="37" spans="1:16" ht="15.75">
      <c r="A37" s="29" t="s">
        <v>34</v>
      </c>
      <c r="B37" s="30"/>
      <c r="C37" s="31"/>
      <c r="D37" s="32">
        <f t="shared" ref="D37:M37" si="9">SUM(D38:D39)</f>
        <v>3090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52" si="10">SUM(D37:M37)</f>
        <v>3090</v>
      </c>
      <c r="O37" s="45">
        <f t="shared" si="1"/>
        <v>0.79948253557567917</v>
      </c>
      <c r="P37" s="10"/>
    </row>
    <row r="38" spans="1:16">
      <c r="A38" s="13"/>
      <c r="B38" s="39">
        <v>351.9</v>
      </c>
      <c r="C38" s="21" t="s">
        <v>89</v>
      </c>
      <c r="D38" s="46">
        <v>3053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3053</v>
      </c>
      <c r="O38" s="47">
        <f t="shared" si="1"/>
        <v>0.7899094437257439</v>
      </c>
      <c r="P38" s="9"/>
    </row>
    <row r="39" spans="1:16">
      <c r="A39" s="13"/>
      <c r="B39" s="39">
        <v>359</v>
      </c>
      <c r="C39" s="21" t="s">
        <v>48</v>
      </c>
      <c r="D39" s="46">
        <v>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37</v>
      </c>
      <c r="O39" s="47">
        <f t="shared" si="1"/>
        <v>9.5730918499353172E-3</v>
      </c>
      <c r="P39" s="9"/>
    </row>
    <row r="40" spans="1:16" ht="15.75">
      <c r="A40" s="29" t="s">
        <v>2</v>
      </c>
      <c r="B40" s="30"/>
      <c r="C40" s="31"/>
      <c r="D40" s="32">
        <f t="shared" ref="D40:M40" si="11">SUM(D41:D46)</f>
        <v>66842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335170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8</v>
      </c>
      <c r="N40" s="32">
        <f t="shared" si="10"/>
        <v>402020</v>
      </c>
      <c r="O40" s="45">
        <f t="shared" si="1"/>
        <v>104.01552393272962</v>
      </c>
      <c r="P40" s="10"/>
    </row>
    <row r="41" spans="1:16">
      <c r="A41" s="12"/>
      <c r="B41" s="25">
        <v>361.1</v>
      </c>
      <c r="C41" s="20" t="s">
        <v>49</v>
      </c>
      <c r="D41" s="46">
        <v>1694</v>
      </c>
      <c r="E41" s="46">
        <v>0</v>
      </c>
      <c r="F41" s="46">
        <v>0</v>
      </c>
      <c r="G41" s="46">
        <v>0</v>
      </c>
      <c r="H41" s="46">
        <v>0</v>
      </c>
      <c r="I41" s="46">
        <v>9853</v>
      </c>
      <c r="J41" s="46">
        <v>0</v>
      </c>
      <c r="K41" s="46">
        <v>0</v>
      </c>
      <c r="L41" s="46">
        <v>0</v>
      </c>
      <c r="M41" s="46">
        <v>8</v>
      </c>
      <c r="N41" s="46">
        <f t="shared" si="10"/>
        <v>11555</v>
      </c>
      <c r="O41" s="47">
        <f t="shared" si="1"/>
        <v>2.9896507115135833</v>
      </c>
      <c r="P41" s="9"/>
    </row>
    <row r="42" spans="1:16">
      <c r="A42" s="12"/>
      <c r="B42" s="25">
        <v>361.4</v>
      </c>
      <c r="C42" s="20" t="s">
        <v>102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310970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310970</v>
      </c>
      <c r="O42" s="47">
        <f t="shared" si="1"/>
        <v>80.457956015523934</v>
      </c>
      <c r="P42" s="9"/>
    </row>
    <row r="43" spans="1:16">
      <c r="A43" s="12"/>
      <c r="B43" s="25">
        <v>362</v>
      </c>
      <c r="C43" s="20" t="s">
        <v>50</v>
      </c>
      <c r="D43" s="46">
        <v>26731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26731</v>
      </c>
      <c r="O43" s="47">
        <f t="shared" si="1"/>
        <v>6.916170763260026</v>
      </c>
      <c r="P43" s="9"/>
    </row>
    <row r="44" spans="1:16">
      <c r="A44" s="12"/>
      <c r="B44" s="25">
        <v>365</v>
      </c>
      <c r="C44" s="20" t="s">
        <v>99</v>
      </c>
      <c r="D44" s="46">
        <v>1961</v>
      </c>
      <c r="E44" s="46">
        <v>0</v>
      </c>
      <c r="F44" s="46">
        <v>0</v>
      </c>
      <c r="G44" s="46">
        <v>0</v>
      </c>
      <c r="H44" s="46">
        <v>0</v>
      </c>
      <c r="I44" s="46">
        <v>10999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12960</v>
      </c>
      <c r="O44" s="47">
        <f t="shared" si="1"/>
        <v>3.3531694695989649</v>
      </c>
      <c r="P44" s="9"/>
    </row>
    <row r="45" spans="1:16">
      <c r="A45" s="12"/>
      <c r="B45" s="25">
        <v>366</v>
      </c>
      <c r="C45" s="20" t="s">
        <v>52</v>
      </c>
      <c r="D45" s="46">
        <v>3268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3268</v>
      </c>
      <c r="O45" s="47">
        <f t="shared" si="1"/>
        <v>0.84553686934023287</v>
      </c>
      <c r="P45" s="9"/>
    </row>
    <row r="46" spans="1:16">
      <c r="A46" s="12"/>
      <c r="B46" s="25">
        <v>369.9</v>
      </c>
      <c r="C46" s="20" t="s">
        <v>53</v>
      </c>
      <c r="D46" s="46">
        <v>33188</v>
      </c>
      <c r="E46" s="46">
        <v>0</v>
      </c>
      <c r="F46" s="46">
        <v>0</v>
      </c>
      <c r="G46" s="46">
        <v>0</v>
      </c>
      <c r="H46" s="46">
        <v>0</v>
      </c>
      <c r="I46" s="46">
        <v>3348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36536</v>
      </c>
      <c r="O46" s="47">
        <f t="shared" si="1"/>
        <v>9.453040103492885</v>
      </c>
      <c r="P46" s="9"/>
    </row>
    <row r="47" spans="1:16" ht="15.75">
      <c r="A47" s="29" t="s">
        <v>35</v>
      </c>
      <c r="B47" s="30"/>
      <c r="C47" s="31"/>
      <c r="D47" s="32">
        <f t="shared" ref="D47:M47" si="12">SUM(D48:D51)</f>
        <v>1314910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946659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0"/>
        <v>2261569</v>
      </c>
      <c r="O47" s="45">
        <f t="shared" si="1"/>
        <v>585.14075032341532</v>
      </c>
      <c r="P47" s="9"/>
    </row>
    <row r="48" spans="1:16">
      <c r="A48" s="12"/>
      <c r="B48" s="25">
        <v>384</v>
      </c>
      <c r="C48" s="20" t="s">
        <v>55</v>
      </c>
      <c r="D48" s="46">
        <v>1143321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1143321</v>
      </c>
      <c r="O48" s="47">
        <f t="shared" si="1"/>
        <v>295.81397153945665</v>
      </c>
      <c r="P48" s="9"/>
    </row>
    <row r="49" spans="1:119">
      <c r="A49" s="12"/>
      <c r="B49" s="25">
        <v>388.2</v>
      </c>
      <c r="C49" s="20" t="s">
        <v>114</v>
      </c>
      <c r="D49" s="46">
        <v>171589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171589</v>
      </c>
      <c r="O49" s="47">
        <f t="shared" si="1"/>
        <v>44.395601552393273</v>
      </c>
      <c r="P49" s="9"/>
    </row>
    <row r="50" spans="1:119">
      <c r="A50" s="12"/>
      <c r="B50" s="25">
        <v>389.2</v>
      </c>
      <c r="C50" s="20" t="s">
        <v>90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916159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916159</v>
      </c>
      <c r="O50" s="47">
        <f t="shared" si="1"/>
        <v>237.03984476067271</v>
      </c>
      <c r="P50" s="9"/>
    </row>
    <row r="51" spans="1:119" ht="15.75" thickBot="1">
      <c r="A51" s="48"/>
      <c r="B51" s="49">
        <v>392</v>
      </c>
      <c r="C51" s="50" t="s">
        <v>115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30500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30500</v>
      </c>
      <c r="O51" s="47">
        <f t="shared" si="1"/>
        <v>7.8913324708926265</v>
      </c>
      <c r="P51" s="9"/>
    </row>
    <row r="52" spans="1:119" ht="16.5" thickBot="1">
      <c r="A52" s="14" t="s">
        <v>42</v>
      </c>
      <c r="B52" s="23"/>
      <c r="C52" s="22"/>
      <c r="D52" s="15">
        <f t="shared" ref="D52:M52" si="13">SUM(D5,D14,D19,D29,D37,D40,D47)</f>
        <v>11501555</v>
      </c>
      <c r="E52" s="15">
        <f t="shared" si="13"/>
        <v>0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3458957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8</v>
      </c>
      <c r="N52" s="15">
        <f t="shared" si="10"/>
        <v>14960520</v>
      </c>
      <c r="O52" s="38">
        <f t="shared" si="1"/>
        <v>3870.7684346701162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51" t="s">
        <v>118</v>
      </c>
      <c r="M54" s="51"/>
      <c r="N54" s="51"/>
      <c r="O54" s="43">
        <v>3865</v>
      </c>
    </row>
    <row r="55" spans="1:119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  <row r="56" spans="1:119" ht="15.75" customHeight="1" thickBot="1">
      <c r="A56" s="55" t="s">
        <v>73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7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56</v>
      </c>
      <c r="B3" s="65"/>
      <c r="C3" s="66"/>
      <c r="D3" s="70" t="s">
        <v>29</v>
      </c>
      <c r="E3" s="71"/>
      <c r="F3" s="71"/>
      <c r="G3" s="71"/>
      <c r="H3" s="72"/>
      <c r="I3" s="70" t="s">
        <v>30</v>
      </c>
      <c r="J3" s="72"/>
      <c r="K3" s="70" t="s">
        <v>32</v>
      </c>
      <c r="L3" s="72"/>
      <c r="M3" s="36"/>
      <c r="N3" s="37"/>
      <c r="O3" s="73" t="s">
        <v>61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1007893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1007893</v>
      </c>
      <c r="O5" s="33">
        <f t="shared" ref="O5:O50" si="1">(N5/O$52)</f>
        <v>272.84596643205197</v>
      </c>
      <c r="P5" s="6"/>
    </row>
    <row r="6" spans="1:133">
      <c r="A6" s="12"/>
      <c r="B6" s="25">
        <v>312.41000000000003</v>
      </c>
      <c r="C6" s="20" t="s">
        <v>9</v>
      </c>
      <c r="D6" s="46">
        <v>86492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3" si="2">SUM(D6:M6)</f>
        <v>86492</v>
      </c>
      <c r="O6" s="47">
        <f t="shared" si="1"/>
        <v>23.414185165132647</v>
      </c>
      <c r="P6" s="9"/>
    </row>
    <row r="7" spans="1:133">
      <c r="A7" s="12"/>
      <c r="B7" s="25">
        <v>312.60000000000002</v>
      </c>
      <c r="C7" s="20" t="s">
        <v>107</v>
      </c>
      <c r="D7" s="46">
        <v>430932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430932</v>
      </c>
      <c r="O7" s="47">
        <f t="shared" si="1"/>
        <v>116.65728207904711</v>
      </c>
      <c r="P7" s="9"/>
    </row>
    <row r="8" spans="1:133">
      <c r="A8" s="12"/>
      <c r="B8" s="25">
        <v>314.10000000000002</v>
      </c>
      <c r="C8" s="20" t="s">
        <v>10</v>
      </c>
      <c r="D8" s="46">
        <v>321799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321799</v>
      </c>
      <c r="O8" s="47">
        <f t="shared" si="1"/>
        <v>87.113968597726043</v>
      </c>
      <c r="P8" s="9"/>
    </row>
    <row r="9" spans="1:133">
      <c r="A9" s="12"/>
      <c r="B9" s="25">
        <v>314.3</v>
      </c>
      <c r="C9" s="20" t="s">
        <v>78</v>
      </c>
      <c r="D9" s="46">
        <v>66323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66323</v>
      </c>
      <c r="O9" s="47">
        <f t="shared" si="1"/>
        <v>17.954250135354631</v>
      </c>
      <c r="P9" s="9"/>
    </row>
    <row r="10" spans="1:133">
      <c r="A10" s="12"/>
      <c r="B10" s="25">
        <v>314.39999999999998</v>
      </c>
      <c r="C10" s="20" t="s">
        <v>11</v>
      </c>
      <c r="D10" s="46">
        <v>6465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6465</v>
      </c>
      <c r="O10" s="47">
        <f t="shared" si="1"/>
        <v>1.7501353546291283</v>
      </c>
      <c r="P10" s="9"/>
    </row>
    <row r="11" spans="1:133">
      <c r="A11" s="12"/>
      <c r="B11" s="25">
        <v>314.8</v>
      </c>
      <c r="C11" s="20" t="s">
        <v>12</v>
      </c>
      <c r="D11" s="46">
        <v>2249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2249</v>
      </c>
      <c r="O11" s="47">
        <f t="shared" si="1"/>
        <v>0.60882512181916626</v>
      </c>
      <c r="P11" s="9"/>
    </row>
    <row r="12" spans="1:133">
      <c r="A12" s="12"/>
      <c r="B12" s="25">
        <v>315</v>
      </c>
      <c r="C12" s="20" t="s">
        <v>81</v>
      </c>
      <c r="D12" s="46">
        <v>77556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77556</v>
      </c>
      <c r="O12" s="47">
        <f t="shared" si="1"/>
        <v>20.995127233351379</v>
      </c>
      <c r="P12" s="9"/>
    </row>
    <row r="13" spans="1:133">
      <c r="A13" s="12"/>
      <c r="B13" s="25">
        <v>316</v>
      </c>
      <c r="C13" s="20" t="s">
        <v>82</v>
      </c>
      <c r="D13" s="46">
        <v>16077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16077</v>
      </c>
      <c r="O13" s="47">
        <f t="shared" si="1"/>
        <v>4.3521927449918785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SUM(D15:D18)</f>
        <v>296719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11100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307819</v>
      </c>
      <c r="O14" s="45">
        <f t="shared" si="1"/>
        <v>83.329453167298325</v>
      </c>
      <c r="P14" s="10"/>
    </row>
    <row r="15" spans="1:133">
      <c r="A15" s="12"/>
      <c r="B15" s="25">
        <v>323.10000000000002</v>
      </c>
      <c r="C15" s="20" t="s">
        <v>16</v>
      </c>
      <c r="D15" s="46">
        <v>235314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235314</v>
      </c>
      <c r="O15" s="47">
        <f t="shared" si="1"/>
        <v>63.701678397401189</v>
      </c>
      <c r="P15" s="9"/>
    </row>
    <row r="16" spans="1:133">
      <c r="A16" s="12"/>
      <c r="B16" s="25">
        <v>323.39999999999998</v>
      </c>
      <c r="C16" s="20" t="s">
        <v>17</v>
      </c>
      <c r="D16" s="46">
        <v>6127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6127</v>
      </c>
      <c r="O16" s="47">
        <f t="shared" si="1"/>
        <v>1.6586356253383865</v>
      </c>
      <c r="P16" s="9"/>
    </row>
    <row r="17" spans="1:16">
      <c r="A17" s="12"/>
      <c r="B17" s="25">
        <v>324.20999999999998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11100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11100</v>
      </c>
      <c r="O17" s="47">
        <f t="shared" si="1"/>
        <v>3.0048727666486195</v>
      </c>
      <c r="P17" s="9"/>
    </row>
    <row r="18" spans="1:16">
      <c r="A18" s="12"/>
      <c r="B18" s="25">
        <v>329</v>
      </c>
      <c r="C18" s="20" t="s">
        <v>19</v>
      </c>
      <c r="D18" s="46">
        <v>55278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55278</v>
      </c>
      <c r="O18" s="47">
        <f t="shared" si="1"/>
        <v>14.964266377910125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SUM(D20:D27)</f>
        <v>2371853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2371853</v>
      </c>
      <c r="O19" s="45">
        <f t="shared" si="1"/>
        <v>642.08256632376822</v>
      </c>
      <c r="P19" s="10"/>
    </row>
    <row r="20" spans="1:16">
      <c r="A20" s="12"/>
      <c r="B20" s="25">
        <v>331.1</v>
      </c>
      <c r="C20" s="20" t="s">
        <v>67</v>
      </c>
      <c r="D20" s="46">
        <v>1682839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1682839</v>
      </c>
      <c r="O20" s="47">
        <f t="shared" si="1"/>
        <v>455.56009745533299</v>
      </c>
      <c r="P20" s="9"/>
    </row>
    <row r="21" spans="1:16">
      <c r="A21" s="12"/>
      <c r="B21" s="25">
        <v>335.12</v>
      </c>
      <c r="C21" s="20" t="s">
        <v>83</v>
      </c>
      <c r="D21" s="46">
        <v>211779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211779</v>
      </c>
      <c r="O21" s="47">
        <f t="shared" si="1"/>
        <v>57.33053600433135</v>
      </c>
      <c r="P21" s="9"/>
    </row>
    <row r="22" spans="1:16">
      <c r="A22" s="12"/>
      <c r="B22" s="25">
        <v>335.14</v>
      </c>
      <c r="C22" s="20" t="s">
        <v>84</v>
      </c>
      <c r="D22" s="46">
        <v>355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355</v>
      </c>
      <c r="O22" s="47">
        <f t="shared" si="1"/>
        <v>9.6101786681104487E-2</v>
      </c>
      <c r="P22" s="9"/>
    </row>
    <row r="23" spans="1:16">
      <c r="A23" s="12"/>
      <c r="B23" s="25">
        <v>335.15</v>
      </c>
      <c r="C23" s="20" t="s">
        <v>85</v>
      </c>
      <c r="D23" s="46">
        <v>1161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1161</v>
      </c>
      <c r="O23" s="47">
        <f t="shared" si="1"/>
        <v>0.31429344883595017</v>
      </c>
      <c r="P23" s="9"/>
    </row>
    <row r="24" spans="1:16">
      <c r="A24" s="12"/>
      <c r="B24" s="25">
        <v>335.18</v>
      </c>
      <c r="C24" s="20" t="s">
        <v>86</v>
      </c>
      <c r="D24" s="46">
        <v>463482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463482</v>
      </c>
      <c r="O24" s="47">
        <f t="shared" si="1"/>
        <v>125.46886843530049</v>
      </c>
      <c r="P24" s="9"/>
    </row>
    <row r="25" spans="1:16">
      <c r="A25" s="12"/>
      <c r="B25" s="25">
        <v>335.49</v>
      </c>
      <c r="C25" s="20" t="s">
        <v>28</v>
      </c>
      <c r="D25" s="46">
        <v>4737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4737</v>
      </c>
      <c r="O25" s="47">
        <f t="shared" si="1"/>
        <v>1.2823497563616675</v>
      </c>
      <c r="P25" s="9"/>
    </row>
    <row r="26" spans="1:16">
      <c r="A26" s="12"/>
      <c r="B26" s="25">
        <v>335.62</v>
      </c>
      <c r="C26" s="20" t="s">
        <v>108</v>
      </c>
      <c r="D26" s="46">
        <v>300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300</v>
      </c>
      <c r="O26" s="47">
        <f t="shared" si="1"/>
        <v>8.1212777476989712E-2</v>
      </c>
      <c r="P26" s="9"/>
    </row>
    <row r="27" spans="1:16">
      <c r="A27" s="12"/>
      <c r="B27" s="25">
        <v>335.9</v>
      </c>
      <c r="C27" s="20" t="s">
        <v>69</v>
      </c>
      <c r="D27" s="46">
        <v>7200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7200</v>
      </c>
      <c r="O27" s="47">
        <f t="shared" si="1"/>
        <v>1.9491066594477531</v>
      </c>
      <c r="P27" s="9"/>
    </row>
    <row r="28" spans="1:16" ht="15.75">
      <c r="A28" s="29" t="s">
        <v>33</v>
      </c>
      <c r="B28" s="30"/>
      <c r="C28" s="31"/>
      <c r="D28" s="32">
        <f t="shared" ref="D28:M28" si="7">SUM(D29:D35)</f>
        <v>355133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1932045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2287178</v>
      </c>
      <c r="O28" s="45">
        <f t="shared" si="1"/>
        <v>619.16025988088791</v>
      </c>
      <c r="P28" s="10"/>
    </row>
    <row r="29" spans="1:16">
      <c r="A29" s="12"/>
      <c r="B29" s="25">
        <v>341.1</v>
      </c>
      <c r="C29" s="20" t="s">
        <v>87</v>
      </c>
      <c r="D29" s="46">
        <v>471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471</v>
      </c>
      <c r="O29" s="47">
        <f t="shared" si="1"/>
        <v>0.12750406063887385</v>
      </c>
      <c r="P29" s="9"/>
    </row>
    <row r="30" spans="1:16">
      <c r="A30" s="12"/>
      <c r="B30" s="25">
        <v>342.1</v>
      </c>
      <c r="C30" s="20" t="s">
        <v>36</v>
      </c>
      <c r="D30" s="46">
        <v>14612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8">SUM(D30:M30)</f>
        <v>14612</v>
      </c>
      <c r="O30" s="47">
        <f t="shared" si="1"/>
        <v>3.9556036816459121</v>
      </c>
      <c r="P30" s="9"/>
    </row>
    <row r="31" spans="1:16">
      <c r="A31" s="12"/>
      <c r="B31" s="25">
        <v>343.3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696948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696948</v>
      </c>
      <c r="O31" s="47">
        <f t="shared" si="1"/>
        <v>188.67027612344341</v>
      </c>
      <c r="P31" s="9"/>
    </row>
    <row r="32" spans="1:16">
      <c r="A32" s="12"/>
      <c r="B32" s="25">
        <v>343.4</v>
      </c>
      <c r="C32" s="20" t="s">
        <v>38</v>
      </c>
      <c r="D32" s="46">
        <v>303298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303298</v>
      </c>
      <c r="O32" s="47">
        <f t="shared" si="1"/>
        <v>82.105576610720092</v>
      </c>
      <c r="P32" s="9"/>
    </row>
    <row r="33" spans="1:16">
      <c r="A33" s="12"/>
      <c r="B33" s="25">
        <v>343.5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1223157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1223157</v>
      </c>
      <c r="O33" s="47">
        <f t="shared" si="1"/>
        <v>331.11992420140768</v>
      </c>
      <c r="P33" s="9"/>
    </row>
    <row r="34" spans="1:16">
      <c r="A34" s="12"/>
      <c r="B34" s="25">
        <v>343.9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11940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11940</v>
      </c>
      <c r="O34" s="47">
        <f t="shared" si="1"/>
        <v>3.2322685435841905</v>
      </c>
      <c r="P34" s="9"/>
    </row>
    <row r="35" spans="1:16">
      <c r="A35" s="12"/>
      <c r="B35" s="25">
        <v>344.9</v>
      </c>
      <c r="C35" s="20" t="s">
        <v>88</v>
      </c>
      <c r="D35" s="46">
        <v>36752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36752</v>
      </c>
      <c r="O35" s="47">
        <f t="shared" si="1"/>
        <v>9.9491066594477537</v>
      </c>
      <c r="P35" s="9"/>
    </row>
    <row r="36" spans="1:16" ht="15.75">
      <c r="A36" s="29" t="s">
        <v>34</v>
      </c>
      <c r="B36" s="30"/>
      <c r="C36" s="31"/>
      <c r="D36" s="32">
        <f t="shared" ref="D36:M36" si="9">SUM(D37:D37)</f>
        <v>14215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ref="N36:N50" si="10">SUM(D36:M36)</f>
        <v>14215</v>
      </c>
      <c r="O36" s="45">
        <f t="shared" si="1"/>
        <v>3.8481321061180291</v>
      </c>
      <c r="P36" s="10"/>
    </row>
    <row r="37" spans="1:16">
      <c r="A37" s="13"/>
      <c r="B37" s="39">
        <v>351.9</v>
      </c>
      <c r="C37" s="21" t="s">
        <v>89</v>
      </c>
      <c r="D37" s="46">
        <v>14215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14215</v>
      </c>
      <c r="O37" s="47">
        <f t="shared" si="1"/>
        <v>3.8481321061180291</v>
      </c>
      <c r="P37" s="9"/>
    </row>
    <row r="38" spans="1:16" ht="15.75">
      <c r="A38" s="29" t="s">
        <v>2</v>
      </c>
      <c r="B38" s="30"/>
      <c r="C38" s="31"/>
      <c r="D38" s="32">
        <f t="shared" ref="D38:M38" si="11">SUM(D39:D44)</f>
        <v>88115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366697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7</v>
      </c>
      <c r="N38" s="32">
        <f t="shared" si="10"/>
        <v>454819</v>
      </c>
      <c r="O38" s="45">
        <f t="shared" si="1"/>
        <v>123.12371413102328</v>
      </c>
      <c r="P38" s="10"/>
    </row>
    <row r="39" spans="1:16">
      <c r="A39" s="12"/>
      <c r="B39" s="25">
        <v>361.1</v>
      </c>
      <c r="C39" s="20" t="s">
        <v>49</v>
      </c>
      <c r="D39" s="46">
        <v>1371</v>
      </c>
      <c r="E39" s="46">
        <v>0</v>
      </c>
      <c r="F39" s="46">
        <v>0</v>
      </c>
      <c r="G39" s="46">
        <v>0</v>
      </c>
      <c r="H39" s="46">
        <v>0</v>
      </c>
      <c r="I39" s="46">
        <v>9092</v>
      </c>
      <c r="J39" s="46">
        <v>0</v>
      </c>
      <c r="K39" s="46">
        <v>0</v>
      </c>
      <c r="L39" s="46">
        <v>0</v>
      </c>
      <c r="M39" s="46">
        <v>7</v>
      </c>
      <c r="N39" s="46">
        <f t="shared" si="10"/>
        <v>10470</v>
      </c>
      <c r="O39" s="47">
        <f t="shared" si="1"/>
        <v>2.8343259339469409</v>
      </c>
      <c r="P39" s="9"/>
    </row>
    <row r="40" spans="1:16">
      <c r="A40" s="12"/>
      <c r="B40" s="25">
        <v>361.4</v>
      </c>
      <c r="C40" s="20" t="s">
        <v>102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356134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356134</v>
      </c>
      <c r="O40" s="47">
        <f t="shared" si="1"/>
        <v>96.408770979967514</v>
      </c>
      <c r="P40" s="9"/>
    </row>
    <row r="41" spans="1:16">
      <c r="A41" s="12"/>
      <c r="B41" s="25">
        <v>362</v>
      </c>
      <c r="C41" s="20" t="s">
        <v>50</v>
      </c>
      <c r="D41" s="46">
        <v>26422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26422</v>
      </c>
      <c r="O41" s="47">
        <f t="shared" si="1"/>
        <v>7.1526800216567405</v>
      </c>
      <c r="P41" s="9"/>
    </row>
    <row r="42" spans="1:16">
      <c r="A42" s="12"/>
      <c r="B42" s="25">
        <v>364</v>
      </c>
      <c r="C42" s="20" t="s">
        <v>113</v>
      </c>
      <c r="D42" s="46">
        <v>5130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5130</v>
      </c>
      <c r="O42" s="47">
        <f t="shared" si="1"/>
        <v>1.388738494856524</v>
      </c>
      <c r="P42" s="9"/>
    </row>
    <row r="43" spans="1:16">
      <c r="A43" s="12"/>
      <c r="B43" s="25">
        <v>366</v>
      </c>
      <c r="C43" s="20" t="s">
        <v>52</v>
      </c>
      <c r="D43" s="46">
        <v>27836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27836</v>
      </c>
      <c r="O43" s="47">
        <f t="shared" si="1"/>
        <v>7.5354629128316191</v>
      </c>
      <c r="P43" s="9"/>
    </row>
    <row r="44" spans="1:16">
      <c r="A44" s="12"/>
      <c r="B44" s="25">
        <v>369.9</v>
      </c>
      <c r="C44" s="20" t="s">
        <v>53</v>
      </c>
      <c r="D44" s="46">
        <v>27356</v>
      </c>
      <c r="E44" s="46">
        <v>0</v>
      </c>
      <c r="F44" s="46">
        <v>0</v>
      </c>
      <c r="G44" s="46">
        <v>0</v>
      </c>
      <c r="H44" s="46">
        <v>0</v>
      </c>
      <c r="I44" s="46">
        <v>1471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28827</v>
      </c>
      <c r="O44" s="47">
        <f t="shared" si="1"/>
        <v>7.8037357877639417</v>
      </c>
      <c r="P44" s="9"/>
    </row>
    <row r="45" spans="1:16" ht="15.75">
      <c r="A45" s="29" t="s">
        <v>35</v>
      </c>
      <c r="B45" s="30"/>
      <c r="C45" s="31"/>
      <c r="D45" s="32">
        <f t="shared" ref="D45:M45" si="12">SUM(D46:D49)</f>
        <v>1735140</v>
      </c>
      <c r="E45" s="32">
        <f t="shared" si="12"/>
        <v>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95008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0"/>
        <v>1830148</v>
      </c>
      <c r="O45" s="45">
        <f t="shared" si="1"/>
        <v>495.43800757985923</v>
      </c>
      <c r="P45" s="9"/>
    </row>
    <row r="46" spans="1:16">
      <c r="A46" s="12"/>
      <c r="B46" s="25">
        <v>384</v>
      </c>
      <c r="C46" s="20" t="s">
        <v>55</v>
      </c>
      <c r="D46" s="46">
        <v>104749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104749</v>
      </c>
      <c r="O46" s="47">
        <f t="shared" si="1"/>
        <v>28.356524093123983</v>
      </c>
      <c r="P46" s="9"/>
    </row>
    <row r="47" spans="1:16">
      <c r="A47" s="12"/>
      <c r="B47" s="25">
        <v>388.2</v>
      </c>
      <c r="C47" s="20" t="s">
        <v>114</v>
      </c>
      <c r="D47" s="46">
        <v>1630391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1630391</v>
      </c>
      <c r="O47" s="47">
        <f t="shared" si="1"/>
        <v>441.36193827828913</v>
      </c>
      <c r="P47" s="9"/>
    </row>
    <row r="48" spans="1:16">
      <c r="A48" s="12"/>
      <c r="B48" s="25">
        <v>389.2</v>
      </c>
      <c r="C48" s="20" t="s">
        <v>90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27510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27510</v>
      </c>
      <c r="O48" s="47">
        <f t="shared" si="1"/>
        <v>7.4472116946399565</v>
      </c>
      <c r="P48" s="9"/>
    </row>
    <row r="49" spans="1:119" ht="15.75" thickBot="1">
      <c r="A49" s="48"/>
      <c r="B49" s="49">
        <v>392</v>
      </c>
      <c r="C49" s="50" t="s">
        <v>115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67498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67498</v>
      </c>
      <c r="O49" s="47">
        <f t="shared" si="1"/>
        <v>18.272333513806171</v>
      </c>
      <c r="P49" s="9"/>
    </row>
    <row r="50" spans="1:119" ht="16.5" thickBot="1">
      <c r="A50" s="14" t="s">
        <v>42</v>
      </c>
      <c r="B50" s="23"/>
      <c r="C50" s="22"/>
      <c r="D50" s="15">
        <f t="shared" ref="D50:M50" si="13">SUM(D5,D14,D19,D28,D36,D38,D45)</f>
        <v>5869068</v>
      </c>
      <c r="E50" s="15">
        <f t="shared" si="13"/>
        <v>0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2404850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7</v>
      </c>
      <c r="N50" s="15">
        <f t="shared" si="10"/>
        <v>8273925</v>
      </c>
      <c r="O50" s="38">
        <f t="shared" si="1"/>
        <v>2239.8280996210069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51" t="s">
        <v>116</v>
      </c>
      <c r="M52" s="51"/>
      <c r="N52" s="51"/>
      <c r="O52" s="43">
        <v>3694</v>
      </c>
    </row>
    <row r="53" spans="1:119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  <row r="54" spans="1:119" ht="15.75" customHeight="1" thickBot="1">
      <c r="A54" s="55" t="s">
        <v>73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7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56</v>
      </c>
      <c r="B3" s="65"/>
      <c r="C3" s="66"/>
      <c r="D3" s="70" t="s">
        <v>29</v>
      </c>
      <c r="E3" s="71"/>
      <c r="F3" s="71"/>
      <c r="G3" s="71"/>
      <c r="H3" s="72"/>
      <c r="I3" s="70" t="s">
        <v>30</v>
      </c>
      <c r="J3" s="72"/>
      <c r="K3" s="70" t="s">
        <v>32</v>
      </c>
      <c r="L3" s="72"/>
      <c r="M3" s="36"/>
      <c r="N3" s="37"/>
      <c r="O3" s="73" t="s">
        <v>61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1141902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1141902</v>
      </c>
      <c r="O5" s="33">
        <f t="shared" ref="O5:O46" si="1">(N5/O$48)</f>
        <v>255.63062458025522</v>
      </c>
      <c r="P5" s="6"/>
    </row>
    <row r="6" spans="1:133">
      <c r="A6" s="12"/>
      <c r="B6" s="25">
        <v>312.41000000000003</v>
      </c>
      <c r="C6" s="20" t="s">
        <v>9</v>
      </c>
      <c r="D6" s="46">
        <v>85169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3" si="2">SUM(D6:M6)</f>
        <v>85169</v>
      </c>
      <c r="O6" s="47">
        <f t="shared" si="1"/>
        <v>19.066263711663307</v>
      </c>
      <c r="P6" s="9"/>
    </row>
    <row r="7" spans="1:133">
      <c r="A7" s="12"/>
      <c r="B7" s="25">
        <v>312.60000000000002</v>
      </c>
      <c r="C7" s="20" t="s">
        <v>107</v>
      </c>
      <c r="D7" s="46">
        <v>396040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396040</v>
      </c>
      <c r="O7" s="47">
        <f t="shared" si="1"/>
        <v>88.65905529438102</v>
      </c>
      <c r="P7" s="9"/>
    </row>
    <row r="8" spans="1:133">
      <c r="A8" s="12"/>
      <c r="B8" s="25">
        <v>314.10000000000002</v>
      </c>
      <c r="C8" s="20" t="s">
        <v>10</v>
      </c>
      <c r="D8" s="46">
        <v>425492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425492</v>
      </c>
      <c r="O8" s="47">
        <f t="shared" si="1"/>
        <v>95.252294604880234</v>
      </c>
      <c r="P8" s="9"/>
    </row>
    <row r="9" spans="1:133">
      <c r="A9" s="12"/>
      <c r="B9" s="25">
        <v>314.3</v>
      </c>
      <c r="C9" s="20" t="s">
        <v>78</v>
      </c>
      <c r="D9" s="46">
        <v>79379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79379</v>
      </c>
      <c r="O9" s="47">
        <f t="shared" si="1"/>
        <v>17.770091784195209</v>
      </c>
      <c r="P9" s="9"/>
    </row>
    <row r="10" spans="1:133">
      <c r="A10" s="12"/>
      <c r="B10" s="25">
        <v>314.39999999999998</v>
      </c>
      <c r="C10" s="20" t="s">
        <v>11</v>
      </c>
      <c r="D10" s="46">
        <v>8801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8801</v>
      </c>
      <c r="O10" s="47">
        <f t="shared" si="1"/>
        <v>1.9702261025296619</v>
      </c>
      <c r="P10" s="9"/>
    </row>
    <row r="11" spans="1:133">
      <c r="A11" s="12"/>
      <c r="B11" s="25">
        <v>314.8</v>
      </c>
      <c r="C11" s="20" t="s">
        <v>12</v>
      </c>
      <c r="D11" s="46">
        <v>1691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1691</v>
      </c>
      <c r="O11" s="47">
        <f t="shared" si="1"/>
        <v>0.37855383926572644</v>
      </c>
      <c r="P11" s="9"/>
    </row>
    <row r="12" spans="1:133">
      <c r="A12" s="12"/>
      <c r="B12" s="25">
        <v>315</v>
      </c>
      <c r="C12" s="20" t="s">
        <v>81</v>
      </c>
      <c r="D12" s="46">
        <v>118750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118750</v>
      </c>
      <c r="O12" s="47">
        <f t="shared" si="1"/>
        <v>26.583837027087529</v>
      </c>
      <c r="P12" s="9"/>
    </row>
    <row r="13" spans="1:133">
      <c r="A13" s="12"/>
      <c r="B13" s="25">
        <v>316</v>
      </c>
      <c r="C13" s="20" t="s">
        <v>82</v>
      </c>
      <c r="D13" s="46">
        <v>26580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26580</v>
      </c>
      <c r="O13" s="47">
        <f t="shared" si="1"/>
        <v>5.9503022162525188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SUM(D15:D18)</f>
        <v>347835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31100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378935</v>
      </c>
      <c r="O14" s="45">
        <f t="shared" si="1"/>
        <v>84.829863443026639</v>
      </c>
      <c r="P14" s="10"/>
    </row>
    <row r="15" spans="1:133">
      <c r="A15" s="12"/>
      <c r="B15" s="25">
        <v>323.10000000000002</v>
      </c>
      <c r="C15" s="20" t="s">
        <v>16</v>
      </c>
      <c r="D15" s="46">
        <v>314169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314169</v>
      </c>
      <c r="O15" s="47">
        <f t="shared" si="1"/>
        <v>70.331094694425786</v>
      </c>
      <c r="P15" s="9"/>
    </row>
    <row r="16" spans="1:133">
      <c r="A16" s="12"/>
      <c r="B16" s="25">
        <v>323.39999999999998</v>
      </c>
      <c r="C16" s="20" t="s">
        <v>17</v>
      </c>
      <c r="D16" s="46">
        <v>9376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9376</v>
      </c>
      <c r="O16" s="47">
        <f t="shared" si="1"/>
        <v>2.0989478397134542</v>
      </c>
      <c r="P16" s="9"/>
    </row>
    <row r="17" spans="1:16">
      <c r="A17" s="12"/>
      <c r="B17" s="25">
        <v>324.20999999999998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31100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31100</v>
      </c>
      <c r="O17" s="47">
        <f t="shared" si="1"/>
        <v>6.9621670024625031</v>
      </c>
      <c r="P17" s="9"/>
    </row>
    <row r="18" spans="1:16">
      <c r="A18" s="12"/>
      <c r="B18" s="25">
        <v>329</v>
      </c>
      <c r="C18" s="20" t="s">
        <v>19</v>
      </c>
      <c r="D18" s="46">
        <v>24290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24290</v>
      </c>
      <c r="O18" s="47">
        <f t="shared" si="1"/>
        <v>5.4376539064248934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SUM(D20:D25)</f>
        <v>635622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635622</v>
      </c>
      <c r="O19" s="45">
        <f t="shared" si="1"/>
        <v>142.29281396910679</v>
      </c>
      <c r="P19" s="10"/>
    </row>
    <row r="20" spans="1:16">
      <c r="A20" s="12"/>
      <c r="B20" s="25">
        <v>335.12</v>
      </c>
      <c r="C20" s="20" t="s">
        <v>83</v>
      </c>
      <c r="D20" s="46">
        <v>204602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204602</v>
      </c>
      <c r="O20" s="47">
        <f t="shared" si="1"/>
        <v>45.802999776136112</v>
      </c>
      <c r="P20" s="9"/>
    </row>
    <row r="21" spans="1:16">
      <c r="A21" s="12"/>
      <c r="B21" s="25">
        <v>335.14</v>
      </c>
      <c r="C21" s="20" t="s">
        <v>84</v>
      </c>
      <c r="D21" s="46">
        <v>497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497</v>
      </c>
      <c r="O21" s="47">
        <f t="shared" si="1"/>
        <v>0.1112603537049474</v>
      </c>
      <c r="P21" s="9"/>
    </row>
    <row r="22" spans="1:16">
      <c r="A22" s="12"/>
      <c r="B22" s="25">
        <v>335.15</v>
      </c>
      <c r="C22" s="20" t="s">
        <v>85</v>
      </c>
      <c r="D22" s="46">
        <v>1210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1210</v>
      </c>
      <c r="O22" s="47">
        <f t="shared" si="1"/>
        <v>0.2708753078128498</v>
      </c>
      <c r="P22" s="9"/>
    </row>
    <row r="23" spans="1:16">
      <c r="A23" s="12"/>
      <c r="B23" s="25">
        <v>335.18</v>
      </c>
      <c r="C23" s="20" t="s">
        <v>86</v>
      </c>
      <c r="D23" s="46">
        <v>423421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423421</v>
      </c>
      <c r="O23" s="47">
        <f t="shared" si="1"/>
        <v>94.788672487127826</v>
      </c>
      <c r="P23" s="9"/>
    </row>
    <row r="24" spans="1:16">
      <c r="A24" s="12"/>
      <c r="B24" s="25">
        <v>335.49</v>
      </c>
      <c r="C24" s="20" t="s">
        <v>28</v>
      </c>
      <c r="D24" s="46">
        <v>4392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4392</v>
      </c>
      <c r="O24" s="47">
        <f t="shared" si="1"/>
        <v>0.98321020819341842</v>
      </c>
      <c r="P24" s="9"/>
    </row>
    <row r="25" spans="1:16">
      <c r="A25" s="12"/>
      <c r="B25" s="25">
        <v>335.62</v>
      </c>
      <c r="C25" s="20" t="s">
        <v>108</v>
      </c>
      <c r="D25" s="46">
        <v>1500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1500</v>
      </c>
      <c r="O25" s="47">
        <f t="shared" si="1"/>
        <v>0.33579583613163194</v>
      </c>
      <c r="P25" s="9"/>
    </row>
    <row r="26" spans="1:16" ht="15.75">
      <c r="A26" s="29" t="s">
        <v>33</v>
      </c>
      <c r="B26" s="30"/>
      <c r="C26" s="31"/>
      <c r="D26" s="32">
        <f t="shared" ref="D26:M26" si="7">SUM(D27:D33)</f>
        <v>432230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2402280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>SUM(D26:M26)</f>
        <v>2834510</v>
      </c>
      <c r="O26" s="45">
        <f t="shared" si="1"/>
        <v>634.54443698231478</v>
      </c>
      <c r="P26" s="10"/>
    </row>
    <row r="27" spans="1:16">
      <c r="A27" s="12"/>
      <c r="B27" s="25">
        <v>341.1</v>
      </c>
      <c r="C27" s="20" t="s">
        <v>87</v>
      </c>
      <c r="D27" s="46">
        <v>596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596</v>
      </c>
      <c r="O27" s="47">
        <f t="shared" si="1"/>
        <v>0.13342287888963511</v>
      </c>
      <c r="P27" s="9"/>
    </row>
    <row r="28" spans="1:16">
      <c r="A28" s="12"/>
      <c r="B28" s="25">
        <v>342.1</v>
      </c>
      <c r="C28" s="20" t="s">
        <v>36</v>
      </c>
      <c r="D28" s="46">
        <v>16347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8">SUM(D28:M28)</f>
        <v>16347</v>
      </c>
      <c r="O28" s="47">
        <f t="shared" si="1"/>
        <v>3.6595030221625251</v>
      </c>
      <c r="P28" s="9"/>
    </row>
    <row r="29" spans="1:16">
      <c r="A29" s="12"/>
      <c r="B29" s="25">
        <v>343.3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834348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834348</v>
      </c>
      <c r="O29" s="47">
        <f t="shared" si="1"/>
        <v>186.7803895231699</v>
      </c>
      <c r="P29" s="9"/>
    </row>
    <row r="30" spans="1:16">
      <c r="A30" s="12"/>
      <c r="B30" s="25">
        <v>343.4</v>
      </c>
      <c r="C30" s="20" t="s">
        <v>38</v>
      </c>
      <c r="D30" s="46">
        <v>367145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367145</v>
      </c>
      <c r="O30" s="47">
        <f t="shared" si="1"/>
        <v>82.190508171032008</v>
      </c>
      <c r="P30" s="9"/>
    </row>
    <row r="31" spans="1:16">
      <c r="A31" s="12"/>
      <c r="B31" s="25">
        <v>343.5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1549757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1549757</v>
      </c>
      <c r="O31" s="47">
        <f t="shared" si="1"/>
        <v>346.93463174389973</v>
      </c>
      <c r="P31" s="9"/>
    </row>
    <row r="32" spans="1:16">
      <c r="A32" s="12"/>
      <c r="B32" s="25">
        <v>343.9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18175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18175</v>
      </c>
      <c r="O32" s="47">
        <f t="shared" si="1"/>
        <v>4.0687262144616074</v>
      </c>
      <c r="P32" s="9"/>
    </row>
    <row r="33" spans="1:119">
      <c r="A33" s="12"/>
      <c r="B33" s="25">
        <v>344.9</v>
      </c>
      <c r="C33" s="20" t="s">
        <v>88</v>
      </c>
      <c r="D33" s="46">
        <v>48142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48142</v>
      </c>
      <c r="O33" s="47">
        <f t="shared" si="1"/>
        <v>10.77725542869935</v>
      </c>
      <c r="P33" s="9"/>
    </row>
    <row r="34" spans="1:119" ht="15.75">
      <c r="A34" s="29" t="s">
        <v>34</v>
      </c>
      <c r="B34" s="30"/>
      <c r="C34" s="31"/>
      <c r="D34" s="32">
        <f t="shared" ref="D34:M34" si="9">SUM(D35:D36)</f>
        <v>34980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ref="N34:N46" si="10">SUM(D34:M34)</f>
        <v>34980</v>
      </c>
      <c r="O34" s="45">
        <f t="shared" si="1"/>
        <v>7.8307588985896572</v>
      </c>
      <c r="P34" s="10"/>
    </row>
    <row r="35" spans="1:119">
      <c r="A35" s="13"/>
      <c r="B35" s="39">
        <v>351.9</v>
      </c>
      <c r="C35" s="21" t="s">
        <v>89</v>
      </c>
      <c r="D35" s="46">
        <v>14576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14576</v>
      </c>
      <c r="O35" s="47">
        <f t="shared" si="1"/>
        <v>3.2630400716364449</v>
      </c>
      <c r="P35" s="9"/>
    </row>
    <row r="36" spans="1:119">
      <c r="A36" s="13"/>
      <c r="B36" s="39">
        <v>359</v>
      </c>
      <c r="C36" s="21" t="s">
        <v>48</v>
      </c>
      <c r="D36" s="46">
        <v>20404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20404</v>
      </c>
      <c r="O36" s="47">
        <f t="shared" si="1"/>
        <v>4.5677188269532127</v>
      </c>
      <c r="P36" s="9"/>
    </row>
    <row r="37" spans="1:119" ht="15.75">
      <c r="A37" s="29" t="s">
        <v>2</v>
      </c>
      <c r="B37" s="30"/>
      <c r="C37" s="31"/>
      <c r="D37" s="32">
        <f t="shared" ref="D37:M37" si="11">SUM(D38:D43)</f>
        <v>42390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176822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7</v>
      </c>
      <c r="N37" s="32">
        <f t="shared" si="10"/>
        <v>219219</v>
      </c>
      <c r="O37" s="45">
        <f t="shared" si="1"/>
        <v>49.075218267293486</v>
      </c>
      <c r="P37" s="10"/>
    </row>
    <row r="38" spans="1:119">
      <c r="A38" s="12"/>
      <c r="B38" s="25">
        <v>361.1</v>
      </c>
      <c r="C38" s="20" t="s">
        <v>49</v>
      </c>
      <c r="D38" s="46">
        <v>1175</v>
      </c>
      <c r="E38" s="46">
        <v>0</v>
      </c>
      <c r="F38" s="46">
        <v>0</v>
      </c>
      <c r="G38" s="46">
        <v>0</v>
      </c>
      <c r="H38" s="46">
        <v>0</v>
      </c>
      <c r="I38" s="46">
        <v>7665</v>
      </c>
      <c r="J38" s="46">
        <v>0</v>
      </c>
      <c r="K38" s="46">
        <v>0</v>
      </c>
      <c r="L38" s="46">
        <v>0</v>
      </c>
      <c r="M38" s="46">
        <v>7</v>
      </c>
      <c r="N38" s="46">
        <f t="shared" si="10"/>
        <v>8847</v>
      </c>
      <c r="O38" s="47">
        <f t="shared" si="1"/>
        <v>1.9805238415043653</v>
      </c>
      <c r="P38" s="9"/>
    </row>
    <row r="39" spans="1:119">
      <c r="A39" s="12"/>
      <c r="B39" s="25">
        <v>361.4</v>
      </c>
      <c r="C39" s="20" t="s">
        <v>102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166817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166817</v>
      </c>
      <c r="O39" s="47">
        <f t="shared" si="1"/>
        <v>37.344302663980301</v>
      </c>
      <c r="P39" s="9"/>
    </row>
    <row r="40" spans="1:119">
      <c r="A40" s="12"/>
      <c r="B40" s="25">
        <v>362</v>
      </c>
      <c r="C40" s="20" t="s">
        <v>50</v>
      </c>
      <c r="D40" s="46">
        <v>23050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23050</v>
      </c>
      <c r="O40" s="47">
        <f t="shared" si="1"/>
        <v>5.1600626818894115</v>
      </c>
      <c r="P40" s="9"/>
    </row>
    <row r="41" spans="1:119">
      <c r="A41" s="12"/>
      <c r="B41" s="25">
        <v>365</v>
      </c>
      <c r="C41" s="20" t="s">
        <v>99</v>
      </c>
      <c r="D41" s="46">
        <v>2914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2914</v>
      </c>
      <c r="O41" s="47">
        <f t="shared" si="1"/>
        <v>0.65233937765838368</v>
      </c>
      <c r="P41" s="9"/>
    </row>
    <row r="42" spans="1:119">
      <c r="A42" s="12"/>
      <c r="B42" s="25">
        <v>366</v>
      </c>
      <c r="C42" s="20" t="s">
        <v>52</v>
      </c>
      <c r="D42" s="46">
        <v>4367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4367</v>
      </c>
      <c r="O42" s="47">
        <f t="shared" si="1"/>
        <v>0.9776136109245579</v>
      </c>
      <c r="P42" s="9"/>
    </row>
    <row r="43" spans="1:119">
      <c r="A43" s="12"/>
      <c r="B43" s="25">
        <v>369.9</v>
      </c>
      <c r="C43" s="20" t="s">
        <v>53</v>
      </c>
      <c r="D43" s="46">
        <v>10884</v>
      </c>
      <c r="E43" s="46">
        <v>0</v>
      </c>
      <c r="F43" s="46">
        <v>0</v>
      </c>
      <c r="G43" s="46">
        <v>0</v>
      </c>
      <c r="H43" s="46">
        <v>0</v>
      </c>
      <c r="I43" s="46">
        <v>2340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13224</v>
      </c>
      <c r="O43" s="47">
        <f t="shared" si="1"/>
        <v>2.9603760913364674</v>
      </c>
      <c r="P43" s="9"/>
    </row>
    <row r="44" spans="1:119" ht="15.75">
      <c r="A44" s="29" t="s">
        <v>35</v>
      </c>
      <c r="B44" s="30"/>
      <c r="C44" s="31"/>
      <c r="D44" s="32">
        <f t="shared" ref="D44:M44" si="12">SUM(D45:D45)</f>
        <v>0</v>
      </c>
      <c r="E44" s="32">
        <f t="shared" si="12"/>
        <v>0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2850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0"/>
        <v>2850</v>
      </c>
      <c r="O44" s="45">
        <f t="shared" si="1"/>
        <v>0.63801208865010073</v>
      </c>
      <c r="P44" s="9"/>
    </row>
    <row r="45" spans="1:119" ht="15.75" thickBot="1">
      <c r="A45" s="12"/>
      <c r="B45" s="25">
        <v>381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2850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2850</v>
      </c>
      <c r="O45" s="47">
        <f t="shared" si="1"/>
        <v>0.63801208865010073</v>
      </c>
      <c r="P45" s="9"/>
    </row>
    <row r="46" spans="1:119" ht="16.5" thickBot="1">
      <c r="A46" s="14" t="s">
        <v>42</v>
      </c>
      <c r="B46" s="23"/>
      <c r="C46" s="22"/>
      <c r="D46" s="15">
        <f t="shared" ref="D46:M46" si="13">SUM(D5,D14,D19,D26,D34,D37,D44)</f>
        <v>2634959</v>
      </c>
      <c r="E46" s="15">
        <f t="shared" si="13"/>
        <v>0</v>
      </c>
      <c r="F46" s="15">
        <f t="shared" si="13"/>
        <v>0</v>
      </c>
      <c r="G46" s="15">
        <f t="shared" si="13"/>
        <v>0</v>
      </c>
      <c r="H46" s="15">
        <f t="shared" si="13"/>
        <v>0</v>
      </c>
      <c r="I46" s="15">
        <f t="shared" si="13"/>
        <v>2613052</v>
      </c>
      <c r="J46" s="15">
        <f t="shared" si="13"/>
        <v>0</v>
      </c>
      <c r="K46" s="15">
        <f t="shared" si="13"/>
        <v>0</v>
      </c>
      <c r="L46" s="15">
        <f t="shared" si="13"/>
        <v>0</v>
      </c>
      <c r="M46" s="15">
        <f t="shared" si="13"/>
        <v>7</v>
      </c>
      <c r="N46" s="15">
        <f t="shared" si="10"/>
        <v>5248018</v>
      </c>
      <c r="O46" s="38">
        <f t="shared" si="1"/>
        <v>1174.8417282292367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51" t="s">
        <v>111</v>
      </c>
      <c r="M48" s="51"/>
      <c r="N48" s="51"/>
      <c r="O48" s="43">
        <v>4467</v>
      </c>
    </row>
    <row r="49" spans="1:1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  <row r="50" spans="1:15" ht="15.75" customHeight="1" thickBot="1">
      <c r="A50" s="55" t="s">
        <v>73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7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56</v>
      </c>
      <c r="B3" s="65"/>
      <c r="C3" s="66"/>
      <c r="D3" s="70" t="s">
        <v>29</v>
      </c>
      <c r="E3" s="71"/>
      <c r="F3" s="71"/>
      <c r="G3" s="71"/>
      <c r="H3" s="72"/>
      <c r="I3" s="70" t="s">
        <v>30</v>
      </c>
      <c r="J3" s="72"/>
      <c r="K3" s="70" t="s">
        <v>32</v>
      </c>
      <c r="L3" s="72"/>
      <c r="M3" s="36"/>
      <c r="N3" s="37"/>
      <c r="O3" s="73" t="s">
        <v>61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966017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966017</v>
      </c>
      <c r="O5" s="33">
        <f t="shared" ref="O5:O48" si="1">(N5/O$50)</f>
        <v>218.60534057479069</v>
      </c>
      <c r="P5" s="6"/>
    </row>
    <row r="6" spans="1:133">
      <c r="A6" s="12"/>
      <c r="B6" s="25">
        <v>312.41000000000003</v>
      </c>
      <c r="C6" s="20" t="s">
        <v>9</v>
      </c>
      <c r="D6" s="46">
        <v>84270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3" si="2">SUM(D6:M6)</f>
        <v>84270</v>
      </c>
      <c r="O6" s="47">
        <f t="shared" si="1"/>
        <v>19.069925322471146</v>
      </c>
      <c r="P6" s="9"/>
    </row>
    <row r="7" spans="1:133">
      <c r="A7" s="12"/>
      <c r="B7" s="25">
        <v>312.60000000000002</v>
      </c>
      <c r="C7" s="20" t="s">
        <v>107</v>
      </c>
      <c r="D7" s="46">
        <v>268480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268480</v>
      </c>
      <c r="O7" s="47">
        <f t="shared" si="1"/>
        <v>60.755827110205928</v>
      </c>
      <c r="P7" s="9"/>
    </row>
    <row r="8" spans="1:133">
      <c r="A8" s="12"/>
      <c r="B8" s="25">
        <v>314.10000000000002</v>
      </c>
      <c r="C8" s="20" t="s">
        <v>10</v>
      </c>
      <c r="D8" s="46">
        <v>376218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376218</v>
      </c>
      <c r="O8" s="47">
        <f t="shared" si="1"/>
        <v>85.136456211812629</v>
      </c>
      <c r="P8" s="9"/>
    </row>
    <row r="9" spans="1:133">
      <c r="A9" s="12"/>
      <c r="B9" s="25">
        <v>314.3</v>
      </c>
      <c r="C9" s="20" t="s">
        <v>78</v>
      </c>
      <c r="D9" s="46">
        <v>79928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79928</v>
      </c>
      <c r="O9" s="47">
        <f t="shared" si="1"/>
        <v>18.087350079203439</v>
      </c>
      <c r="P9" s="9"/>
    </row>
    <row r="10" spans="1:133">
      <c r="A10" s="12"/>
      <c r="B10" s="25">
        <v>314.39999999999998</v>
      </c>
      <c r="C10" s="20" t="s">
        <v>11</v>
      </c>
      <c r="D10" s="46">
        <v>7709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7709</v>
      </c>
      <c r="O10" s="47">
        <f t="shared" si="1"/>
        <v>1.7445123331070378</v>
      </c>
      <c r="P10" s="9"/>
    </row>
    <row r="11" spans="1:133">
      <c r="A11" s="12"/>
      <c r="B11" s="25">
        <v>314.8</v>
      </c>
      <c r="C11" s="20" t="s">
        <v>12</v>
      </c>
      <c r="D11" s="46">
        <v>1752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1752</v>
      </c>
      <c r="O11" s="47">
        <f t="shared" si="1"/>
        <v>0.39646978954514595</v>
      </c>
      <c r="P11" s="9"/>
    </row>
    <row r="12" spans="1:133">
      <c r="A12" s="12"/>
      <c r="B12" s="25">
        <v>315</v>
      </c>
      <c r="C12" s="20" t="s">
        <v>81</v>
      </c>
      <c r="D12" s="46">
        <v>118836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118836</v>
      </c>
      <c r="O12" s="47">
        <f t="shared" si="1"/>
        <v>26.892057026476579</v>
      </c>
      <c r="P12" s="9"/>
    </row>
    <row r="13" spans="1:133">
      <c r="A13" s="12"/>
      <c r="B13" s="25">
        <v>316</v>
      </c>
      <c r="C13" s="20" t="s">
        <v>82</v>
      </c>
      <c r="D13" s="46">
        <v>28824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28824</v>
      </c>
      <c r="O13" s="47">
        <f t="shared" si="1"/>
        <v>6.5227427019687712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SUM(D15:D18)</f>
        <v>309948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8100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318048</v>
      </c>
      <c r="O14" s="45">
        <f t="shared" si="1"/>
        <v>71.972844534962661</v>
      </c>
      <c r="P14" s="10"/>
    </row>
    <row r="15" spans="1:133">
      <c r="A15" s="12"/>
      <c r="B15" s="25">
        <v>323.10000000000002</v>
      </c>
      <c r="C15" s="20" t="s">
        <v>16</v>
      </c>
      <c r="D15" s="46">
        <v>277499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277499</v>
      </c>
      <c r="O15" s="47">
        <f t="shared" si="1"/>
        <v>62.796786603303914</v>
      </c>
      <c r="P15" s="9"/>
    </row>
    <row r="16" spans="1:133">
      <c r="A16" s="12"/>
      <c r="B16" s="25">
        <v>323.39999999999998</v>
      </c>
      <c r="C16" s="20" t="s">
        <v>17</v>
      </c>
      <c r="D16" s="46">
        <v>8925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8925</v>
      </c>
      <c r="O16" s="47">
        <f t="shared" si="1"/>
        <v>2.0196877121520704</v>
      </c>
      <c r="P16" s="9"/>
    </row>
    <row r="17" spans="1:16">
      <c r="A17" s="12"/>
      <c r="B17" s="25">
        <v>324.20999999999998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8100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8100</v>
      </c>
      <c r="O17" s="47">
        <f t="shared" si="1"/>
        <v>1.8329938900203666</v>
      </c>
      <c r="P17" s="9"/>
    </row>
    <row r="18" spans="1:16">
      <c r="A18" s="12"/>
      <c r="B18" s="25">
        <v>329</v>
      </c>
      <c r="C18" s="20" t="s">
        <v>19</v>
      </c>
      <c r="D18" s="46">
        <v>23524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23524</v>
      </c>
      <c r="O18" s="47">
        <f t="shared" si="1"/>
        <v>5.323376329486309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SUM(D20:D27)</f>
        <v>763771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763771</v>
      </c>
      <c r="O19" s="45">
        <f t="shared" si="1"/>
        <v>172.83797239194388</v>
      </c>
      <c r="P19" s="10"/>
    </row>
    <row r="20" spans="1:16">
      <c r="A20" s="12"/>
      <c r="B20" s="25">
        <v>331.2</v>
      </c>
      <c r="C20" s="20" t="s">
        <v>20</v>
      </c>
      <c r="D20" s="46">
        <v>1032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1032</v>
      </c>
      <c r="O20" s="47">
        <f t="shared" si="1"/>
        <v>0.23353699932111338</v>
      </c>
      <c r="P20" s="9"/>
    </row>
    <row r="21" spans="1:16">
      <c r="A21" s="12"/>
      <c r="B21" s="25">
        <v>335.12</v>
      </c>
      <c r="C21" s="20" t="s">
        <v>83</v>
      </c>
      <c r="D21" s="46">
        <v>190742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190742</v>
      </c>
      <c r="O21" s="47">
        <f t="shared" si="1"/>
        <v>43.164064267933924</v>
      </c>
      <c r="P21" s="9"/>
    </row>
    <row r="22" spans="1:16">
      <c r="A22" s="12"/>
      <c r="B22" s="25">
        <v>335.14</v>
      </c>
      <c r="C22" s="20" t="s">
        <v>84</v>
      </c>
      <c r="D22" s="46">
        <v>451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451</v>
      </c>
      <c r="O22" s="47">
        <f t="shared" si="1"/>
        <v>0.10205928943199818</v>
      </c>
      <c r="P22" s="9"/>
    </row>
    <row r="23" spans="1:16">
      <c r="A23" s="12"/>
      <c r="B23" s="25">
        <v>335.15</v>
      </c>
      <c r="C23" s="20" t="s">
        <v>85</v>
      </c>
      <c r="D23" s="46">
        <v>1161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1161</v>
      </c>
      <c r="O23" s="47">
        <f t="shared" si="1"/>
        <v>0.26272912423625255</v>
      </c>
      <c r="P23" s="9"/>
    </row>
    <row r="24" spans="1:16">
      <c r="A24" s="12"/>
      <c r="B24" s="25">
        <v>335.18</v>
      </c>
      <c r="C24" s="20" t="s">
        <v>86</v>
      </c>
      <c r="D24" s="46">
        <v>412518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412518</v>
      </c>
      <c r="O24" s="47">
        <f t="shared" si="1"/>
        <v>93.350984385607603</v>
      </c>
      <c r="P24" s="9"/>
    </row>
    <row r="25" spans="1:16">
      <c r="A25" s="12"/>
      <c r="B25" s="25">
        <v>335.49</v>
      </c>
      <c r="C25" s="20" t="s">
        <v>28</v>
      </c>
      <c r="D25" s="46">
        <v>4243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4243</v>
      </c>
      <c r="O25" s="47">
        <f t="shared" si="1"/>
        <v>0.96017198461190312</v>
      </c>
      <c r="P25" s="9"/>
    </row>
    <row r="26" spans="1:16">
      <c r="A26" s="12"/>
      <c r="B26" s="25">
        <v>335.62</v>
      </c>
      <c r="C26" s="20" t="s">
        <v>108</v>
      </c>
      <c r="D26" s="46">
        <v>1200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1200</v>
      </c>
      <c r="O26" s="47">
        <f t="shared" si="1"/>
        <v>0.27155465037338766</v>
      </c>
      <c r="P26" s="9"/>
    </row>
    <row r="27" spans="1:16">
      <c r="A27" s="12"/>
      <c r="B27" s="25">
        <v>335.9</v>
      </c>
      <c r="C27" s="20" t="s">
        <v>69</v>
      </c>
      <c r="D27" s="46">
        <v>152424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152424</v>
      </c>
      <c r="O27" s="47">
        <f t="shared" si="1"/>
        <v>34.492871690427698</v>
      </c>
      <c r="P27" s="9"/>
    </row>
    <row r="28" spans="1:16" ht="15.75">
      <c r="A28" s="29" t="s">
        <v>33</v>
      </c>
      <c r="B28" s="30"/>
      <c r="C28" s="31"/>
      <c r="D28" s="32">
        <f t="shared" ref="D28:M28" si="7">SUM(D29:D35)</f>
        <v>427548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2384585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2812133</v>
      </c>
      <c r="O28" s="45">
        <f t="shared" si="1"/>
        <v>636.3731613487214</v>
      </c>
      <c r="P28" s="10"/>
    </row>
    <row r="29" spans="1:16">
      <c r="A29" s="12"/>
      <c r="B29" s="25">
        <v>341.1</v>
      </c>
      <c r="C29" s="20" t="s">
        <v>87</v>
      </c>
      <c r="D29" s="46">
        <v>669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669</v>
      </c>
      <c r="O29" s="47">
        <f t="shared" si="1"/>
        <v>0.15139171758316361</v>
      </c>
      <c r="P29" s="9"/>
    </row>
    <row r="30" spans="1:16">
      <c r="A30" s="12"/>
      <c r="B30" s="25">
        <v>342.1</v>
      </c>
      <c r="C30" s="20" t="s">
        <v>36</v>
      </c>
      <c r="D30" s="46">
        <v>11694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8">SUM(D30:M30)</f>
        <v>11694</v>
      </c>
      <c r="O30" s="47">
        <f t="shared" si="1"/>
        <v>2.6463000678886628</v>
      </c>
      <c r="P30" s="9"/>
    </row>
    <row r="31" spans="1:16">
      <c r="A31" s="12"/>
      <c r="B31" s="25">
        <v>343.3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838238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838238</v>
      </c>
      <c r="O31" s="47">
        <f t="shared" si="1"/>
        <v>189.68952251640641</v>
      </c>
      <c r="P31" s="9"/>
    </row>
    <row r="32" spans="1:16">
      <c r="A32" s="12"/>
      <c r="B32" s="25">
        <v>343.4</v>
      </c>
      <c r="C32" s="20" t="s">
        <v>38</v>
      </c>
      <c r="D32" s="46">
        <v>360698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360698</v>
      </c>
      <c r="O32" s="47">
        <f t="shared" si="1"/>
        <v>81.624349400316817</v>
      </c>
      <c r="P32" s="9"/>
    </row>
    <row r="33" spans="1:119">
      <c r="A33" s="12"/>
      <c r="B33" s="25">
        <v>343.5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1542893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1542893</v>
      </c>
      <c r="O33" s="47">
        <f t="shared" si="1"/>
        <v>349.14980764878931</v>
      </c>
      <c r="P33" s="9"/>
    </row>
    <row r="34" spans="1:119">
      <c r="A34" s="12"/>
      <c r="B34" s="25">
        <v>343.9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3454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3454</v>
      </c>
      <c r="O34" s="47">
        <f t="shared" si="1"/>
        <v>0.78162480199140072</v>
      </c>
      <c r="P34" s="9"/>
    </row>
    <row r="35" spans="1:119">
      <c r="A35" s="12"/>
      <c r="B35" s="25">
        <v>344.9</v>
      </c>
      <c r="C35" s="20" t="s">
        <v>88</v>
      </c>
      <c r="D35" s="46">
        <v>54487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54487</v>
      </c>
      <c r="O35" s="47">
        <f t="shared" si="1"/>
        <v>12.330165195745645</v>
      </c>
      <c r="P35" s="9"/>
    </row>
    <row r="36" spans="1:119" ht="15.75">
      <c r="A36" s="29" t="s">
        <v>34</v>
      </c>
      <c r="B36" s="30"/>
      <c r="C36" s="31"/>
      <c r="D36" s="32">
        <f t="shared" ref="D36:M36" si="9">SUM(D37:D38)</f>
        <v>35732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ref="N36:N48" si="10">SUM(D36:M36)</f>
        <v>35732</v>
      </c>
      <c r="O36" s="45">
        <f t="shared" si="1"/>
        <v>8.0859923059515726</v>
      </c>
      <c r="P36" s="10"/>
    </row>
    <row r="37" spans="1:119">
      <c r="A37" s="13"/>
      <c r="B37" s="39">
        <v>351.9</v>
      </c>
      <c r="C37" s="21" t="s">
        <v>89</v>
      </c>
      <c r="D37" s="46">
        <v>29454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29454</v>
      </c>
      <c r="O37" s="47">
        <f t="shared" si="1"/>
        <v>6.6653088934147995</v>
      </c>
      <c r="P37" s="9"/>
    </row>
    <row r="38" spans="1:119">
      <c r="A38" s="13"/>
      <c r="B38" s="39">
        <v>359</v>
      </c>
      <c r="C38" s="21" t="s">
        <v>48</v>
      </c>
      <c r="D38" s="46">
        <v>6278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6278</v>
      </c>
      <c r="O38" s="47">
        <f t="shared" si="1"/>
        <v>1.4206834125367731</v>
      </c>
      <c r="P38" s="9"/>
    </row>
    <row r="39" spans="1:119" ht="15.75">
      <c r="A39" s="29" t="s">
        <v>2</v>
      </c>
      <c r="B39" s="30"/>
      <c r="C39" s="31"/>
      <c r="D39" s="32">
        <f t="shared" ref="D39:M39" si="11">SUM(D40:D45)</f>
        <v>69819</v>
      </c>
      <c r="E39" s="32">
        <f t="shared" si="11"/>
        <v>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221281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7</v>
      </c>
      <c r="N39" s="32">
        <f t="shared" si="10"/>
        <v>291107</v>
      </c>
      <c r="O39" s="45">
        <f t="shared" si="1"/>
        <v>65.876216338538129</v>
      </c>
      <c r="P39" s="10"/>
    </row>
    <row r="40" spans="1:119">
      <c r="A40" s="12"/>
      <c r="B40" s="25">
        <v>361.1</v>
      </c>
      <c r="C40" s="20" t="s">
        <v>49</v>
      </c>
      <c r="D40" s="46">
        <v>1044</v>
      </c>
      <c r="E40" s="46">
        <v>0</v>
      </c>
      <c r="F40" s="46">
        <v>0</v>
      </c>
      <c r="G40" s="46">
        <v>0</v>
      </c>
      <c r="H40" s="46">
        <v>0</v>
      </c>
      <c r="I40" s="46">
        <v>10989</v>
      </c>
      <c r="J40" s="46">
        <v>0</v>
      </c>
      <c r="K40" s="46">
        <v>0</v>
      </c>
      <c r="L40" s="46">
        <v>0</v>
      </c>
      <c r="M40" s="46">
        <v>7</v>
      </c>
      <c r="N40" s="46">
        <f t="shared" si="10"/>
        <v>12040</v>
      </c>
      <c r="O40" s="47">
        <f t="shared" si="1"/>
        <v>2.7245983254129893</v>
      </c>
      <c r="P40" s="9"/>
    </row>
    <row r="41" spans="1:119">
      <c r="A41" s="12"/>
      <c r="B41" s="25">
        <v>361.4</v>
      </c>
      <c r="C41" s="20" t="s">
        <v>102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206102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206102</v>
      </c>
      <c r="O41" s="47">
        <f t="shared" si="1"/>
        <v>46.639963792713282</v>
      </c>
      <c r="P41" s="9"/>
    </row>
    <row r="42" spans="1:119">
      <c r="A42" s="12"/>
      <c r="B42" s="25">
        <v>362</v>
      </c>
      <c r="C42" s="20" t="s">
        <v>50</v>
      </c>
      <c r="D42" s="46">
        <v>23975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23975</v>
      </c>
      <c r="O42" s="47">
        <f t="shared" si="1"/>
        <v>5.4254356189183071</v>
      </c>
      <c r="P42" s="9"/>
    </row>
    <row r="43" spans="1:119">
      <c r="A43" s="12"/>
      <c r="B43" s="25">
        <v>365</v>
      </c>
      <c r="C43" s="20" t="s">
        <v>99</v>
      </c>
      <c r="D43" s="46">
        <v>5000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5000</v>
      </c>
      <c r="O43" s="47">
        <f t="shared" si="1"/>
        <v>1.1314777098891151</v>
      </c>
      <c r="P43" s="9"/>
    </row>
    <row r="44" spans="1:119">
      <c r="A44" s="12"/>
      <c r="B44" s="25">
        <v>366</v>
      </c>
      <c r="C44" s="20" t="s">
        <v>52</v>
      </c>
      <c r="D44" s="46">
        <v>5250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5250</v>
      </c>
      <c r="O44" s="47">
        <f t="shared" si="1"/>
        <v>1.1880515953835709</v>
      </c>
      <c r="P44" s="9"/>
    </row>
    <row r="45" spans="1:119">
      <c r="A45" s="12"/>
      <c r="B45" s="25">
        <v>369.9</v>
      </c>
      <c r="C45" s="20" t="s">
        <v>53</v>
      </c>
      <c r="D45" s="46">
        <v>34550</v>
      </c>
      <c r="E45" s="46">
        <v>0</v>
      </c>
      <c r="F45" s="46">
        <v>0</v>
      </c>
      <c r="G45" s="46">
        <v>0</v>
      </c>
      <c r="H45" s="46">
        <v>0</v>
      </c>
      <c r="I45" s="46">
        <v>4190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38740</v>
      </c>
      <c r="O45" s="47">
        <f t="shared" si="1"/>
        <v>8.7666892962208642</v>
      </c>
      <c r="P45" s="9"/>
    </row>
    <row r="46" spans="1:119" ht="15.75">
      <c r="A46" s="29" t="s">
        <v>35</v>
      </c>
      <c r="B46" s="30"/>
      <c r="C46" s="31"/>
      <c r="D46" s="32">
        <f t="shared" ref="D46:M46" si="12">SUM(D47:D47)</f>
        <v>131011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0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131011</v>
      </c>
      <c r="O46" s="45">
        <f t="shared" si="1"/>
        <v>29.647205250056572</v>
      </c>
      <c r="P46" s="9"/>
    </row>
    <row r="47" spans="1:119" ht="15.75" thickBot="1">
      <c r="A47" s="12"/>
      <c r="B47" s="25">
        <v>384</v>
      </c>
      <c r="C47" s="20" t="s">
        <v>55</v>
      </c>
      <c r="D47" s="46">
        <v>131011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131011</v>
      </c>
      <c r="O47" s="47">
        <f t="shared" si="1"/>
        <v>29.647205250056572</v>
      </c>
      <c r="P47" s="9"/>
    </row>
    <row r="48" spans="1:119" ht="16.5" thickBot="1">
      <c r="A48" s="14" t="s">
        <v>42</v>
      </c>
      <c r="B48" s="23"/>
      <c r="C48" s="22"/>
      <c r="D48" s="15">
        <f t="shared" ref="D48:M48" si="13">SUM(D5,D14,D19,D28,D36,D39,D46)</f>
        <v>2703846</v>
      </c>
      <c r="E48" s="15">
        <f t="shared" si="13"/>
        <v>0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2613966</v>
      </c>
      <c r="J48" s="15">
        <f t="shared" si="13"/>
        <v>0</v>
      </c>
      <c r="K48" s="15">
        <f t="shared" si="13"/>
        <v>0</v>
      </c>
      <c r="L48" s="15">
        <f t="shared" si="13"/>
        <v>0</v>
      </c>
      <c r="M48" s="15">
        <f t="shared" si="13"/>
        <v>7</v>
      </c>
      <c r="N48" s="15">
        <f t="shared" si="10"/>
        <v>5317819</v>
      </c>
      <c r="O48" s="38">
        <f t="shared" si="1"/>
        <v>1203.3987327449649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51" t="s">
        <v>109</v>
      </c>
      <c r="M50" s="51"/>
      <c r="N50" s="51"/>
      <c r="O50" s="43">
        <v>4419</v>
      </c>
    </row>
    <row r="51" spans="1:1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  <row r="52" spans="1:15" ht="15.75" customHeight="1" thickBot="1">
      <c r="A52" s="55" t="s">
        <v>73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7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56</v>
      </c>
      <c r="B3" s="65"/>
      <c r="C3" s="66"/>
      <c r="D3" s="70" t="s">
        <v>29</v>
      </c>
      <c r="E3" s="71"/>
      <c r="F3" s="71"/>
      <c r="G3" s="71"/>
      <c r="H3" s="72"/>
      <c r="I3" s="70" t="s">
        <v>30</v>
      </c>
      <c r="J3" s="72"/>
      <c r="K3" s="70" t="s">
        <v>32</v>
      </c>
      <c r="L3" s="72"/>
      <c r="M3" s="36"/>
      <c r="N3" s="37"/>
      <c r="O3" s="73" t="s">
        <v>61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729902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729902</v>
      </c>
      <c r="O5" s="33">
        <f t="shared" ref="O5:O48" si="1">(N5/O$50)</f>
        <v>164.3553253771673</v>
      </c>
      <c r="P5" s="6"/>
    </row>
    <row r="6" spans="1:133">
      <c r="A6" s="12"/>
      <c r="B6" s="25">
        <v>312.41000000000003</v>
      </c>
      <c r="C6" s="20" t="s">
        <v>9</v>
      </c>
      <c r="D6" s="46">
        <v>88170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88170</v>
      </c>
      <c r="O6" s="47">
        <f t="shared" si="1"/>
        <v>19.853636568340463</v>
      </c>
      <c r="P6" s="9"/>
    </row>
    <row r="7" spans="1:133">
      <c r="A7" s="12"/>
      <c r="B7" s="25">
        <v>314.10000000000002</v>
      </c>
      <c r="C7" s="20" t="s">
        <v>10</v>
      </c>
      <c r="D7" s="46">
        <v>413691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413691</v>
      </c>
      <c r="O7" s="47">
        <f t="shared" si="1"/>
        <v>93.152668317946407</v>
      </c>
      <c r="P7" s="9"/>
    </row>
    <row r="8" spans="1:133">
      <c r="A8" s="12"/>
      <c r="B8" s="25">
        <v>314.3</v>
      </c>
      <c r="C8" s="20" t="s">
        <v>78</v>
      </c>
      <c r="D8" s="46">
        <v>77950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77950</v>
      </c>
      <c r="O8" s="47">
        <f t="shared" si="1"/>
        <v>17.552353073632066</v>
      </c>
      <c r="P8" s="9"/>
    </row>
    <row r="9" spans="1:133">
      <c r="A9" s="12"/>
      <c r="B9" s="25">
        <v>314.39999999999998</v>
      </c>
      <c r="C9" s="20" t="s">
        <v>11</v>
      </c>
      <c r="D9" s="46">
        <v>9138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9138</v>
      </c>
      <c r="O9" s="47">
        <f t="shared" si="1"/>
        <v>2.0576446746228325</v>
      </c>
      <c r="P9" s="9"/>
    </row>
    <row r="10" spans="1:133">
      <c r="A10" s="12"/>
      <c r="B10" s="25">
        <v>314.8</v>
      </c>
      <c r="C10" s="20" t="s">
        <v>12</v>
      </c>
      <c r="D10" s="46">
        <v>1756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1756</v>
      </c>
      <c r="O10" s="47">
        <f t="shared" si="1"/>
        <v>0.39540643999099301</v>
      </c>
      <c r="P10" s="9"/>
    </row>
    <row r="11" spans="1:133">
      <c r="A11" s="12"/>
      <c r="B11" s="25">
        <v>315</v>
      </c>
      <c r="C11" s="20" t="s">
        <v>81</v>
      </c>
      <c r="D11" s="46">
        <v>118172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118172</v>
      </c>
      <c r="O11" s="47">
        <f t="shared" si="1"/>
        <v>26.60932222472416</v>
      </c>
      <c r="P11" s="9"/>
    </row>
    <row r="12" spans="1:133">
      <c r="A12" s="12"/>
      <c r="B12" s="25">
        <v>316</v>
      </c>
      <c r="C12" s="20" t="s">
        <v>82</v>
      </c>
      <c r="D12" s="46">
        <v>21025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21025</v>
      </c>
      <c r="O12" s="47">
        <f t="shared" si="1"/>
        <v>4.7342940779103806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359494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10000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369494</v>
      </c>
      <c r="O13" s="45">
        <f t="shared" si="1"/>
        <v>83.20063048862869</v>
      </c>
      <c r="P13" s="10"/>
    </row>
    <row r="14" spans="1:133">
      <c r="A14" s="12"/>
      <c r="B14" s="25">
        <v>323.10000000000002</v>
      </c>
      <c r="C14" s="20" t="s">
        <v>16</v>
      </c>
      <c r="D14" s="46">
        <v>324682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324682</v>
      </c>
      <c r="O14" s="47">
        <f t="shared" si="1"/>
        <v>73.110110335510015</v>
      </c>
      <c r="P14" s="9"/>
    </row>
    <row r="15" spans="1:133">
      <c r="A15" s="12"/>
      <c r="B15" s="25">
        <v>323.39999999999998</v>
      </c>
      <c r="C15" s="20" t="s">
        <v>17</v>
      </c>
      <c r="D15" s="46">
        <v>11261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11261</v>
      </c>
      <c r="O15" s="47">
        <f t="shared" si="1"/>
        <v>2.5356901598739023</v>
      </c>
      <c r="P15" s="9"/>
    </row>
    <row r="16" spans="1:133">
      <c r="A16" s="12"/>
      <c r="B16" s="25">
        <v>324.20999999999998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10000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10000</v>
      </c>
      <c r="O16" s="47">
        <f t="shared" si="1"/>
        <v>2.251745102454402</v>
      </c>
      <c r="P16" s="9"/>
    </row>
    <row r="17" spans="1:16">
      <c r="A17" s="12"/>
      <c r="B17" s="25">
        <v>329</v>
      </c>
      <c r="C17" s="20" t="s">
        <v>19</v>
      </c>
      <c r="D17" s="46">
        <v>23551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23551</v>
      </c>
      <c r="O17" s="47">
        <f t="shared" si="1"/>
        <v>5.3030848907903625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SUM(D19:D26)</f>
        <v>615378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615378</v>
      </c>
      <c r="O18" s="45">
        <f t="shared" si="1"/>
        <v>138.56743976581851</v>
      </c>
      <c r="P18" s="10"/>
    </row>
    <row r="19" spans="1:16">
      <c r="A19" s="12"/>
      <c r="B19" s="25">
        <v>331.2</v>
      </c>
      <c r="C19" s="20" t="s">
        <v>20</v>
      </c>
      <c r="D19" s="46">
        <v>1000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1000</v>
      </c>
      <c r="O19" s="47">
        <f t="shared" si="1"/>
        <v>0.22517451024544022</v>
      </c>
      <c r="P19" s="9"/>
    </row>
    <row r="20" spans="1:16">
      <c r="A20" s="12"/>
      <c r="B20" s="25">
        <v>334.1</v>
      </c>
      <c r="C20" s="20" t="s">
        <v>68</v>
      </c>
      <c r="D20" s="46">
        <v>17505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17505</v>
      </c>
      <c r="O20" s="47">
        <f t="shared" si="1"/>
        <v>3.9416798018464312</v>
      </c>
      <c r="P20" s="9"/>
    </row>
    <row r="21" spans="1:16">
      <c r="A21" s="12"/>
      <c r="B21" s="25">
        <v>335.12</v>
      </c>
      <c r="C21" s="20" t="s">
        <v>83</v>
      </c>
      <c r="D21" s="46">
        <v>186504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186504</v>
      </c>
      <c r="O21" s="47">
        <f t="shared" si="1"/>
        <v>41.995946858815579</v>
      </c>
      <c r="P21" s="9"/>
    </row>
    <row r="22" spans="1:16">
      <c r="A22" s="12"/>
      <c r="B22" s="25">
        <v>335.14</v>
      </c>
      <c r="C22" s="20" t="s">
        <v>84</v>
      </c>
      <c r="D22" s="46">
        <v>432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432</v>
      </c>
      <c r="O22" s="47">
        <f t="shared" si="1"/>
        <v>9.7275388426030174E-2</v>
      </c>
      <c r="P22" s="9"/>
    </row>
    <row r="23" spans="1:16">
      <c r="A23" s="12"/>
      <c r="B23" s="25">
        <v>335.15</v>
      </c>
      <c r="C23" s="20" t="s">
        <v>85</v>
      </c>
      <c r="D23" s="46">
        <v>1475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1475</v>
      </c>
      <c r="O23" s="47">
        <f t="shared" si="1"/>
        <v>0.33213240261202431</v>
      </c>
      <c r="P23" s="9"/>
    </row>
    <row r="24" spans="1:16">
      <c r="A24" s="12"/>
      <c r="B24" s="25">
        <v>335.18</v>
      </c>
      <c r="C24" s="20" t="s">
        <v>86</v>
      </c>
      <c r="D24" s="46">
        <v>401570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401570</v>
      </c>
      <c r="O24" s="47">
        <f t="shared" si="1"/>
        <v>90.423328079261424</v>
      </c>
      <c r="P24" s="9"/>
    </row>
    <row r="25" spans="1:16">
      <c r="A25" s="12"/>
      <c r="B25" s="25">
        <v>335.49</v>
      </c>
      <c r="C25" s="20" t="s">
        <v>28</v>
      </c>
      <c r="D25" s="46">
        <v>5855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5855</v>
      </c>
      <c r="O25" s="47">
        <f t="shared" si="1"/>
        <v>1.3183967574870525</v>
      </c>
      <c r="P25" s="9"/>
    </row>
    <row r="26" spans="1:16">
      <c r="A26" s="12"/>
      <c r="B26" s="25">
        <v>335.9</v>
      </c>
      <c r="C26" s="20" t="s">
        <v>69</v>
      </c>
      <c r="D26" s="46">
        <v>1037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1037</v>
      </c>
      <c r="O26" s="47">
        <f t="shared" si="1"/>
        <v>0.23350596712452151</v>
      </c>
      <c r="P26" s="9"/>
    </row>
    <row r="27" spans="1:16" ht="15.75">
      <c r="A27" s="29" t="s">
        <v>33</v>
      </c>
      <c r="B27" s="30"/>
      <c r="C27" s="31"/>
      <c r="D27" s="32">
        <f t="shared" ref="D27:M27" si="7">SUM(D28:D34)</f>
        <v>407335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2319457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>SUM(D27:M27)</f>
        <v>2726792</v>
      </c>
      <c r="O27" s="45">
        <f t="shared" si="1"/>
        <v>614.00405314118439</v>
      </c>
      <c r="P27" s="10"/>
    </row>
    <row r="28" spans="1:16">
      <c r="A28" s="12"/>
      <c r="B28" s="25">
        <v>341.1</v>
      </c>
      <c r="C28" s="20" t="s">
        <v>87</v>
      </c>
      <c r="D28" s="46">
        <v>540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540</v>
      </c>
      <c r="O28" s="47">
        <f t="shared" si="1"/>
        <v>0.12159423553253772</v>
      </c>
      <c r="P28" s="9"/>
    </row>
    <row r="29" spans="1:16">
      <c r="A29" s="12"/>
      <c r="B29" s="25">
        <v>342.1</v>
      </c>
      <c r="C29" s="20" t="s">
        <v>36</v>
      </c>
      <c r="D29" s="46">
        <v>8782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8">SUM(D29:M29)</f>
        <v>8782</v>
      </c>
      <c r="O29" s="47">
        <f t="shared" si="1"/>
        <v>1.9774825489754559</v>
      </c>
      <c r="P29" s="9"/>
    </row>
    <row r="30" spans="1:16">
      <c r="A30" s="12"/>
      <c r="B30" s="25">
        <v>343.3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805051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805051</v>
      </c>
      <c r="O30" s="47">
        <f t="shared" si="1"/>
        <v>181.27696464760189</v>
      </c>
      <c r="P30" s="9"/>
    </row>
    <row r="31" spans="1:16">
      <c r="A31" s="12"/>
      <c r="B31" s="25">
        <v>343.4</v>
      </c>
      <c r="C31" s="20" t="s">
        <v>38</v>
      </c>
      <c r="D31" s="46">
        <v>361298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361298</v>
      </c>
      <c r="O31" s="47">
        <f t="shared" si="1"/>
        <v>81.355100202657056</v>
      </c>
      <c r="P31" s="9"/>
    </row>
    <row r="32" spans="1:16">
      <c r="A32" s="12"/>
      <c r="B32" s="25">
        <v>343.5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1509536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1509536</v>
      </c>
      <c r="O32" s="47">
        <f t="shared" si="1"/>
        <v>339.90902949786084</v>
      </c>
      <c r="P32" s="9"/>
    </row>
    <row r="33" spans="1:119">
      <c r="A33" s="12"/>
      <c r="B33" s="25">
        <v>343.9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4870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4870</v>
      </c>
      <c r="O33" s="47">
        <f t="shared" si="1"/>
        <v>1.0965998648952939</v>
      </c>
      <c r="P33" s="9"/>
    </row>
    <row r="34" spans="1:119">
      <c r="A34" s="12"/>
      <c r="B34" s="25">
        <v>344.9</v>
      </c>
      <c r="C34" s="20" t="s">
        <v>88</v>
      </c>
      <c r="D34" s="46">
        <v>36715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36715</v>
      </c>
      <c r="O34" s="47">
        <f t="shared" si="1"/>
        <v>8.2672821436613368</v>
      </c>
      <c r="P34" s="9"/>
    </row>
    <row r="35" spans="1:119" ht="15.75">
      <c r="A35" s="29" t="s">
        <v>34</v>
      </c>
      <c r="B35" s="30"/>
      <c r="C35" s="31"/>
      <c r="D35" s="32">
        <f t="shared" ref="D35:M35" si="9">SUM(D36:D37)</f>
        <v>44559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ref="N35:N48" si="10">SUM(D35:M35)</f>
        <v>44559</v>
      </c>
      <c r="O35" s="45">
        <f t="shared" si="1"/>
        <v>10.03355100202657</v>
      </c>
      <c r="P35" s="10"/>
    </row>
    <row r="36" spans="1:119">
      <c r="A36" s="13"/>
      <c r="B36" s="39">
        <v>351.9</v>
      </c>
      <c r="C36" s="21" t="s">
        <v>89</v>
      </c>
      <c r="D36" s="46">
        <v>44114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44114</v>
      </c>
      <c r="O36" s="47">
        <f t="shared" si="1"/>
        <v>9.9333483449673494</v>
      </c>
      <c r="P36" s="9"/>
    </row>
    <row r="37" spans="1:119">
      <c r="A37" s="13"/>
      <c r="B37" s="39">
        <v>359</v>
      </c>
      <c r="C37" s="21" t="s">
        <v>48</v>
      </c>
      <c r="D37" s="46">
        <v>445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445</v>
      </c>
      <c r="O37" s="47">
        <f t="shared" si="1"/>
        <v>0.10020265705922089</v>
      </c>
      <c r="P37" s="9"/>
    </row>
    <row r="38" spans="1:119" ht="15.75">
      <c r="A38" s="29" t="s">
        <v>2</v>
      </c>
      <c r="B38" s="30"/>
      <c r="C38" s="31"/>
      <c r="D38" s="32">
        <f t="shared" ref="D38:M38" si="11">SUM(D39:D44)</f>
        <v>64598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196088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10"/>
        <v>260686</v>
      </c>
      <c r="O38" s="45">
        <f t="shared" si="1"/>
        <v>58.699842377842828</v>
      </c>
      <c r="P38" s="10"/>
    </row>
    <row r="39" spans="1:119">
      <c r="A39" s="12"/>
      <c r="B39" s="25">
        <v>361.1</v>
      </c>
      <c r="C39" s="20" t="s">
        <v>49</v>
      </c>
      <c r="D39" s="46">
        <v>1709</v>
      </c>
      <c r="E39" s="46">
        <v>0</v>
      </c>
      <c r="F39" s="46">
        <v>0</v>
      </c>
      <c r="G39" s="46">
        <v>0</v>
      </c>
      <c r="H39" s="46">
        <v>0</v>
      </c>
      <c r="I39" s="46">
        <v>6618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8327</v>
      </c>
      <c r="O39" s="47">
        <f t="shared" si="1"/>
        <v>1.8750281468137806</v>
      </c>
      <c r="P39" s="9"/>
    </row>
    <row r="40" spans="1:119">
      <c r="A40" s="12"/>
      <c r="B40" s="25">
        <v>361.4</v>
      </c>
      <c r="C40" s="20" t="s">
        <v>102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187475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187475</v>
      </c>
      <c r="O40" s="47">
        <f t="shared" si="1"/>
        <v>42.214591308263905</v>
      </c>
      <c r="P40" s="9"/>
    </row>
    <row r="41" spans="1:119">
      <c r="A41" s="12"/>
      <c r="B41" s="25">
        <v>362</v>
      </c>
      <c r="C41" s="20" t="s">
        <v>50</v>
      </c>
      <c r="D41" s="46">
        <v>23959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23959</v>
      </c>
      <c r="O41" s="47">
        <f t="shared" si="1"/>
        <v>5.3949560909705019</v>
      </c>
      <c r="P41" s="9"/>
    </row>
    <row r="42" spans="1:119">
      <c r="A42" s="12"/>
      <c r="B42" s="25">
        <v>365</v>
      </c>
      <c r="C42" s="20" t="s">
        <v>99</v>
      </c>
      <c r="D42" s="46">
        <v>12662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12662</v>
      </c>
      <c r="O42" s="47">
        <f t="shared" si="1"/>
        <v>2.851159648727764</v>
      </c>
      <c r="P42" s="9"/>
    </row>
    <row r="43" spans="1:119">
      <c r="A43" s="12"/>
      <c r="B43" s="25">
        <v>366</v>
      </c>
      <c r="C43" s="20" t="s">
        <v>52</v>
      </c>
      <c r="D43" s="46">
        <v>4220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4220</v>
      </c>
      <c r="O43" s="47">
        <f t="shared" si="1"/>
        <v>0.95023643323575768</v>
      </c>
      <c r="P43" s="9"/>
    </row>
    <row r="44" spans="1:119">
      <c r="A44" s="12"/>
      <c r="B44" s="25">
        <v>369.9</v>
      </c>
      <c r="C44" s="20" t="s">
        <v>53</v>
      </c>
      <c r="D44" s="46">
        <v>22048</v>
      </c>
      <c r="E44" s="46">
        <v>0</v>
      </c>
      <c r="F44" s="46">
        <v>0</v>
      </c>
      <c r="G44" s="46">
        <v>0</v>
      </c>
      <c r="H44" s="46">
        <v>0</v>
      </c>
      <c r="I44" s="46">
        <v>1995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24043</v>
      </c>
      <c r="O44" s="47">
        <f t="shared" si="1"/>
        <v>5.4138707498311192</v>
      </c>
      <c r="P44" s="9"/>
    </row>
    <row r="45" spans="1:119" ht="15.75">
      <c r="A45" s="29" t="s">
        <v>35</v>
      </c>
      <c r="B45" s="30"/>
      <c r="C45" s="31"/>
      <c r="D45" s="32">
        <f t="shared" ref="D45:M45" si="12">SUM(D46:D47)</f>
        <v>360097</v>
      </c>
      <c r="E45" s="32">
        <f t="shared" si="12"/>
        <v>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843440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0"/>
        <v>1203537</v>
      </c>
      <c r="O45" s="45">
        <f t="shared" si="1"/>
        <v>271.00585453726637</v>
      </c>
      <c r="P45" s="9"/>
    </row>
    <row r="46" spans="1:119">
      <c r="A46" s="12"/>
      <c r="B46" s="25">
        <v>381</v>
      </c>
      <c r="C46" s="20" t="s">
        <v>54</v>
      </c>
      <c r="D46" s="46">
        <v>360097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360097</v>
      </c>
      <c r="O46" s="47">
        <f t="shared" si="1"/>
        <v>81.084665615852288</v>
      </c>
      <c r="P46" s="9"/>
    </row>
    <row r="47" spans="1:119" ht="15.75" thickBot="1">
      <c r="A47" s="12"/>
      <c r="B47" s="25">
        <v>389.2</v>
      </c>
      <c r="C47" s="20" t="s">
        <v>90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843440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843440</v>
      </c>
      <c r="O47" s="47">
        <f t="shared" si="1"/>
        <v>189.92118892141409</v>
      </c>
      <c r="P47" s="9"/>
    </row>
    <row r="48" spans="1:119" ht="16.5" thickBot="1">
      <c r="A48" s="14" t="s">
        <v>42</v>
      </c>
      <c r="B48" s="23"/>
      <c r="C48" s="22"/>
      <c r="D48" s="15">
        <f t="shared" ref="D48:M48" si="13">SUM(D5,D13,D18,D27,D35,D38,D45)</f>
        <v>2581363</v>
      </c>
      <c r="E48" s="15">
        <f t="shared" si="13"/>
        <v>0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3368985</v>
      </c>
      <c r="J48" s="15">
        <f t="shared" si="13"/>
        <v>0</v>
      </c>
      <c r="K48" s="15">
        <f t="shared" si="13"/>
        <v>0</v>
      </c>
      <c r="L48" s="15">
        <f t="shared" si="13"/>
        <v>0</v>
      </c>
      <c r="M48" s="15">
        <f t="shared" si="13"/>
        <v>0</v>
      </c>
      <c r="N48" s="15">
        <f t="shared" si="10"/>
        <v>5950348</v>
      </c>
      <c r="O48" s="38">
        <f t="shared" si="1"/>
        <v>1339.8666966899348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51" t="s">
        <v>105</v>
      </c>
      <c r="M50" s="51"/>
      <c r="N50" s="51"/>
      <c r="O50" s="43">
        <v>4441</v>
      </c>
    </row>
    <row r="51" spans="1:1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  <row r="52" spans="1:15" ht="15.75" customHeight="1" thickBot="1">
      <c r="A52" s="55" t="s">
        <v>73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7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56</v>
      </c>
      <c r="B3" s="65"/>
      <c r="C3" s="66"/>
      <c r="D3" s="70" t="s">
        <v>29</v>
      </c>
      <c r="E3" s="71"/>
      <c r="F3" s="71"/>
      <c r="G3" s="71"/>
      <c r="H3" s="72"/>
      <c r="I3" s="70" t="s">
        <v>30</v>
      </c>
      <c r="J3" s="72"/>
      <c r="K3" s="70" t="s">
        <v>32</v>
      </c>
      <c r="L3" s="72"/>
      <c r="M3" s="36"/>
      <c r="N3" s="37"/>
      <c r="O3" s="73" t="s">
        <v>61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737192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737192</v>
      </c>
      <c r="O5" s="33">
        <f t="shared" ref="O5:O46" si="1">(N5/O$48)</f>
        <v>167.2016330233613</v>
      </c>
      <c r="P5" s="6"/>
    </row>
    <row r="6" spans="1:133">
      <c r="A6" s="12"/>
      <c r="B6" s="25">
        <v>312.41000000000003</v>
      </c>
      <c r="C6" s="20" t="s">
        <v>9</v>
      </c>
      <c r="D6" s="46">
        <v>84074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84074</v>
      </c>
      <c r="O6" s="47">
        <f t="shared" si="1"/>
        <v>19.068723066454979</v>
      </c>
      <c r="P6" s="9"/>
    </row>
    <row r="7" spans="1:133">
      <c r="A7" s="12"/>
      <c r="B7" s="25">
        <v>314.10000000000002</v>
      </c>
      <c r="C7" s="20" t="s">
        <v>10</v>
      </c>
      <c r="D7" s="46">
        <v>414311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414311</v>
      </c>
      <c r="O7" s="47">
        <f t="shared" si="1"/>
        <v>93.969380811975498</v>
      </c>
      <c r="P7" s="9"/>
    </row>
    <row r="8" spans="1:133">
      <c r="A8" s="12"/>
      <c r="B8" s="25">
        <v>314.3</v>
      </c>
      <c r="C8" s="20" t="s">
        <v>78</v>
      </c>
      <c r="D8" s="46">
        <v>74862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74862</v>
      </c>
      <c r="O8" s="47">
        <f t="shared" si="1"/>
        <v>16.979360399183488</v>
      </c>
      <c r="P8" s="9"/>
    </row>
    <row r="9" spans="1:133">
      <c r="A9" s="12"/>
      <c r="B9" s="25">
        <v>314.39999999999998</v>
      </c>
      <c r="C9" s="20" t="s">
        <v>11</v>
      </c>
      <c r="D9" s="46">
        <v>9456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9456</v>
      </c>
      <c r="O9" s="47">
        <f t="shared" si="1"/>
        <v>2.1447040145157632</v>
      </c>
      <c r="P9" s="9"/>
    </row>
    <row r="10" spans="1:133">
      <c r="A10" s="12"/>
      <c r="B10" s="25">
        <v>314.8</v>
      </c>
      <c r="C10" s="20" t="s">
        <v>12</v>
      </c>
      <c r="D10" s="46">
        <v>1692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1692</v>
      </c>
      <c r="O10" s="47">
        <f t="shared" si="1"/>
        <v>0.3837604899070084</v>
      </c>
      <c r="P10" s="9"/>
    </row>
    <row r="11" spans="1:133">
      <c r="A11" s="12"/>
      <c r="B11" s="25">
        <v>315</v>
      </c>
      <c r="C11" s="20" t="s">
        <v>81</v>
      </c>
      <c r="D11" s="46">
        <v>126191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126191</v>
      </c>
      <c r="O11" s="47">
        <f t="shared" si="1"/>
        <v>28.621229303696982</v>
      </c>
      <c r="P11" s="9"/>
    </row>
    <row r="12" spans="1:133">
      <c r="A12" s="12"/>
      <c r="B12" s="25">
        <v>316</v>
      </c>
      <c r="C12" s="20" t="s">
        <v>82</v>
      </c>
      <c r="D12" s="46">
        <v>26606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26606</v>
      </c>
      <c r="O12" s="47">
        <f t="shared" si="1"/>
        <v>6.0344749376275804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384305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4200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388505</v>
      </c>
      <c r="O13" s="45">
        <f t="shared" si="1"/>
        <v>88.116352914493078</v>
      </c>
      <c r="P13" s="10"/>
    </row>
    <row r="14" spans="1:133">
      <c r="A14" s="12"/>
      <c r="B14" s="25">
        <v>323.10000000000002</v>
      </c>
      <c r="C14" s="20" t="s">
        <v>16</v>
      </c>
      <c r="D14" s="46">
        <v>342274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342274</v>
      </c>
      <c r="O14" s="47">
        <f t="shared" si="1"/>
        <v>77.630755273304601</v>
      </c>
      <c r="P14" s="9"/>
    </row>
    <row r="15" spans="1:133">
      <c r="A15" s="12"/>
      <c r="B15" s="25">
        <v>323.39999999999998</v>
      </c>
      <c r="C15" s="20" t="s">
        <v>17</v>
      </c>
      <c r="D15" s="46">
        <v>10565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10565</v>
      </c>
      <c r="O15" s="47">
        <f t="shared" si="1"/>
        <v>2.3962349739169881</v>
      </c>
      <c r="P15" s="9"/>
    </row>
    <row r="16" spans="1:133">
      <c r="A16" s="12"/>
      <c r="B16" s="25">
        <v>324.20999999999998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4200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4200</v>
      </c>
      <c r="O16" s="47">
        <f t="shared" si="1"/>
        <v>0.95259696076207756</v>
      </c>
      <c r="P16" s="9"/>
    </row>
    <row r="17" spans="1:16">
      <c r="A17" s="12"/>
      <c r="B17" s="25">
        <v>329</v>
      </c>
      <c r="C17" s="20" t="s">
        <v>19</v>
      </c>
      <c r="D17" s="46">
        <v>31466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31466</v>
      </c>
      <c r="O17" s="47">
        <f t="shared" si="1"/>
        <v>7.1367657065094123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SUM(D19:D25)</f>
        <v>578232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578232</v>
      </c>
      <c r="O18" s="45">
        <f t="shared" si="1"/>
        <v>131.14810614651847</v>
      </c>
      <c r="P18" s="10"/>
    </row>
    <row r="19" spans="1:16">
      <c r="A19" s="12"/>
      <c r="B19" s="25">
        <v>331.2</v>
      </c>
      <c r="C19" s="20" t="s">
        <v>20</v>
      </c>
      <c r="D19" s="46">
        <v>8268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8268</v>
      </c>
      <c r="O19" s="47">
        <f t="shared" si="1"/>
        <v>1.8752551599002041</v>
      </c>
      <c r="P19" s="9"/>
    </row>
    <row r="20" spans="1:16">
      <c r="A20" s="12"/>
      <c r="B20" s="25">
        <v>335.12</v>
      </c>
      <c r="C20" s="20" t="s">
        <v>83</v>
      </c>
      <c r="D20" s="46">
        <v>186298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186298</v>
      </c>
      <c r="O20" s="47">
        <f t="shared" si="1"/>
        <v>42.254025856203221</v>
      </c>
      <c r="P20" s="9"/>
    </row>
    <row r="21" spans="1:16">
      <c r="A21" s="12"/>
      <c r="B21" s="25">
        <v>335.14</v>
      </c>
      <c r="C21" s="20" t="s">
        <v>84</v>
      </c>
      <c r="D21" s="46">
        <v>396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396</v>
      </c>
      <c r="O21" s="47">
        <f t="shared" si="1"/>
        <v>8.981628487185303E-2</v>
      </c>
      <c r="P21" s="9"/>
    </row>
    <row r="22" spans="1:16">
      <c r="A22" s="12"/>
      <c r="B22" s="25">
        <v>335.15</v>
      </c>
      <c r="C22" s="20" t="s">
        <v>85</v>
      </c>
      <c r="D22" s="46">
        <v>1475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1475</v>
      </c>
      <c r="O22" s="47">
        <f t="shared" si="1"/>
        <v>0.3345429802676344</v>
      </c>
      <c r="P22" s="9"/>
    </row>
    <row r="23" spans="1:16">
      <c r="A23" s="12"/>
      <c r="B23" s="25">
        <v>335.18</v>
      </c>
      <c r="C23" s="20" t="s">
        <v>86</v>
      </c>
      <c r="D23" s="46">
        <v>377979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377979</v>
      </c>
      <c r="O23" s="47">
        <f t="shared" si="1"/>
        <v>85.728963483783176</v>
      </c>
      <c r="P23" s="9"/>
    </row>
    <row r="24" spans="1:16">
      <c r="A24" s="12"/>
      <c r="B24" s="25">
        <v>335.49</v>
      </c>
      <c r="C24" s="20" t="s">
        <v>28</v>
      </c>
      <c r="D24" s="46">
        <v>2466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2466</v>
      </c>
      <c r="O24" s="47">
        <f t="shared" si="1"/>
        <v>0.55931050124744841</v>
      </c>
      <c r="P24" s="9"/>
    </row>
    <row r="25" spans="1:16">
      <c r="A25" s="12"/>
      <c r="B25" s="25">
        <v>335.9</v>
      </c>
      <c r="C25" s="20" t="s">
        <v>69</v>
      </c>
      <c r="D25" s="46">
        <v>1350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1350</v>
      </c>
      <c r="O25" s="47">
        <f t="shared" si="1"/>
        <v>0.30619188024495353</v>
      </c>
      <c r="P25" s="9"/>
    </row>
    <row r="26" spans="1:16" ht="15.75">
      <c r="A26" s="29" t="s">
        <v>33</v>
      </c>
      <c r="B26" s="30"/>
      <c r="C26" s="31"/>
      <c r="D26" s="32">
        <f t="shared" ref="D26:M26" si="7">SUM(D27:D33)</f>
        <v>408993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2226426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>SUM(D26:M26)</f>
        <v>2635419</v>
      </c>
      <c r="O26" s="45">
        <f t="shared" si="1"/>
        <v>597.73622136538893</v>
      </c>
      <c r="P26" s="10"/>
    </row>
    <row r="27" spans="1:16">
      <c r="A27" s="12"/>
      <c r="B27" s="25">
        <v>341.1</v>
      </c>
      <c r="C27" s="20" t="s">
        <v>87</v>
      </c>
      <c r="D27" s="46">
        <v>540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540</v>
      </c>
      <c r="O27" s="47">
        <f t="shared" si="1"/>
        <v>0.1224767520979814</v>
      </c>
      <c r="P27" s="9"/>
    </row>
    <row r="28" spans="1:16">
      <c r="A28" s="12"/>
      <c r="B28" s="25">
        <v>342.1</v>
      </c>
      <c r="C28" s="20" t="s">
        <v>36</v>
      </c>
      <c r="D28" s="46">
        <v>4804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8">SUM(D28:M28)</f>
        <v>4804</v>
      </c>
      <c r="O28" s="47">
        <f t="shared" si="1"/>
        <v>1.0895894760716716</v>
      </c>
      <c r="P28" s="9"/>
    </row>
    <row r="29" spans="1:16">
      <c r="A29" s="12"/>
      <c r="B29" s="25">
        <v>343.3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771525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771525</v>
      </c>
      <c r="O29" s="47">
        <f t="shared" si="1"/>
        <v>174.98865955999094</v>
      </c>
      <c r="P29" s="9"/>
    </row>
    <row r="30" spans="1:16">
      <c r="A30" s="12"/>
      <c r="B30" s="25">
        <v>343.4</v>
      </c>
      <c r="C30" s="20" t="s">
        <v>38</v>
      </c>
      <c r="D30" s="46">
        <v>359679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359679</v>
      </c>
      <c r="O30" s="47">
        <f t="shared" si="1"/>
        <v>81.578362440462683</v>
      </c>
      <c r="P30" s="9"/>
    </row>
    <row r="31" spans="1:16">
      <c r="A31" s="12"/>
      <c r="B31" s="25">
        <v>343.5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1451406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1451406</v>
      </c>
      <c r="O31" s="47">
        <f t="shared" si="1"/>
        <v>329.19165343615333</v>
      </c>
      <c r="P31" s="9"/>
    </row>
    <row r="32" spans="1:16">
      <c r="A32" s="12"/>
      <c r="B32" s="25">
        <v>343.9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3495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3495</v>
      </c>
      <c r="O32" s="47">
        <f t="shared" si="1"/>
        <v>0.7926967566341574</v>
      </c>
      <c r="P32" s="9"/>
    </row>
    <row r="33" spans="1:119">
      <c r="A33" s="12"/>
      <c r="B33" s="25">
        <v>344.9</v>
      </c>
      <c r="C33" s="20" t="s">
        <v>88</v>
      </c>
      <c r="D33" s="46">
        <v>43970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43970</v>
      </c>
      <c r="O33" s="47">
        <f t="shared" si="1"/>
        <v>9.9727829439782258</v>
      </c>
      <c r="P33" s="9"/>
    </row>
    <row r="34" spans="1:119" ht="15.75">
      <c r="A34" s="29" t="s">
        <v>34</v>
      </c>
      <c r="B34" s="30"/>
      <c r="C34" s="31"/>
      <c r="D34" s="32">
        <f t="shared" ref="D34:M34" si="9">SUM(D35:D35)</f>
        <v>36305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ref="N34:N46" si="10">SUM(D34:M34)</f>
        <v>36305</v>
      </c>
      <c r="O34" s="45">
        <f t="shared" si="1"/>
        <v>8.2342934905874348</v>
      </c>
      <c r="P34" s="10"/>
    </row>
    <row r="35" spans="1:119">
      <c r="A35" s="13"/>
      <c r="B35" s="39">
        <v>351.9</v>
      </c>
      <c r="C35" s="21" t="s">
        <v>89</v>
      </c>
      <c r="D35" s="46">
        <v>36305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36305</v>
      </c>
      <c r="O35" s="47">
        <f t="shared" si="1"/>
        <v>8.2342934905874348</v>
      </c>
      <c r="P35" s="9"/>
    </row>
    <row r="36" spans="1:119" ht="15.75">
      <c r="A36" s="29" t="s">
        <v>2</v>
      </c>
      <c r="B36" s="30"/>
      <c r="C36" s="31"/>
      <c r="D36" s="32">
        <f t="shared" ref="D36:M36" si="11">SUM(D37:D42)</f>
        <v>199219</v>
      </c>
      <c r="E36" s="32">
        <f t="shared" si="11"/>
        <v>0</v>
      </c>
      <c r="F36" s="32">
        <f t="shared" si="11"/>
        <v>0</v>
      </c>
      <c r="G36" s="32">
        <f t="shared" si="11"/>
        <v>0</v>
      </c>
      <c r="H36" s="32">
        <f t="shared" si="11"/>
        <v>0</v>
      </c>
      <c r="I36" s="32">
        <f t="shared" si="11"/>
        <v>165660</v>
      </c>
      <c r="J36" s="32">
        <f t="shared" si="11"/>
        <v>0</v>
      </c>
      <c r="K36" s="32">
        <f t="shared" si="11"/>
        <v>0</v>
      </c>
      <c r="L36" s="32">
        <f t="shared" si="11"/>
        <v>0</v>
      </c>
      <c r="M36" s="32">
        <f t="shared" si="11"/>
        <v>14</v>
      </c>
      <c r="N36" s="32">
        <f t="shared" si="10"/>
        <v>364893</v>
      </c>
      <c r="O36" s="45">
        <f t="shared" si="1"/>
        <v>82.760943524608749</v>
      </c>
      <c r="P36" s="10"/>
    </row>
    <row r="37" spans="1:119">
      <c r="A37" s="12"/>
      <c r="B37" s="25">
        <v>361.1</v>
      </c>
      <c r="C37" s="20" t="s">
        <v>49</v>
      </c>
      <c r="D37" s="46">
        <v>1015</v>
      </c>
      <c r="E37" s="46">
        <v>0</v>
      </c>
      <c r="F37" s="46">
        <v>0</v>
      </c>
      <c r="G37" s="46">
        <v>0</v>
      </c>
      <c r="H37" s="46">
        <v>0</v>
      </c>
      <c r="I37" s="46">
        <v>1568</v>
      </c>
      <c r="J37" s="46">
        <v>0</v>
      </c>
      <c r="K37" s="46">
        <v>0</v>
      </c>
      <c r="L37" s="46">
        <v>0</v>
      </c>
      <c r="M37" s="46">
        <v>14</v>
      </c>
      <c r="N37" s="46">
        <f t="shared" si="10"/>
        <v>2597</v>
      </c>
      <c r="O37" s="47">
        <f t="shared" si="1"/>
        <v>0.589022454071218</v>
      </c>
      <c r="P37" s="9"/>
    </row>
    <row r="38" spans="1:119">
      <c r="A38" s="12"/>
      <c r="B38" s="25">
        <v>361.4</v>
      </c>
      <c r="C38" s="20" t="s">
        <v>102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161894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161894</v>
      </c>
      <c r="O38" s="47">
        <f t="shared" si="1"/>
        <v>36.718983896575189</v>
      </c>
      <c r="P38" s="9"/>
    </row>
    <row r="39" spans="1:119">
      <c r="A39" s="12"/>
      <c r="B39" s="25">
        <v>362</v>
      </c>
      <c r="C39" s="20" t="s">
        <v>50</v>
      </c>
      <c r="D39" s="46">
        <v>22323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22323</v>
      </c>
      <c r="O39" s="47">
        <f t="shared" si="1"/>
        <v>5.0630528464504421</v>
      </c>
      <c r="P39" s="9"/>
    </row>
    <row r="40" spans="1:119">
      <c r="A40" s="12"/>
      <c r="B40" s="25">
        <v>365</v>
      </c>
      <c r="C40" s="20" t="s">
        <v>99</v>
      </c>
      <c r="D40" s="46">
        <v>69368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69368</v>
      </c>
      <c r="O40" s="47">
        <f t="shared" si="1"/>
        <v>15.733272850986618</v>
      </c>
      <c r="P40" s="9"/>
    </row>
    <row r="41" spans="1:119">
      <c r="A41" s="12"/>
      <c r="B41" s="25">
        <v>366</v>
      </c>
      <c r="C41" s="20" t="s">
        <v>52</v>
      </c>
      <c r="D41" s="46">
        <v>4144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4144</v>
      </c>
      <c r="O41" s="47">
        <f t="shared" si="1"/>
        <v>0.93989566795191648</v>
      </c>
      <c r="P41" s="9"/>
    </row>
    <row r="42" spans="1:119">
      <c r="A42" s="12"/>
      <c r="B42" s="25">
        <v>369.9</v>
      </c>
      <c r="C42" s="20" t="s">
        <v>53</v>
      </c>
      <c r="D42" s="46">
        <v>102369</v>
      </c>
      <c r="E42" s="46">
        <v>0</v>
      </c>
      <c r="F42" s="46">
        <v>0</v>
      </c>
      <c r="G42" s="46">
        <v>0</v>
      </c>
      <c r="H42" s="46">
        <v>0</v>
      </c>
      <c r="I42" s="46">
        <v>2198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104567</v>
      </c>
      <c r="O42" s="47">
        <f t="shared" si="1"/>
        <v>23.716715808573372</v>
      </c>
      <c r="P42" s="9"/>
    </row>
    <row r="43" spans="1:119" ht="15.75">
      <c r="A43" s="29" t="s">
        <v>35</v>
      </c>
      <c r="B43" s="30"/>
      <c r="C43" s="31"/>
      <c r="D43" s="32">
        <f t="shared" ref="D43:M43" si="12">SUM(D44:D45)</f>
        <v>718000</v>
      </c>
      <c r="E43" s="32">
        <f t="shared" si="12"/>
        <v>0</v>
      </c>
      <c r="F43" s="32">
        <f t="shared" si="12"/>
        <v>0</v>
      </c>
      <c r="G43" s="32">
        <f t="shared" si="12"/>
        <v>0</v>
      </c>
      <c r="H43" s="32">
        <f t="shared" si="12"/>
        <v>0</v>
      </c>
      <c r="I43" s="32">
        <f t="shared" si="12"/>
        <v>369411</v>
      </c>
      <c r="J43" s="32">
        <f t="shared" si="12"/>
        <v>0</v>
      </c>
      <c r="K43" s="32">
        <f t="shared" si="12"/>
        <v>0</v>
      </c>
      <c r="L43" s="32">
        <f t="shared" si="12"/>
        <v>0</v>
      </c>
      <c r="M43" s="32">
        <f t="shared" si="12"/>
        <v>0</v>
      </c>
      <c r="N43" s="32">
        <f t="shared" si="10"/>
        <v>1087411</v>
      </c>
      <c r="O43" s="45">
        <f t="shared" si="1"/>
        <v>246.63438421410751</v>
      </c>
      <c r="P43" s="9"/>
    </row>
    <row r="44" spans="1:119">
      <c r="A44" s="12"/>
      <c r="B44" s="25">
        <v>381</v>
      </c>
      <c r="C44" s="20" t="s">
        <v>54</v>
      </c>
      <c r="D44" s="46">
        <v>718000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718000</v>
      </c>
      <c r="O44" s="47">
        <f t="shared" si="1"/>
        <v>162.84871853027897</v>
      </c>
      <c r="P44" s="9"/>
    </row>
    <row r="45" spans="1:119" ht="15.75" thickBot="1">
      <c r="A45" s="12"/>
      <c r="B45" s="25">
        <v>389.2</v>
      </c>
      <c r="C45" s="20" t="s">
        <v>90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369411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369411</v>
      </c>
      <c r="O45" s="47">
        <f t="shared" si="1"/>
        <v>83.785665683828526</v>
      </c>
      <c r="P45" s="9"/>
    </row>
    <row r="46" spans="1:119" ht="16.5" thickBot="1">
      <c r="A46" s="14" t="s">
        <v>42</v>
      </c>
      <c r="B46" s="23"/>
      <c r="C46" s="22"/>
      <c r="D46" s="15">
        <f t="shared" ref="D46:M46" si="13">SUM(D5,D13,D18,D26,D34,D36,D43)</f>
        <v>3062246</v>
      </c>
      <c r="E46" s="15">
        <f t="shared" si="13"/>
        <v>0</v>
      </c>
      <c r="F46" s="15">
        <f t="shared" si="13"/>
        <v>0</v>
      </c>
      <c r="G46" s="15">
        <f t="shared" si="13"/>
        <v>0</v>
      </c>
      <c r="H46" s="15">
        <f t="shared" si="13"/>
        <v>0</v>
      </c>
      <c r="I46" s="15">
        <f t="shared" si="13"/>
        <v>2765697</v>
      </c>
      <c r="J46" s="15">
        <f t="shared" si="13"/>
        <v>0</v>
      </c>
      <c r="K46" s="15">
        <f t="shared" si="13"/>
        <v>0</v>
      </c>
      <c r="L46" s="15">
        <f t="shared" si="13"/>
        <v>0</v>
      </c>
      <c r="M46" s="15">
        <f t="shared" si="13"/>
        <v>14</v>
      </c>
      <c r="N46" s="15">
        <f t="shared" si="10"/>
        <v>5827957</v>
      </c>
      <c r="O46" s="38">
        <f t="shared" si="1"/>
        <v>1321.8319346790656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51" t="s">
        <v>103</v>
      </c>
      <c r="M48" s="51"/>
      <c r="N48" s="51"/>
      <c r="O48" s="43">
        <v>4409</v>
      </c>
    </row>
    <row r="49" spans="1:1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  <row r="50" spans="1:15" ht="15.75" customHeight="1" thickBot="1">
      <c r="A50" s="55" t="s">
        <v>73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7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56</v>
      </c>
      <c r="B3" s="65"/>
      <c r="C3" s="66"/>
      <c r="D3" s="70" t="s">
        <v>29</v>
      </c>
      <c r="E3" s="71"/>
      <c r="F3" s="71"/>
      <c r="G3" s="71"/>
      <c r="H3" s="72"/>
      <c r="I3" s="70" t="s">
        <v>30</v>
      </c>
      <c r="J3" s="72"/>
      <c r="K3" s="70" t="s">
        <v>32</v>
      </c>
      <c r="L3" s="72"/>
      <c r="M3" s="36"/>
      <c r="N3" s="37"/>
      <c r="O3" s="73" t="s">
        <v>61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701996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701996</v>
      </c>
      <c r="O5" s="33">
        <f t="shared" ref="O5:O48" si="1">(N5/O$50)</f>
        <v>161.19311136624569</v>
      </c>
      <c r="P5" s="6"/>
    </row>
    <row r="6" spans="1:133">
      <c r="A6" s="12"/>
      <c r="B6" s="25">
        <v>312.41000000000003</v>
      </c>
      <c r="C6" s="20" t="s">
        <v>9</v>
      </c>
      <c r="D6" s="46">
        <v>70263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70263</v>
      </c>
      <c r="O6" s="47">
        <f t="shared" si="1"/>
        <v>16.133869115958667</v>
      </c>
      <c r="P6" s="9"/>
    </row>
    <row r="7" spans="1:133">
      <c r="A7" s="12"/>
      <c r="B7" s="25">
        <v>314.10000000000002</v>
      </c>
      <c r="C7" s="20" t="s">
        <v>10</v>
      </c>
      <c r="D7" s="46">
        <v>384868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384868</v>
      </c>
      <c r="O7" s="47">
        <f t="shared" si="1"/>
        <v>88.373823191733635</v>
      </c>
      <c r="P7" s="9"/>
    </row>
    <row r="8" spans="1:133">
      <c r="A8" s="12"/>
      <c r="B8" s="25">
        <v>314.3</v>
      </c>
      <c r="C8" s="20" t="s">
        <v>78</v>
      </c>
      <c r="D8" s="46">
        <v>70977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70977</v>
      </c>
      <c r="O8" s="47">
        <f t="shared" si="1"/>
        <v>16.297818599311135</v>
      </c>
      <c r="P8" s="9"/>
    </row>
    <row r="9" spans="1:133">
      <c r="A9" s="12"/>
      <c r="B9" s="25">
        <v>314.39999999999998</v>
      </c>
      <c r="C9" s="20" t="s">
        <v>11</v>
      </c>
      <c r="D9" s="46">
        <v>10182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10182</v>
      </c>
      <c r="O9" s="47">
        <f t="shared" si="1"/>
        <v>2.3380022962112514</v>
      </c>
      <c r="P9" s="9"/>
    </row>
    <row r="10" spans="1:133">
      <c r="A10" s="12"/>
      <c r="B10" s="25">
        <v>314.8</v>
      </c>
      <c r="C10" s="20" t="s">
        <v>12</v>
      </c>
      <c r="D10" s="46">
        <v>2119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2119</v>
      </c>
      <c r="O10" s="47">
        <f t="shared" si="1"/>
        <v>0.48656716417910445</v>
      </c>
      <c r="P10" s="9"/>
    </row>
    <row r="11" spans="1:133">
      <c r="A11" s="12"/>
      <c r="B11" s="25">
        <v>315</v>
      </c>
      <c r="C11" s="20" t="s">
        <v>81</v>
      </c>
      <c r="D11" s="46">
        <v>135091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135091</v>
      </c>
      <c r="O11" s="47">
        <f t="shared" si="1"/>
        <v>31.019747416762343</v>
      </c>
      <c r="P11" s="9"/>
    </row>
    <row r="12" spans="1:133">
      <c r="A12" s="12"/>
      <c r="B12" s="25">
        <v>316</v>
      </c>
      <c r="C12" s="20" t="s">
        <v>82</v>
      </c>
      <c r="D12" s="46">
        <v>28496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28496</v>
      </c>
      <c r="O12" s="47">
        <f t="shared" si="1"/>
        <v>6.5432835820895523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352248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10150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362398</v>
      </c>
      <c r="O13" s="45">
        <f t="shared" si="1"/>
        <v>83.214236509758891</v>
      </c>
      <c r="P13" s="10"/>
    </row>
    <row r="14" spans="1:133">
      <c r="A14" s="12"/>
      <c r="B14" s="25">
        <v>323.10000000000002</v>
      </c>
      <c r="C14" s="20" t="s">
        <v>16</v>
      </c>
      <c r="D14" s="46">
        <v>320962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320962</v>
      </c>
      <c r="O14" s="47">
        <f t="shared" si="1"/>
        <v>73.699655568312281</v>
      </c>
      <c r="P14" s="9"/>
    </row>
    <row r="15" spans="1:133">
      <c r="A15" s="12"/>
      <c r="B15" s="25">
        <v>323.39999999999998</v>
      </c>
      <c r="C15" s="20" t="s">
        <v>17</v>
      </c>
      <c r="D15" s="46">
        <v>10680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10680</v>
      </c>
      <c r="O15" s="47">
        <f t="shared" si="1"/>
        <v>2.4523536165327209</v>
      </c>
      <c r="P15" s="9"/>
    </row>
    <row r="16" spans="1:133">
      <c r="A16" s="12"/>
      <c r="B16" s="25">
        <v>324.20999999999998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10150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10150</v>
      </c>
      <c r="O16" s="47">
        <f t="shared" si="1"/>
        <v>2.3306544202066588</v>
      </c>
      <c r="P16" s="9"/>
    </row>
    <row r="17" spans="1:16">
      <c r="A17" s="12"/>
      <c r="B17" s="25">
        <v>329</v>
      </c>
      <c r="C17" s="20" t="s">
        <v>19</v>
      </c>
      <c r="D17" s="46">
        <v>20606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20606</v>
      </c>
      <c r="O17" s="47">
        <f t="shared" si="1"/>
        <v>4.7315729047072335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SUM(D19:D26)</f>
        <v>558116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558116</v>
      </c>
      <c r="O18" s="45">
        <f t="shared" si="1"/>
        <v>128.15522388059702</v>
      </c>
      <c r="P18" s="10"/>
    </row>
    <row r="19" spans="1:16">
      <c r="A19" s="12"/>
      <c r="B19" s="25">
        <v>331.2</v>
      </c>
      <c r="C19" s="20" t="s">
        <v>20</v>
      </c>
      <c r="D19" s="46">
        <v>10945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10945</v>
      </c>
      <c r="O19" s="47">
        <f t="shared" si="1"/>
        <v>2.5132032146957521</v>
      </c>
      <c r="P19" s="9"/>
    </row>
    <row r="20" spans="1:16">
      <c r="A20" s="12"/>
      <c r="B20" s="25">
        <v>334.1</v>
      </c>
      <c r="C20" s="20" t="s">
        <v>68</v>
      </c>
      <c r="D20" s="46">
        <v>293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293</v>
      </c>
      <c r="O20" s="47">
        <f t="shared" si="1"/>
        <v>6.7278989667049371E-2</v>
      </c>
      <c r="P20" s="9"/>
    </row>
    <row r="21" spans="1:16">
      <c r="A21" s="12"/>
      <c r="B21" s="25">
        <v>335.12</v>
      </c>
      <c r="C21" s="20" t="s">
        <v>83</v>
      </c>
      <c r="D21" s="46">
        <v>183202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183202</v>
      </c>
      <c r="O21" s="47">
        <f t="shared" si="1"/>
        <v>42.067049368541909</v>
      </c>
      <c r="P21" s="9"/>
    </row>
    <row r="22" spans="1:16">
      <c r="A22" s="12"/>
      <c r="B22" s="25">
        <v>335.14</v>
      </c>
      <c r="C22" s="20" t="s">
        <v>84</v>
      </c>
      <c r="D22" s="46">
        <v>399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399</v>
      </c>
      <c r="O22" s="47">
        <f t="shared" si="1"/>
        <v>9.1618828932261767E-2</v>
      </c>
      <c r="P22" s="9"/>
    </row>
    <row r="23" spans="1:16">
      <c r="A23" s="12"/>
      <c r="B23" s="25">
        <v>335.15</v>
      </c>
      <c r="C23" s="20" t="s">
        <v>85</v>
      </c>
      <c r="D23" s="46">
        <v>1426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1426</v>
      </c>
      <c r="O23" s="47">
        <f t="shared" si="1"/>
        <v>0.32743972445464981</v>
      </c>
      <c r="P23" s="9"/>
    </row>
    <row r="24" spans="1:16">
      <c r="A24" s="12"/>
      <c r="B24" s="25">
        <v>335.18</v>
      </c>
      <c r="C24" s="20" t="s">
        <v>86</v>
      </c>
      <c r="D24" s="46">
        <v>355291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355291</v>
      </c>
      <c r="O24" s="47">
        <f t="shared" si="1"/>
        <v>81.582319173363956</v>
      </c>
      <c r="P24" s="9"/>
    </row>
    <row r="25" spans="1:16">
      <c r="A25" s="12"/>
      <c r="B25" s="25">
        <v>335.49</v>
      </c>
      <c r="C25" s="20" t="s">
        <v>28</v>
      </c>
      <c r="D25" s="46">
        <v>3939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3939</v>
      </c>
      <c r="O25" s="47">
        <f t="shared" si="1"/>
        <v>0.90447761194029852</v>
      </c>
      <c r="P25" s="9"/>
    </row>
    <row r="26" spans="1:16">
      <c r="A26" s="12"/>
      <c r="B26" s="25">
        <v>335.9</v>
      </c>
      <c r="C26" s="20" t="s">
        <v>69</v>
      </c>
      <c r="D26" s="46">
        <v>2621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2621</v>
      </c>
      <c r="O26" s="47">
        <f t="shared" si="1"/>
        <v>0.60183696900114814</v>
      </c>
      <c r="P26" s="9"/>
    </row>
    <row r="27" spans="1:16" ht="15.75">
      <c r="A27" s="29" t="s">
        <v>33</v>
      </c>
      <c r="B27" s="30"/>
      <c r="C27" s="31"/>
      <c r="D27" s="32">
        <f t="shared" ref="D27:M27" si="7">SUM(D28:D34)</f>
        <v>406705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2135882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>SUM(D27:M27)</f>
        <v>2542587</v>
      </c>
      <c r="O27" s="45">
        <f t="shared" si="1"/>
        <v>583.83168771526982</v>
      </c>
      <c r="P27" s="10"/>
    </row>
    <row r="28" spans="1:16">
      <c r="A28" s="12"/>
      <c r="B28" s="25">
        <v>341.1</v>
      </c>
      <c r="C28" s="20" t="s">
        <v>87</v>
      </c>
      <c r="D28" s="46">
        <v>637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637</v>
      </c>
      <c r="O28" s="47">
        <f t="shared" si="1"/>
        <v>0.14626865671641792</v>
      </c>
      <c r="P28" s="9"/>
    </row>
    <row r="29" spans="1:16">
      <c r="A29" s="12"/>
      <c r="B29" s="25">
        <v>342.1</v>
      </c>
      <c r="C29" s="20" t="s">
        <v>36</v>
      </c>
      <c r="D29" s="46">
        <v>4666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8">SUM(D29:M29)</f>
        <v>4666</v>
      </c>
      <c r="O29" s="47">
        <f t="shared" si="1"/>
        <v>1.0714121699196326</v>
      </c>
      <c r="P29" s="9"/>
    </row>
    <row r="30" spans="1:16">
      <c r="A30" s="12"/>
      <c r="B30" s="25">
        <v>343.3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734042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734042</v>
      </c>
      <c r="O30" s="47">
        <f t="shared" si="1"/>
        <v>168.55154994259473</v>
      </c>
      <c r="P30" s="9"/>
    </row>
    <row r="31" spans="1:16">
      <c r="A31" s="12"/>
      <c r="B31" s="25">
        <v>343.4</v>
      </c>
      <c r="C31" s="20" t="s">
        <v>38</v>
      </c>
      <c r="D31" s="46">
        <v>356289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356289</v>
      </c>
      <c r="O31" s="47">
        <f t="shared" si="1"/>
        <v>81.811481056257179</v>
      </c>
      <c r="P31" s="9"/>
    </row>
    <row r="32" spans="1:16">
      <c r="A32" s="12"/>
      <c r="B32" s="25">
        <v>343.5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1397835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1397835</v>
      </c>
      <c r="O32" s="47">
        <f t="shared" si="1"/>
        <v>320.9724454649828</v>
      </c>
      <c r="P32" s="9"/>
    </row>
    <row r="33" spans="1:119">
      <c r="A33" s="12"/>
      <c r="B33" s="25">
        <v>343.9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4005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4005</v>
      </c>
      <c r="O33" s="47">
        <f t="shared" si="1"/>
        <v>0.91963260619977039</v>
      </c>
      <c r="P33" s="9"/>
    </row>
    <row r="34" spans="1:119">
      <c r="A34" s="12"/>
      <c r="B34" s="25">
        <v>344.9</v>
      </c>
      <c r="C34" s="20" t="s">
        <v>88</v>
      </c>
      <c r="D34" s="46">
        <v>45113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45113</v>
      </c>
      <c r="O34" s="47">
        <f t="shared" si="1"/>
        <v>10.358897818599312</v>
      </c>
      <c r="P34" s="9"/>
    </row>
    <row r="35" spans="1:119" ht="15.75">
      <c r="A35" s="29" t="s">
        <v>34</v>
      </c>
      <c r="B35" s="30"/>
      <c r="C35" s="31"/>
      <c r="D35" s="32">
        <f t="shared" ref="D35:M35" si="9">SUM(D36:D37)</f>
        <v>23542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ref="N35:N48" si="10">SUM(D35:M35)</f>
        <v>23542</v>
      </c>
      <c r="O35" s="45">
        <f t="shared" si="1"/>
        <v>5.4057405281285877</v>
      </c>
      <c r="P35" s="10"/>
    </row>
    <row r="36" spans="1:119">
      <c r="A36" s="13"/>
      <c r="B36" s="39">
        <v>351.9</v>
      </c>
      <c r="C36" s="21" t="s">
        <v>89</v>
      </c>
      <c r="D36" s="46">
        <v>21691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21691</v>
      </c>
      <c r="O36" s="47">
        <f t="shared" si="1"/>
        <v>4.980711825487945</v>
      </c>
      <c r="P36" s="9"/>
    </row>
    <row r="37" spans="1:119">
      <c r="A37" s="13"/>
      <c r="B37" s="39">
        <v>359</v>
      </c>
      <c r="C37" s="21" t="s">
        <v>48</v>
      </c>
      <c r="D37" s="46">
        <v>1851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1851</v>
      </c>
      <c r="O37" s="47">
        <f t="shared" si="1"/>
        <v>0.42502870264064296</v>
      </c>
      <c r="P37" s="9"/>
    </row>
    <row r="38" spans="1:119" ht="15.75">
      <c r="A38" s="29" t="s">
        <v>2</v>
      </c>
      <c r="B38" s="30"/>
      <c r="C38" s="31"/>
      <c r="D38" s="32">
        <f t="shared" ref="D38:M38" si="11">SUM(D39:D43)</f>
        <v>64786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290199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14</v>
      </c>
      <c r="N38" s="32">
        <f t="shared" si="10"/>
        <v>354999</v>
      </c>
      <c r="O38" s="45">
        <f t="shared" si="1"/>
        <v>81.51526980482204</v>
      </c>
      <c r="P38" s="10"/>
    </row>
    <row r="39" spans="1:119">
      <c r="A39" s="12"/>
      <c r="B39" s="25">
        <v>361.1</v>
      </c>
      <c r="C39" s="20" t="s">
        <v>49</v>
      </c>
      <c r="D39" s="46">
        <v>548</v>
      </c>
      <c r="E39" s="46">
        <v>0</v>
      </c>
      <c r="F39" s="46">
        <v>0</v>
      </c>
      <c r="G39" s="46">
        <v>0</v>
      </c>
      <c r="H39" s="46">
        <v>0</v>
      </c>
      <c r="I39" s="46">
        <v>1289</v>
      </c>
      <c r="J39" s="46">
        <v>0</v>
      </c>
      <c r="K39" s="46">
        <v>0</v>
      </c>
      <c r="L39" s="46">
        <v>0</v>
      </c>
      <c r="M39" s="46">
        <v>14</v>
      </c>
      <c r="N39" s="46">
        <f t="shared" si="10"/>
        <v>1851</v>
      </c>
      <c r="O39" s="47">
        <f t="shared" si="1"/>
        <v>0.42502870264064296</v>
      </c>
      <c r="P39" s="9"/>
    </row>
    <row r="40" spans="1:119">
      <c r="A40" s="12"/>
      <c r="B40" s="25">
        <v>362</v>
      </c>
      <c r="C40" s="20" t="s">
        <v>50</v>
      </c>
      <c r="D40" s="46">
        <v>23340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23340</v>
      </c>
      <c r="O40" s="47">
        <f t="shared" si="1"/>
        <v>5.3593570608495984</v>
      </c>
      <c r="P40" s="9"/>
    </row>
    <row r="41" spans="1:119">
      <c r="A41" s="12"/>
      <c r="B41" s="25">
        <v>365</v>
      </c>
      <c r="C41" s="20" t="s">
        <v>99</v>
      </c>
      <c r="D41" s="46">
        <v>30519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30519</v>
      </c>
      <c r="O41" s="47">
        <f t="shared" si="1"/>
        <v>7.0078071182548793</v>
      </c>
      <c r="P41" s="9"/>
    </row>
    <row r="42" spans="1:119">
      <c r="A42" s="12"/>
      <c r="B42" s="25">
        <v>366</v>
      </c>
      <c r="C42" s="20" t="s">
        <v>52</v>
      </c>
      <c r="D42" s="46">
        <v>4122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4122</v>
      </c>
      <c r="O42" s="47">
        <f t="shared" si="1"/>
        <v>0.94649827784156138</v>
      </c>
      <c r="P42" s="9"/>
    </row>
    <row r="43" spans="1:119">
      <c r="A43" s="12"/>
      <c r="B43" s="25">
        <v>369.9</v>
      </c>
      <c r="C43" s="20" t="s">
        <v>53</v>
      </c>
      <c r="D43" s="46">
        <v>6257</v>
      </c>
      <c r="E43" s="46">
        <v>0</v>
      </c>
      <c r="F43" s="46">
        <v>0</v>
      </c>
      <c r="G43" s="46">
        <v>0</v>
      </c>
      <c r="H43" s="46">
        <v>0</v>
      </c>
      <c r="I43" s="46">
        <v>288910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295167</v>
      </c>
      <c r="O43" s="47">
        <f t="shared" si="1"/>
        <v>67.776578645235361</v>
      </c>
      <c r="P43" s="9"/>
    </row>
    <row r="44" spans="1:119" ht="15.75">
      <c r="A44" s="29" t="s">
        <v>35</v>
      </c>
      <c r="B44" s="30"/>
      <c r="C44" s="31"/>
      <c r="D44" s="32">
        <f t="shared" ref="D44:M44" si="12">SUM(D45:D47)</f>
        <v>116424</v>
      </c>
      <c r="E44" s="32">
        <f t="shared" si="12"/>
        <v>0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285117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0"/>
        <v>401541</v>
      </c>
      <c r="O44" s="45">
        <f t="shared" si="1"/>
        <v>92.202296211251436</v>
      </c>
      <c r="P44" s="9"/>
    </row>
    <row r="45" spans="1:119">
      <c r="A45" s="12"/>
      <c r="B45" s="25">
        <v>384</v>
      </c>
      <c r="C45" s="20" t="s">
        <v>55</v>
      </c>
      <c r="D45" s="46">
        <v>116424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116424</v>
      </c>
      <c r="O45" s="47">
        <f t="shared" si="1"/>
        <v>26.733409873708382</v>
      </c>
      <c r="P45" s="9"/>
    </row>
    <row r="46" spans="1:119">
      <c r="A46" s="12"/>
      <c r="B46" s="25">
        <v>389.2</v>
      </c>
      <c r="C46" s="20" t="s">
        <v>90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280822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280822</v>
      </c>
      <c r="O46" s="47">
        <f t="shared" si="1"/>
        <v>64.48266360505167</v>
      </c>
      <c r="P46" s="9"/>
    </row>
    <row r="47" spans="1:119" ht="15.75" thickBot="1">
      <c r="A47" s="12"/>
      <c r="B47" s="25">
        <v>389.9</v>
      </c>
      <c r="C47" s="20" t="s">
        <v>91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4295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4295</v>
      </c>
      <c r="O47" s="47">
        <f t="shared" si="1"/>
        <v>0.98622273249138925</v>
      </c>
      <c r="P47" s="9"/>
    </row>
    <row r="48" spans="1:119" ht="16.5" thickBot="1">
      <c r="A48" s="14" t="s">
        <v>42</v>
      </c>
      <c r="B48" s="23"/>
      <c r="C48" s="22"/>
      <c r="D48" s="15">
        <f t="shared" ref="D48:M48" si="13">SUM(D5,D13,D18,D27,D35,D38,D44)</f>
        <v>2223817</v>
      </c>
      <c r="E48" s="15">
        <f t="shared" si="13"/>
        <v>0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2721348</v>
      </c>
      <c r="J48" s="15">
        <f t="shared" si="13"/>
        <v>0</v>
      </c>
      <c r="K48" s="15">
        <f t="shared" si="13"/>
        <v>0</v>
      </c>
      <c r="L48" s="15">
        <f t="shared" si="13"/>
        <v>0</v>
      </c>
      <c r="M48" s="15">
        <f t="shared" si="13"/>
        <v>14</v>
      </c>
      <c r="N48" s="15">
        <f t="shared" si="10"/>
        <v>4945179</v>
      </c>
      <c r="O48" s="38">
        <f t="shared" si="1"/>
        <v>1135.5175660160735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51" t="s">
        <v>100</v>
      </c>
      <c r="M50" s="51"/>
      <c r="N50" s="51"/>
      <c r="O50" s="43">
        <v>4355</v>
      </c>
    </row>
    <row r="51" spans="1:1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  <row r="52" spans="1:15" ht="15.75" customHeight="1" thickBot="1">
      <c r="A52" s="55" t="s">
        <v>73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7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2023-11-22T22:22:47Z</cp:lastPrinted>
  <dcterms:created xsi:type="dcterms:W3CDTF">2000-08-31T21:26:31Z</dcterms:created>
  <dcterms:modified xsi:type="dcterms:W3CDTF">2023-11-22T22:22:50Z</dcterms:modified>
</cp:coreProperties>
</file>