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'2007'!$A$1:$O$27</definedName>
    <definedName name="_xlnm.Print_Area" localSheetId="14">'2008'!$A$1:$O$24</definedName>
    <definedName name="_xlnm.Print_Area" localSheetId="13">'2009'!$A$1:$O$27</definedName>
    <definedName name="_xlnm.Print_Area" localSheetId="12">'2010'!$A$1:$O$26</definedName>
    <definedName name="_xlnm.Print_Area" localSheetId="11">'2011'!$A$1:$O$26</definedName>
    <definedName name="_xlnm.Print_Area" localSheetId="10">'2012'!$A$1:$O$26</definedName>
    <definedName name="_xlnm.Print_Area" localSheetId="9">'2013'!$A$1:$O$26</definedName>
    <definedName name="_xlnm.Print_Area" localSheetId="8">'2014'!$A$1:$O$24</definedName>
    <definedName name="_xlnm.Print_Area" localSheetId="7">'2015'!$A$1:$O$26</definedName>
    <definedName name="_xlnm.Print_Area" localSheetId="6">'2016'!$A$1:$O$26</definedName>
    <definedName name="_xlnm.Print_Area" localSheetId="5">'2017'!$A$1:$O$25</definedName>
    <definedName name="_xlnm.Print_Area" localSheetId="4">'2018'!$A$1:$O$27</definedName>
    <definedName name="_xlnm.Print_Area" localSheetId="3">'2019'!$A$1:$O$25</definedName>
    <definedName name="_xlnm.Print_Area" localSheetId="2">'2020'!$A$1:$O$24</definedName>
    <definedName name="_xlnm.Print_Area" localSheetId="1">'2021'!$A$1:$P$23</definedName>
    <definedName name="_xlnm.Print_Area" localSheetId="0">'2022'!$A$1:$P$24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0" i="48" l="1"/>
  <c r="F20" i="48"/>
  <c r="G20" i="48"/>
  <c r="H20" i="48"/>
  <c r="I20" i="48"/>
  <c r="J20" i="48"/>
  <c r="K20" i="48"/>
  <c r="L20" i="48"/>
  <c r="M20" i="48"/>
  <c r="N20" i="48"/>
  <c r="D20" i="48"/>
  <c r="O19" i="48" l="1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5" i="48"/>
  <c r="P15" i="48" s="1"/>
  <c r="O11" i="48"/>
  <c r="P11" i="48" s="1"/>
  <c r="O7" i="48"/>
  <c r="P7" i="48" s="1"/>
  <c r="O5" i="48"/>
  <c r="P5" i="48" s="1"/>
  <c r="H19" i="47"/>
  <c r="O18" i="47"/>
  <c r="P18" i="47"/>
  <c r="N17" i="47"/>
  <c r="M17" i="47"/>
  <c r="L17" i="47"/>
  <c r="O17" i="47" s="1"/>
  <c r="P17" i="47" s="1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E19" i="47" s="1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G19" i="47" s="1"/>
  <c r="F11" i="47"/>
  <c r="F19" i="47" s="1"/>
  <c r="E11" i="47"/>
  <c r="D11" i="47"/>
  <c r="O10" i="47"/>
  <c r="P10" i="47" s="1"/>
  <c r="O9" i="47"/>
  <c r="P9" i="47"/>
  <c r="O8" i="47"/>
  <c r="P8" i="47"/>
  <c r="N7" i="47"/>
  <c r="M7" i="47"/>
  <c r="L7" i="47"/>
  <c r="K7" i="47"/>
  <c r="O7" i="47" s="1"/>
  <c r="P7" i="47" s="1"/>
  <c r="J7" i="47"/>
  <c r="I7" i="47"/>
  <c r="I19" i="47" s="1"/>
  <c r="H7" i="47"/>
  <c r="G7" i="47"/>
  <c r="F7" i="47"/>
  <c r="E7" i="47"/>
  <c r="D7" i="47"/>
  <c r="O6" i="47"/>
  <c r="P6" i="47"/>
  <c r="N5" i="47"/>
  <c r="N19" i="47" s="1"/>
  <c r="M5" i="47"/>
  <c r="M19" i="47" s="1"/>
  <c r="L5" i="47"/>
  <c r="L19" i="47" s="1"/>
  <c r="K5" i="47"/>
  <c r="K19" i="47" s="1"/>
  <c r="J5" i="47"/>
  <c r="J19" i="47" s="1"/>
  <c r="I5" i="47"/>
  <c r="H5" i="47"/>
  <c r="G5" i="47"/>
  <c r="F5" i="47"/>
  <c r="E5" i="47"/>
  <c r="D5" i="47"/>
  <c r="D19" i="47" s="1"/>
  <c r="F20" i="46"/>
  <c r="G20" i="46"/>
  <c r="N19" i="46"/>
  <c r="O19" i="46"/>
  <c r="M18" i="46"/>
  <c r="L18" i="46"/>
  <c r="K18" i="46"/>
  <c r="J18" i="46"/>
  <c r="N18" i="46" s="1"/>
  <c r="O18" i="46" s="1"/>
  <c r="I18" i="46"/>
  <c r="H18" i="46"/>
  <c r="G18" i="46"/>
  <c r="F18" i="46"/>
  <c r="E18" i="46"/>
  <c r="D18" i="46"/>
  <c r="N17" i="46"/>
  <c r="O17" i="46"/>
  <c r="N16" i="46"/>
  <c r="O16" i="46" s="1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E20" i="46" s="1"/>
  <c r="D12" i="46"/>
  <c r="N11" i="46"/>
  <c r="O11" i="46"/>
  <c r="N10" i="46"/>
  <c r="O10" i="46"/>
  <c r="N9" i="46"/>
  <c r="O9" i="46" s="1"/>
  <c r="N8" i="46"/>
  <c r="O8" i="46" s="1"/>
  <c r="M7" i="46"/>
  <c r="L7" i="46"/>
  <c r="K7" i="46"/>
  <c r="J7" i="46"/>
  <c r="I7" i="46"/>
  <c r="H7" i="46"/>
  <c r="N7" i="46" s="1"/>
  <c r="O7" i="46" s="1"/>
  <c r="G7" i="46"/>
  <c r="F7" i="46"/>
  <c r="E7" i="46"/>
  <c r="D7" i="46"/>
  <c r="N6" i="46"/>
  <c r="O6" i="46" s="1"/>
  <c r="M5" i="46"/>
  <c r="M20" i="46" s="1"/>
  <c r="L5" i="46"/>
  <c r="L20" i="46" s="1"/>
  <c r="K5" i="46"/>
  <c r="K20" i="46" s="1"/>
  <c r="J5" i="46"/>
  <c r="J20" i="46" s="1"/>
  <c r="I5" i="46"/>
  <c r="I20" i="46" s="1"/>
  <c r="H5" i="46"/>
  <c r="N5" i="46" s="1"/>
  <c r="O5" i="46" s="1"/>
  <c r="G5" i="46"/>
  <c r="F5" i="46"/>
  <c r="E5" i="46"/>
  <c r="D5" i="46"/>
  <c r="D20" i="46" s="1"/>
  <c r="L21" i="45"/>
  <c r="N20" i="45"/>
  <c r="O20" i="45" s="1"/>
  <c r="M19" i="45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 s="1"/>
  <c r="N17" i="45"/>
  <c r="O17" i="45" s="1"/>
  <c r="M16" i="45"/>
  <c r="L16" i="45"/>
  <c r="K16" i="45"/>
  <c r="J16" i="45"/>
  <c r="I16" i="45"/>
  <c r="H16" i="45"/>
  <c r="N16" i="45" s="1"/>
  <c r="O16" i="45" s="1"/>
  <c r="G16" i="45"/>
  <c r="F16" i="45"/>
  <c r="E16" i="45"/>
  <c r="D16" i="45"/>
  <c r="N15" i="45"/>
  <c r="O15" i="45" s="1"/>
  <c r="N14" i="45"/>
  <c r="O14" i="45"/>
  <c r="M13" i="45"/>
  <c r="M21" i="45" s="1"/>
  <c r="L13" i="45"/>
  <c r="K13" i="45"/>
  <c r="K21" i="45" s="1"/>
  <c r="J13" i="45"/>
  <c r="J21" i="45" s="1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M8" i="45"/>
  <c r="L8" i="45"/>
  <c r="K8" i="45"/>
  <c r="J8" i="45"/>
  <c r="I8" i="45"/>
  <c r="H8" i="45"/>
  <c r="G8" i="45"/>
  <c r="F8" i="45"/>
  <c r="E8" i="45"/>
  <c r="D8" i="45"/>
  <c r="N8" i="45" s="1"/>
  <c r="O8" i="45" s="1"/>
  <c r="N7" i="45"/>
  <c r="O7" i="45"/>
  <c r="N6" i="45"/>
  <c r="O6" i="45" s="1"/>
  <c r="M5" i="45"/>
  <c r="L5" i="45"/>
  <c r="K5" i="45"/>
  <c r="J5" i="45"/>
  <c r="I5" i="45"/>
  <c r="I21" i="45" s="1"/>
  <c r="H5" i="45"/>
  <c r="H21" i="45" s="1"/>
  <c r="G5" i="45"/>
  <c r="G21" i="45" s="1"/>
  <c r="F5" i="45"/>
  <c r="N5" i="45" s="1"/>
  <c r="O5" i="45" s="1"/>
  <c r="E5" i="45"/>
  <c r="E21" i="45" s="1"/>
  <c r="D5" i="45"/>
  <c r="D21" i="45" s="1"/>
  <c r="L23" i="44"/>
  <c r="M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N16" i="44" s="1"/>
  <c r="O16" i="44" s="1"/>
  <c r="E16" i="44"/>
  <c r="D16" i="44"/>
  <c r="N15" i="44"/>
  <c r="O15" i="44" s="1"/>
  <c r="N14" i="44"/>
  <c r="O14" i="44" s="1"/>
  <c r="M13" i="44"/>
  <c r="L13" i="44"/>
  <c r="K13" i="44"/>
  <c r="K23" i="44" s="1"/>
  <c r="J13" i="44"/>
  <c r="J23" i="44" s="1"/>
  <c r="I13" i="44"/>
  <c r="H13" i="44"/>
  <c r="N13" i="44" s="1"/>
  <c r="O13" i="44" s="1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/>
  <c r="M5" i="44"/>
  <c r="L5" i="44"/>
  <c r="K5" i="44"/>
  <c r="J5" i="44"/>
  <c r="I5" i="44"/>
  <c r="I23" i="44" s="1"/>
  <c r="H5" i="44"/>
  <c r="H23" i="44" s="1"/>
  <c r="G5" i="44"/>
  <c r="G23" i="44" s="1"/>
  <c r="F5" i="44"/>
  <c r="F23" i="44" s="1"/>
  <c r="E5" i="44"/>
  <c r="E23" i="44" s="1"/>
  <c r="D5" i="44"/>
  <c r="N5" i="44" s="1"/>
  <c r="O5" i="44" s="1"/>
  <c r="M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N10" i="43"/>
  <c r="O10" i="43"/>
  <c r="N9" i="43"/>
  <c r="O9" i="43" s="1"/>
  <c r="M8" i="43"/>
  <c r="L8" i="43"/>
  <c r="N8" i="43" s="1"/>
  <c r="O8" i="43" s="1"/>
  <c r="K8" i="43"/>
  <c r="J8" i="43"/>
  <c r="I8" i="43"/>
  <c r="H8" i="43"/>
  <c r="G8" i="43"/>
  <c r="F8" i="43"/>
  <c r="E8" i="43"/>
  <c r="D8" i="43"/>
  <c r="N7" i="43"/>
  <c r="O7" i="43" s="1"/>
  <c r="N6" i="43"/>
  <c r="O6" i="43"/>
  <c r="M5" i="43"/>
  <c r="L5" i="43"/>
  <c r="L21" i="43" s="1"/>
  <c r="K5" i="43"/>
  <c r="K21" i="43" s="1"/>
  <c r="J5" i="43"/>
  <c r="J21" i="43" s="1"/>
  <c r="I5" i="43"/>
  <c r="I21" i="43" s="1"/>
  <c r="H5" i="43"/>
  <c r="H21" i="43" s="1"/>
  <c r="G5" i="43"/>
  <c r="G21" i="43" s="1"/>
  <c r="F5" i="43"/>
  <c r="F21" i="43" s="1"/>
  <c r="E5" i="43"/>
  <c r="E21" i="43" s="1"/>
  <c r="D5" i="43"/>
  <c r="D21" i="43" s="1"/>
  <c r="F22" i="42"/>
  <c r="N21" i="42"/>
  <c r="O21" i="42" s="1"/>
  <c r="M20" i="42"/>
  <c r="L20" i="42"/>
  <c r="N20" i="42" s="1"/>
  <c r="O20" i="42" s="1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N18" i="42" s="1"/>
  <c r="O18" i="42" s="1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E22" i="42" s="1"/>
  <c r="D12" i="42"/>
  <c r="N12" i="42" s="1"/>
  <c r="O12" i="42" s="1"/>
  <c r="N11" i="42"/>
  <c r="O11" i="42"/>
  <c r="N10" i="42"/>
  <c r="O10" i="42" s="1"/>
  <c r="N9" i="42"/>
  <c r="O9" i="42" s="1"/>
  <c r="M8" i="42"/>
  <c r="L8" i="42"/>
  <c r="K8" i="42"/>
  <c r="J8" i="42"/>
  <c r="I8" i="42"/>
  <c r="H8" i="42"/>
  <c r="N8" i="42" s="1"/>
  <c r="O8" i="42" s="1"/>
  <c r="G8" i="42"/>
  <c r="F8" i="42"/>
  <c r="E8" i="42"/>
  <c r="D8" i="42"/>
  <c r="N7" i="42"/>
  <c r="O7" i="42" s="1"/>
  <c r="N6" i="42"/>
  <c r="O6" i="42"/>
  <c r="M5" i="42"/>
  <c r="M22" i="42" s="1"/>
  <c r="L5" i="42"/>
  <c r="L22" i="42" s="1"/>
  <c r="K5" i="42"/>
  <c r="K22" i="42" s="1"/>
  <c r="J5" i="42"/>
  <c r="N5" i="42" s="1"/>
  <c r="O5" i="42" s="1"/>
  <c r="I5" i="42"/>
  <c r="I22" i="42" s="1"/>
  <c r="H5" i="42"/>
  <c r="H22" i="42" s="1"/>
  <c r="G5" i="42"/>
  <c r="G22" i="42" s="1"/>
  <c r="F5" i="42"/>
  <c r="E5" i="42"/>
  <c r="D5" i="42"/>
  <c r="L22" i="41"/>
  <c r="N21" i="41"/>
  <c r="O21" i="41" s="1"/>
  <c r="M20" i="41"/>
  <c r="L20" i="41"/>
  <c r="K20" i="41"/>
  <c r="J20" i="41"/>
  <c r="I20" i="41"/>
  <c r="H20" i="41"/>
  <c r="G20" i="41"/>
  <c r="F20" i="41"/>
  <c r="N20" i="41" s="1"/>
  <c r="O20" i="41" s="1"/>
  <c r="E20" i="41"/>
  <c r="D20" i="41"/>
  <c r="N19" i="41"/>
  <c r="O19" i="41" s="1"/>
  <c r="M18" i="41"/>
  <c r="L18" i="41"/>
  <c r="K18" i="41"/>
  <c r="J18" i="41"/>
  <c r="I18" i="41"/>
  <c r="I22" i="41" s="1"/>
  <c r="H18" i="41"/>
  <c r="G18" i="41"/>
  <c r="F18" i="41"/>
  <c r="N18" i="41" s="1"/>
  <c r="O18" i="41" s="1"/>
  <c r="E18" i="41"/>
  <c r="D18" i="41"/>
  <c r="N17" i="41"/>
  <c r="O17" i="41" s="1"/>
  <c r="N16" i="41"/>
  <c r="O16" i="41" s="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 s="1"/>
  <c r="N13" i="41"/>
  <c r="O13" i="41"/>
  <c r="M12" i="41"/>
  <c r="L12" i="41"/>
  <c r="K12" i="41"/>
  <c r="K22" i="41" s="1"/>
  <c r="J12" i="41"/>
  <c r="J22" i="41" s="1"/>
  <c r="I12" i="41"/>
  <c r="H12" i="41"/>
  <c r="G12" i="41"/>
  <c r="F12" i="41"/>
  <c r="E12" i="41"/>
  <c r="D12" i="41"/>
  <c r="N11" i="41"/>
  <c r="O11" i="41"/>
  <c r="N10" i="41"/>
  <c r="O10" i="41" s="1"/>
  <c r="N9" i="41"/>
  <c r="O9" i="41"/>
  <c r="M8" i="41"/>
  <c r="L8" i="41"/>
  <c r="K8" i="41"/>
  <c r="J8" i="41"/>
  <c r="I8" i="41"/>
  <c r="H8" i="41"/>
  <c r="G8" i="41"/>
  <c r="F8" i="41"/>
  <c r="E8" i="41"/>
  <c r="D8" i="41"/>
  <c r="N7" i="41"/>
  <c r="O7" i="41"/>
  <c r="N6" i="41"/>
  <c r="O6" i="41"/>
  <c r="M5" i="41"/>
  <c r="M22" i="41" s="1"/>
  <c r="L5" i="41"/>
  <c r="K5" i="41"/>
  <c r="J5" i="41"/>
  <c r="I5" i="41"/>
  <c r="H5" i="41"/>
  <c r="H22" i="41" s="1"/>
  <c r="G5" i="41"/>
  <c r="G22" i="41" s="1"/>
  <c r="F5" i="41"/>
  <c r="F22" i="41" s="1"/>
  <c r="E5" i="41"/>
  <c r="E22" i="41" s="1"/>
  <c r="D5" i="41"/>
  <c r="N5" i="41" s="1"/>
  <c r="O5" i="41" s="1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N20" i="40" s="1"/>
  <c r="O20" i="40" s="1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N18" i="40" s="1"/>
  <c r="O18" i="40" s="1"/>
  <c r="E18" i="40"/>
  <c r="D18" i="40"/>
  <c r="N17" i="40"/>
  <c r="O17" i="40" s="1"/>
  <c r="N16" i="40"/>
  <c r="O16" i="40" s="1"/>
  <c r="M15" i="40"/>
  <c r="L15" i="40"/>
  <c r="K15" i="40"/>
  <c r="J15" i="40"/>
  <c r="I15" i="40"/>
  <c r="I23" i="40" s="1"/>
  <c r="H15" i="40"/>
  <c r="H23" i="40" s="1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J23" i="40" s="1"/>
  <c r="I12" i="40"/>
  <c r="H12" i="40"/>
  <c r="G12" i="40"/>
  <c r="F12" i="40"/>
  <c r="E12" i="40"/>
  <c r="D12" i="40"/>
  <c r="N11" i="40"/>
  <c r="O11" i="40"/>
  <c r="N10" i="40"/>
  <c r="O10" i="40" s="1"/>
  <c r="N9" i="40"/>
  <c r="O9" i="40"/>
  <c r="M8" i="40"/>
  <c r="L8" i="40"/>
  <c r="K8" i="40"/>
  <c r="J8" i="40"/>
  <c r="I8" i="40"/>
  <c r="H8" i="40"/>
  <c r="G8" i="40"/>
  <c r="F8" i="40"/>
  <c r="E8" i="40"/>
  <c r="D8" i="40"/>
  <c r="N7" i="40"/>
  <c r="O7" i="40"/>
  <c r="N6" i="40"/>
  <c r="O6" i="40" s="1"/>
  <c r="M5" i="40"/>
  <c r="M23" i="40" s="1"/>
  <c r="L5" i="40"/>
  <c r="L23" i="40" s="1"/>
  <c r="K5" i="40"/>
  <c r="K23" i="40" s="1"/>
  <c r="J5" i="40"/>
  <c r="I5" i="40"/>
  <c r="H5" i="40"/>
  <c r="G5" i="40"/>
  <c r="G23" i="40" s="1"/>
  <c r="F5" i="40"/>
  <c r="F23" i="40" s="1"/>
  <c r="E5" i="40"/>
  <c r="E23" i="40" s="1"/>
  <c r="D5" i="40"/>
  <c r="N5" i="40" s="1"/>
  <c r="O5" i="40" s="1"/>
  <c r="N19" i="39"/>
  <c r="O19" i="39" s="1"/>
  <c r="M18" i="39"/>
  <c r="L18" i="39"/>
  <c r="K18" i="39"/>
  <c r="J18" i="39"/>
  <c r="I18" i="39"/>
  <c r="H18" i="39"/>
  <c r="G18" i="39"/>
  <c r="F18" i="39"/>
  <c r="N18" i="39" s="1"/>
  <c r="O18" i="39" s="1"/>
  <c r="E18" i="39"/>
  <c r="D18" i="39"/>
  <c r="N17" i="39"/>
  <c r="O17" i="39" s="1"/>
  <c r="N16" i="39"/>
  <c r="O16" i="39" s="1"/>
  <c r="M15" i="39"/>
  <c r="L15" i="39"/>
  <c r="K15" i="39"/>
  <c r="J15" i="39"/>
  <c r="J20" i="39" s="1"/>
  <c r="I15" i="39"/>
  <c r="I20" i="39" s="1"/>
  <c r="H15" i="39"/>
  <c r="N15" i="39" s="1"/>
  <c r="O15" i="39" s="1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D20" i="39" s="1"/>
  <c r="N11" i="39"/>
  <c r="O11" i="39" s="1"/>
  <c r="N10" i="39"/>
  <c r="O10" i="39" s="1"/>
  <c r="N9" i="39"/>
  <c r="O9" i="39"/>
  <c r="M8" i="39"/>
  <c r="L8" i="39"/>
  <c r="K8" i="39"/>
  <c r="J8" i="39"/>
  <c r="I8" i="39"/>
  <c r="H8" i="39"/>
  <c r="G8" i="39"/>
  <c r="F8" i="39"/>
  <c r="N8" i="39"/>
  <c r="O8" i="39" s="1"/>
  <c r="E8" i="39"/>
  <c r="D8" i="39"/>
  <c r="N7" i="39"/>
  <c r="O7" i="39" s="1"/>
  <c r="N6" i="39"/>
  <c r="O6" i="39" s="1"/>
  <c r="M5" i="39"/>
  <c r="M20" i="39"/>
  <c r="L5" i="39"/>
  <c r="L20" i="39" s="1"/>
  <c r="K5" i="39"/>
  <c r="K20" i="39" s="1"/>
  <c r="J5" i="39"/>
  <c r="I5" i="39"/>
  <c r="H5" i="39"/>
  <c r="H20" i="39" s="1"/>
  <c r="G5" i="39"/>
  <c r="G20" i="39"/>
  <c r="F5" i="39"/>
  <c r="F20" i="39" s="1"/>
  <c r="E5" i="39"/>
  <c r="E20" i="39" s="1"/>
  <c r="D5" i="39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/>
  <c r="M15" i="38"/>
  <c r="L15" i="38"/>
  <c r="K15" i="38"/>
  <c r="K20" i="38" s="1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N12" i="38"/>
  <c r="E12" i="38"/>
  <c r="E20" i="38" s="1"/>
  <c r="D12" i="38"/>
  <c r="N11" i="38"/>
  <c r="O11" i="38" s="1"/>
  <c r="N10" i="38"/>
  <c r="O10" i="38"/>
  <c r="N9" i="38"/>
  <c r="O9" i="38"/>
  <c r="M8" i="38"/>
  <c r="L8" i="38"/>
  <c r="K8" i="38"/>
  <c r="J8" i="38"/>
  <c r="I8" i="38"/>
  <c r="H8" i="38"/>
  <c r="H20" i="38" s="1"/>
  <c r="G8" i="38"/>
  <c r="F8" i="38"/>
  <c r="E8" i="38"/>
  <c r="D8" i="38"/>
  <c r="N8" i="38" s="1"/>
  <c r="O8" i="38" s="1"/>
  <c r="N7" i="38"/>
  <c r="O7" i="38" s="1"/>
  <c r="N6" i="38"/>
  <c r="O6" i="38" s="1"/>
  <c r="M5" i="38"/>
  <c r="M20" i="38" s="1"/>
  <c r="L5" i="38"/>
  <c r="L20" i="38"/>
  <c r="K5" i="38"/>
  <c r="J5" i="38"/>
  <c r="J20" i="38" s="1"/>
  <c r="I5" i="38"/>
  <c r="I20" i="38" s="1"/>
  <c r="H5" i="38"/>
  <c r="G5" i="38"/>
  <c r="G20" i="38" s="1"/>
  <c r="F5" i="38"/>
  <c r="F20" i="38"/>
  <c r="E5" i="38"/>
  <c r="D5" i="38"/>
  <c r="N5" i="38" s="1"/>
  <c r="O5" i="38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M18" i="37"/>
  <c r="L18" i="37"/>
  <c r="L22" i="37" s="1"/>
  <c r="K18" i="37"/>
  <c r="K22" i="37" s="1"/>
  <c r="J18" i="37"/>
  <c r="I18" i="37"/>
  <c r="H18" i="37"/>
  <c r="G18" i="37"/>
  <c r="F18" i="37"/>
  <c r="E18" i="37"/>
  <c r="N18" i="37" s="1"/>
  <c r="O18" i="37" s="1"/>
  <c r="D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F22" i="37" s="1"/>
  <c r="E15" i="37"/>
  <c r="D15" i="37"/>
  <c r="N15" i="37" s="1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G22" i="37" s="1"/>
  <c r="F12" i="37"/>
  <c r="E12" i="37"/>
  <c r="D12" i="37"/>
  <c r="N11" i="37"/>
  <c r="O11" i="37" s="1"/>
  <c r="N10" i="37"/>
  <c r="O10" i="37"/>
  <c r="N9" i="37"/>
  <c r="O9" i="37" s="1"/>
  <c r="M8" i="37"/>
  <c r="N8" i="37" s="1"/>
  <c r="O8" i="37" s="1"/>
  <c r="L8" i="37"/>
  <c r="K8" i="37"/>
  <c r="J8" i="37"/>
  <c r="I8" i="37"/>
  <c r="H8" i="37"/>
  <c r="G8" i="37"/>
  <c r="F8" i="37"/>
  <c r="E8" i="37"/>
  <c r="D8" i="37"/>
  <c r="N7" i="37"/>
  <c r="O7" i="37" s="1"/>
  <c r="N6" i="37"/>
  <c r="O6" i="37" s="1"/>
  <c r="M5" i="37"/>
  <c r="L5" i="37"/>
  <c r="K5" i="37"/>
  <c r="J5" i="37"/>
  <c r="J22" i="37" s="1"/>
  <c r="I5" i="37"/>
  <c r="I22" i="37"/>
  <c r="H5" i="37"/>
  <c r="H22" i="37" s="1"/>
  <c r="G5" i="37"/>
  <c r="F5" i="37"/>
  <c r="E5" i="37"/>
  <c r="D5" i="37"/>
  <c r="D22" i="37" s="1"/>
  <c r="N21" i="36"/>
  <c r="O21" i="36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 s="1"/>
  <c r="M18" i="36"/>
  <c r="M22" i="36" s="1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I22" i="36" s="1"/>
  <c r="H12" i="36"/>
  <c r="G12" i="36"/>
  <c r="F12" i="36"/>
  <c r="E12" i="36"/>
  <c r="D12" i="36"/>
  <c r="N11" i="36"/>
  <c r="O11" i="36"/>
  <c r="N10" i="36"/>
  <c r="O10" i="36" s="1"/>
  <c r="N9" i="36"/>
  <c r="O9" i="36" s="1"/>
  <c r="M8" i="36"/>
  <c r="L8" i="36"/>
  <c r="K8" i="36"/>
  <c r="J8" i="36"/>
  <c r="I8" i="36"/>
  <c r="H8" i="36"/>
  <c r="H22" i="36"/>
  <c r="G8" i="36"/>
  <c r="G22" i="36" s="1"/>
  <c r="F8" i="36"/>
  <c r="E8" i="36"/>
  <c r="E22" i="36" s="1"/>
  <c r="D8" i="36"/>
  <c r="N8" i="36" s="1"/>
  <c r="O8" i="36" s="1"/>
  <c r="N7" i="36"/>
  <c r="O7" i="36" s="1"/>
  <c r="N6" i="36"/>
  <c r="O6" i="36" s="1"/>
  <c r="M5" i="36"/>
  <c r="L5" i="36"/>
  <c r="L22" i="36" s="1"/>
  <c r="K5" i="36"/>
  <c r="K22" i="36"/>
  <c r="J5" i="36"/>
  <c r="J22" i="36" s="1"/>
  <c r="I5" i="36"/>
  <c r="H5" i="36"/>
  <c r="G5" i="36"/>
  <c r="F5" i="36"/>
  <c r="F22" i="36" s="1"/>
  <c r="E5" i="36"/>
  <c r="D5" i="36"/>
  <c r="D22" i="36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/>
  <c r="M18" i="35"/>
  <c r="L18" i="35"/>
  <c r="K18" i="35"/>
  <c r="J18" i="35"/>
  <c r="I18" i="35"/>
  <c r="H18" i="35"/>
  <c r="G18" i="35"/>
  <c r="F18" i="35"/>
  <c r="N18" i="35"/>
  <c r="O18" i="35" s="1"/>
  <c r="E18" i="35"/>
  <c r="D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/>
  <c r="N10" i="35"/>
  <c r="O10" i="35" s="1"/>
  <c r="N9" i="35"/>
  <c r="O9" i="35" s="1"/>
  <c r="M8" i="35"/>
  <c r="L8" i="35"/>
  <c r="L22" i="35" s="1"/>
  <c r="K8" i="35"/>
  <c r="J8" i="35"/>
  <c r="J22" i="35"/>
  <c r="I8" i="35"/>
  <c r="H8" i="35"/>
  <c r="G8" i="35"/>
  <c r="F8" i="35"/>
  <c r="E8" i="35"/>
  <c r="D8" i="35"/>
  <c r="N7" i="35"/>
  <c r="O7" i="35"/>
  <c r="N6" i="35"/>
  <c r="O6" i="35" s="1"/>
  <c r="M5" i="35"/>
  <c r="M22" i="35" s="1"/>
  <c r="L5" i="35"/>
  <c r="K5" i="35"/>
  <c r="K22" i="35" s="1"/>
  <c r="J5" i="35"/>
  <c r="I5" i="35"/>
  <c r="I22" i="35" s="1"/>
  <c r="H5" i="35"/>
  <c r="H22" i="35" s="1"/>
  <c r="G5" i="35"/>
  <c r="G22" i="35" s="1"/>
  <c r="F5" i="35"/>
  <c r="F22" i="35" s="1"/>
  <c r="E5" i="35"/>
  <c r="E22" i="35" s="1"/>
  <c r="D5" i="35"/>
  <c r="N21" i="34"/>
  <c r="O21" i="34" s="1"/>
  <c r="M20" i="34"/>
  <c r="L20" i="34"/>
  <c r="K20" i="34"/>
  <c r="J20" i="34"/>
  <c r="I20" i="34"/>
  <c r="H20" i="34"/>
  <c r="G20" i="34"/>
  <c r="F20" i="34"/>
  <c r="N20" i="34" s="1"/>
  <c r="O20" i="34" s="1"/>
  <c r="E20" i="34"/>
  <c r="D20" i="34"/>
  <c r="N19" i="34"/>
  <c r="O19" i="34"/>
  <c r="M18" i="34"/>
  <c r="L18" i="34"/>
  <c r="K18" i="34"/>
  <c r="J18" i="34"/>
  <c r="I18" i="34"/>
  <c r="H18" i="34"/>
  <c r="N18" i="34" s="1"/>
  <c r="O18" i="34" s="1"/>
  <c r="G18" i="34"/>
  <c r="F18" i="34"/>
  <c r="E18" i="34"/>
  <c r="D18" i="34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F22" i="34" s="1"/>
  <c r="E12" i="34"/>
  <c r="D12" i="34"/>
  <c r="N12" i="34" s="1"/>
  <c r="O12" i="34" s="1"/>
  <c r="N11" i="34"/>
  <c r="O11" i="34"/>
  <c r="N10" i="34"/>
  <c r="O10" i="34" s="1"/>
  <c r="N9" i="34"/>
  <c r="O9" i="34" s="1"/>
  <c r="M8" i="34"/>
  <c r="M22" i="34"/>
  <c r="L8" i="34"/>
  <c r="K8" i="34"/>
  <c r="J8" i="34"/>
  <c r="I8" i="34"/>
  <c r="H8" i="34"/>
  <c r="G8" i="34"/>
  <c r="F8" i="34"/>
  <c r="E8" i="34"/>
  <c r="N8" i="34"/>
  <c r="O8" i="34" s="1"/>
  <c r="D8" i="34"/>
  <c r="N7" i="34"/>
  <c r="O7" i="34" s="1"/>
  <c r="N6" i="34"/>
  <c r="O6" i="34"/>
  <c r="M5" i="34"/>
  <c r="L5" i="34"/>
  <c r="L22" i="34"/>
  <c r="K5" i="34"/>
  <c r="J5" i="34"/>
  <c r="J22" i="34"/>
  <c r="I5" i="34"/>
  <c r="I22" i="34" s="1"/>
  <c r="H5" i="34"/>
  <c r="H22" i="34" s="1"/>
  <c r="G5" i="34"/>
  <c r="G22" i="34" s="1"/>
  <c r="F5" i="34"/>
  <c r="E5" i="34"/>
  <c r="D5" i="34"/>
  <c r="E20" i="33"/>
  <c r="F20" i="33"/>
  <c r="N20" i="33" s="1"/>
  <c r="O20" i="33" s="1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I23" i="33" s="1"/>
  <c r="J18" i="33"/>
  <c r="K18" i="33"/>
  <c r="L18" i="33"/>
  <c r="N18" i="33" s="1"/>
  <c r="O18" i="33" s="1"/>
  <c r="M18" i="33"/>
  <c r="E15" i="33"/>
  <c r="F15" i="33"/>
  <c r="G15" i="33"/>
  <c r="H15" i="33"/>
  <c r="I15" i="33"/>
  <c r="J15" i="33"/>
  <c r="J23" i="33" s="1"/>
  <c r="K15" i="33"/>
  <c r="L15" i="33"/>
  <c r="M15" i="33"/>
  <c r="E12" i="33"/>
  <c r="F12" i="33"/>
  <c r="G12" i="33"/>
  <c r="H12" i="33"/>
  <c r="I12" i="33"/>
  <c r="J12" i="33"/>
  <c r="K12" i="33"/>
  <c r="K23" i="33" s="1"/>
  <c r="L12" i="33"/>
  <c r="M12" i="33"/>
  <c r="E8" i="33"/>
  <c r="N8" i="33" s="1"/>
  <c r="O8" i="33" s="1"/>
  <c r="F8" i="33"/>
  <c r="G8" i="33"/>
  <c r="H8" i="33"/>
  <c r="I8" i="33"/>
  <c r="J8" i="33"/>
  <c r="K8" i="33"/>
  <c r="L8" i="33"/>
  <c r="M8" i="33"/>
  <c r="E5" i="33"/>
  <c r="F5" i="33"/>
  <c r="F23" i="33"/>
  <c r="G5" i="33"/>
  <c r="H5" i="33"/>
  <c r="H23" i="33" s="1"/>
  <c r="I5" i="33"/>
  <c r="J5" i="33"/>
  <c r="K5" i="33"/>
  <c r="L5" i="33"/>
  <c r="L23" i="33" s="1"/>
  <c r="M5" i="33"/>
  <c r="M23" i="33" s="1"/>
  <c r="D18" i="33"/>
  <c r="D15" i="33"/>
  <c r="N15" i="33" s="1"/>
  <c r="O15" i="33" s="1"/>
  <c r="D12" i="33"/>
  <c r="N12" i="33" s="1"/>
  <c r="O12" i="33" s="1"/>
  <c r="D8" i="33"/>
  <c r="D5" i="33"/>
  <c r="D23" i="33" s="1"/>
  <c r="N22" i="33"/>
  <c r="O22" i="33" s="1"/>
  <c r="N21" i="33"/>
  <c r="O21" i="33" s="1"/>
  <c r="N19" i="33"/>
  <c r="O19" i="33"/>
  <c r="N17" i="33"/>
  <c r="O17" i="33" s="1"/>
  <c r="N16" i="33"/>
  <c r="O16" i="33" s="1"/>
  <c r="N10" i="33"/>
  <c r="O10" i="33" s="1"/>
  <c r="N11" i="33"/>
  <c r="O11" i="33" s="1"/>
  <c r="N6" i="33"/>
  <c r="O6" i="33" s="1"/>
  <c r="N7" i="33"/>
  <c r="O7" i="33"/>
  <c r="N13" i="33"/>
  <c r="O13" i="33" s="1"/>
  <c r="N14" i="33"/>
  <c r="O14" i="33" s="1"/>
  <c r="N9" i="33"/>
  <c r="O9" i="33" s="1"/>
  <c r="K22" i="34"/>
  <c r="O12" i="38"/>
  <c r="E22" i="34"/>
  <c r="N5" i="36"/>
  <c r="O5" i="36"/>
  <c r="E22" i="37"/>
  <c r="N15" i="36"/>
  <c r="O15" i="36" s="1"/>
  <c r="N8" i="35"/>
  <c r="O8" i="35"/>
  <c r="D22" i="34"/>
  <c r="D22" i="35"/>
  <c r="D20" i="38"/>
  <c r="G23" i="33"/>
  <c r="N5" i="37"/>
  <c r="O5" i="37" s="1"/>
  <c r="N8" i="41"/>
  <c r="O8" i="41" s="1"/>
  <c r="N8" i="40"/>
  <c r="O8" i="40" s="1"/>
  <c r="N15" i="42"/>
  <c r="O15" i="42" s="1"/>
  <c r="N19" i="43"/>
  <c r="O19" i="43" s="1"/>
  <c r="N5" i="43"/>
  <c r="O5" i="43" s="1"/>
  <c r="N8" i="44"/>
  <c r="O8" i="44"/>
  <c r="N12" i="46"/>
  <c r="O12" i="46" s="1"/>
  <c r="O14" i="47"/>
  <c r="P14" i="47"/>
  <c r="O20" i="48" l="1"/>
  <c r="P20" i="48" s="1"/>
  <c r="N21" i="45"/>
  <c r="O21" i="45" s="1"/>
  <c r="O19" i="47"/>
  <c r="P19" i="47" s="1"/>
  <c r="N20" i="39"/>
  <c r="O20" i="39" s="1"/>
  <c r="N21" i="43"/>
  <c r="O21" i="43" s="1"/>
  <c r="N20" i="46"/>
  <c r="O20" i="46" s="1"/>
  <c r="N20" i="38"/>
  <c r="O20" i="38" s="1"/>
  <c r="N22" i="35"/>
  <c r="O22" i="35" s="1"/>
  <c r="N23" i="33"/>
  <c r="O23" i="33" s="1"/>
  <c r="N22" i="34"/>
  <c r="O22" i="34" s="1"/>
  <c r="N22" i="36"/>
  <c r="O22" i="36" s="1"/>
  <c r="O11" i="47"/>
  <c r="P11" i="47" s="1"/>
  <c r="N5" i="34"/>
  <c r="O5" i="34" s="1"/>
  <c r="D22" i="42"/>
  <c r="N12" i="40"/>
  <c r="O12" i="40" s="1"/>
  <c r="N5" i="33"/>
  <c r="O5" i="33" s="1"/>
  <c r="N12" i="39"/>
  <c r="O12" i="39" s="1"/>
  <c r="D23" i="44"/>
  <c r="N23" i="44" s="1"/>
  <c r="O23" i="44" s="1"/>
  <c r="N13" i="45"/>
  <c r="O13" i="45" s="1"/>
  <c r="E23" i="33"/>
  <c r="M22" i="37"/>
  <c r="N22" i="37" s="1"/>
  <c r="O22" i="37" s="1"/>
  <c r="N12" i="36"/>
  <c r="O12" i="36" s="1"/>
  <c r="F21" i="45"/>
  <c r="N15" i="40"/>
  <c r="O15" i="40" s="1"/>
  <c r="N5" i="39"/>
  <c r="O5" i="39" s="1"/>
  <c r="H20" i="46"/>
  <c r="O5" i="47"/>
  <c r="P5" i="47" s="1"/>
  <c r="N12" i="37"/>
  <c r="O12" i="37" s="1"/>
  <c r="D23" i="40"/>
  <c r="N23" i="40" s="1"/>
  <c r="O23" i="40" s="1"/>
  <c r="J22" i="42"/>
  <c r="N5" i="35"/>
  <c r="O5" i="35" s="1"/>
  <c r="D22" i="41"/>
  <c r="N22" i="41" s="1"/>
  <c r="O22" i="41" s="1"/>
  <c r="N12" i="41"/>
  <c r="O12" i="41" s="1"/>
  <c r="N22" i="42" l="1"/>
  <c r="O22" i="42" s="1"/>
</calcChain>
</file>

<file path=xl/sharedStrings.xml><?xml version="1.0" encoding="utf-8"?>
<sst xmlns="http://schemas.openxmlformats.org/spreadsheetml/2006/main" count="600" uniqueCount="84">
  <si>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</si>
  <si>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</si>
  <si>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</si>
  <si>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</si>
  <si>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</si>
  <si>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</si>
  <si>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</si>
  <si>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</si>
  <si>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</si>
  <si>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</si>
  <si>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</si>
  <si>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</si>
  <si>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</si>
  <si>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</si>
  <si>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</si>
  <si>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</si>
  <si>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</si>
  <si>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</si>
  <si>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</si>
  <si>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</si>
  <si>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Other General Government Services</t>
  </si>
  <si>
    <t>Public Safety</t>
  </si>
  <si>
    <t>Law Enforcement</t>
  </si>
  <si>
    <t>Fire Control</t>
  </si>
  <si>
    <t>Detention and/or Correction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</si>
  <si>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</si>
  <si>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</si>
  <si>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</si>
  <si>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</si>
  <si>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</si>
  <si>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Other Transportation Systems / Services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</si>
  <si>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</si>
  <si>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</si>
  <si>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</si>
  <si>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</si>
  <si>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</si>
  <si>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</si>
  <si>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Parker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</si>
  <si>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</si>
  <si>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</si>
  <si>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</si>
  <si>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</si>
  <si>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</si>
  <si>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</si>
  <si>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</si>
  <si>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</si>
  <si>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Detention and/or Corrections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</si>
  <si>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</si>
  <si>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</si>
  <si>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</si>
  <si>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</si>
  <si>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</si>
  <si>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</si>
  <si>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</si>
  <si>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</si>
  <si>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Road / Street Facilities</t>
  </si>
  <si>
    <t>Other Transportation</t>
  </si>
  <si>
    <t>Parks / Recreation</t>
  </si>
  <si>
    <t>2014 Municipal Population:</t>
  </si>
  <si>
    <t>Local Fiscal Year Ended September 30, 2007</t>
  </si>
  <si>
    <t>Protective Inspections</t>
  </si>
  <si>
    <t>2007 Municipal Population:</t>
  </si>
  <si>
    <t>Local Fiscal Year Ended September 30, 2015</t>
  </si>
  <si>
    <t>Other Uses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</si>
  <si>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</si>
  <si>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</si>
  <si>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</si>
  <si>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</si>
  <si>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</si>
  <si>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</si>
  <si>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</si>
  <si>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</si>
  <si>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</si>
  <si>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</si>
  <si>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</si>
  <si>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</si>
  <si>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</si>
  <si>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</si>
  <si>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</si>
  <si>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</si>
  <si>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</si>
  <si>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</si>
  <si>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Other Physical Environment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</si>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</sst>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SUM(D6:D6)</f>
        <v>484072</v>
      </c>
      <c r="E5" s="24">
        <f>SUM(E6:E6)</f>
        <v>0</v>
      </c>
      <c r="F5" s="24">
        <f>SUM(F6:F6)</f>
        <v>0</v>
      </c>
      <c r="G5" s="24">
        <f>SUM(G6:G6)</f>
        <v>0</v>
      </c>
      <c r="H5" s="24">
        <f>SUM(H6:H6)</f>
        <v>0</v>
      </c>
      <c r="I5" s="24">
        <f>SUM(I6:I6)</f>
        <v>0</v>
      </c>
      <c r="J5" s="24">
        <f>SUM(J6:J6)</f>
        <v>0</v>
      </c>
      <c r="K5" s="24">
        <f>SUM(K6:K6)</f>
        <v>0</v>
      </c>
      <c r="L5" s="24">
        <f>SUM(L6:L6)</f>
        <v>0</v>
      </c>
      <c r="M5" s="24">
        <f>SUM(M6:M6)</f>
        <v>0</v>
      </c>
      <c r="N5" s="24">
        <f>SUM(N6:N6)</f>
        <v>0</v>
      </c>
      <c r="O5" s="25">
        <f>SUM(D5:N5)</f>
        <v>484072</v>
      </c>
      <c r="P5" s="30">
        <f>(O5/P$22)</f>
        <v>113.87250058809691</v>
      </c>
      <c r="Q5" s="6"/>
    </row>
    <row r="6" spans="1:134">
      <c r="A6" s="12"/>
      <c r="B6" s="42">
        <v>519</v>
      </c>
      <c r="C6" s="19" t="s">
        <v>20</v>
      </c>
      <c r="D6" s="43">
        <v>484072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0">SUM(D6:N6)</f>
        <v>484072</v>
      </c>
      <c r="P6" s="44">
        <f>(O6/P$22)</f>
        <v>113.87250058809691</v>
      </c>
      <c r="Q6" s="9"/>
    </row>
    <row r="7" spans="1:134" ht="15.75">
      <c r="A7" s="26" t="s">
        <v>21</v>
      </c>
      <c r="B7" s="27"/>
      <c r="C7" s="28"/>
      <c r="D7" s="29">
        <f>SUM(D8:D10)</f>
        <v>1519794</v>
      </c>
      <c r="E7" s="29">
        <f>SUM(E8:E10)</f>
        <v>0</v>
      </c>
      <c r="F7" s="29">
        <f>SUM(F8:F10)</f>
        <v>0</v>
      </c>
      <c r="G7" s="29">
        <f>SUM(G8:G10)</f>
        <v>0</v>
      </c>
      <c r="H7" s="29">
        <f>SUM(H8:H10)</f>
        <v>0</v>
      </c>
      <c r="I7" s="29">
        <f>SUM(I8:I10)</f>
        <v>0</v>
      </c>
      <c r="J7" s="29">
        <f>SUM(J8:J10)</f>
        <v>0</v>
      </c>
      <c r="K7" s="29">
        <f>SUM(K8:K10)</f>
        <v>0</v>
      </c>
      <c r="L7" s="29">
        <f>SUM(L8:L10)</f>
        <v>0</v>
      </c>
      <c r="M7" s="29">
        <f>SUM(M8:M10)</f>
        <v>0</v>
      </c>
      <c r="N7" s="29">
        <f>SUM(N8:N10)</f>
        <v>0</v>
      </c>
      <c r="O7" s="40">
        <f>SUM(D7:N7)</f>
        <v>1519794</v>
      </c>
      <c r="P7" s="41">
        <f>(O7/P$22)</f>
        <v>357.51446718419197</v>
      </c>
      <c r="Q7" s="10"/>
    </row>
    <row r="8" spans="1:134">
      <c r="A8" s="12"/>
      <c r="B8" s="42">
        <v>521</v>
      </c>
      <c r="C8" s="19" t="s">
        <v>22</v>
      </c>
      <c r="D8" s="43">
        <v>949521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949521</v>
      </c>
      <c r="P8" s="44">
        <f>(O8/P$22)</f>
        <v>223.36414961185602</v>
      </c>
      <c r="Q8" s="9"/>
    </row>
    <row r="9" spans="1:134">
      <c r="A9" s="12"/>
      <c r="B9" s="42">
        <v>522</v>
      </c>
      <c r="C9" s="19" t="s">
        <v>23</v>
      </c>
      <c r="D9" s="43">
        <v>385717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0" si="1">SUM(D9:N9)</f>
        <v>385717</v>
      </c>
      <c r="P9" s="44">
        <f>(O9/P$22)</f>
        <v>90.735591625499879</v>
      </c>
      <c r="Q9" s="9"/>
    </row>
    <row r="10" spans="1:134">
      <c r="A10" s="12"/>
      <c r="B10" s="42">
        <v>524</v>
      </c>
      <c r="C10" s="19" t="s">
        <v>60</v>
      </c>
      <c r="D10" s="43">
        <v>184556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184556</v>
      </c>
      <c r="P10" s="44">
        <f>(O10/P$22)</f>
        <v>43.414725946836036</v>
      </c>
      <c r="Q10" s="9"/>
    </row>
    <row r="11" spans="1:134" ht="15.75">
      <c r="A11" s="26" t="s">
        <v>25</v>
      </c>
      <c r="B11" s="27"/>
      <c r="C11" s="28"/>
      <c r="D11" s="29">
        <f>SUM(D12:D14)</f>
        <v>754096</v>
      </c>
      <c r="E11" s="29">
        <f>SUM(E12:E14)</f>
        <v>0</v>
      </c>
      <c r="F11" s="29">
        <f>SUM(F12:F14)</f>
        <v>0</v>
      </c>
      <c r="G11" s="29">
        <f>SUM(G12:G14)</f>
        <v>0</v>
      </c>
      <c r="H11" s="29">
        <f>SUM(H12:H14)</f>
        <v>0</v>
      </c>
      <c r="I11" s="29">
        <f>SUM(I12:I14)</f>
        <v>2007796</v>
      </c>
      <c r="J11" s="29">
        <f>SUM(J12:J14)</f>
        <v>0</v>
      </c>
      <c r="K11" s="29">
        <f>SUM(K12:K14)</f>
        <v>0</v>
      </c>
      <c r="L11" s="29">
        <f>SUM(L12:L14)</f>
        <v>0</v>
      </c>
      <c r="M11" s="29">
        <f>SUM(M12:M14)</f>
        <v>0</v>
      </c>
      <c r="N11" s="29">
        <f>SUM(N12:N14)</f>
        <v>0</v>
      </c>
      <c r="O11" s="40">
        <f>SUM(D11:N11)</f>
        <v>2761892</v>
      </c>
      <c r="P11" s="41">
        <f>(O11/P$22)</f>
        <v>649.70406963067512</v>
      </c>
      <c r="Q11" s="10"/>
    </row>
    <row r="12" spans="1:134">
      <c r="A12" s="12"/>
      <c r="B12" s="42">
        <v>534</v>
      </c>
      <c r="C12" s="19" t="s">
        <v>26</v>
      </c>
      <c r="D12" s="43">
        <v>223343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9" si="2">SUM(D12:N12)</f>
        <v>223343</v>
      </c>
      <c r="P12" s="44">
        <f>(O12/P$22)</f>
        <v>52.538932015996238</v>
      </c>
      <c r="Q12" s="9"/>
    </row>
    <row r="13" spans="1:134">
      <c r="A13" s="12"/>
      <c r="B13" s="42">
        <v>536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2007796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2007796</v>
      </c>
      <c r="P13" s="44">
        <f>(O13/P$22)</f>
        <v>472.3114561279699</v>
      </c>
      <c r="Q13" s="9"/>
    </row>
    <row r="14" spans="1:134">
      <c r="A14" s="12"/>
      <c r="B14" s="42">
        <v>539</v>
      </c>
      <c r="C14" s="19" t="s">
        <v>82</v>
      </c>
      <c r="D14" s="43">
        <v>530753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530753</v>
      </c>
      <c r="P14" s="44">
        <f>(O14/P$22)</f>
        <v>124.85368148670901</v>
      </c>
      <c r="Q14" s="9"/>
    </row>
    <row r="15" spans="1:134" ht="15.75">
      <c r="A15" s="26" t="s">
        <v>28</v>
      </c>
      <c r="B15" s="27"/>
      <c r="C15" s="28"/>
      <c r="D15" s="29">
        <f>SUM(D16:D17)</f>
        <v>1000652</v>
      </c>
      <c r="E15" s="29">
        <f>SUM(E16:E17)</f>
        <v>0</v>
      </c>
      <c r="F15" s="29">
        <f>SUM(F16:F17)</f>
        <v>0</v>
      </c>
      <c r="G15" s="29">
        <f>SUM(G16:G17)</f>
        <v>0</v>
      </c>
      <c r="H15" s="29">
        <f>SUM(H16:H17)</f>
        <v>0</v>
      </c>
      <c r="I15" s="29">
        <f>SUM(I16:I17)</f>
        <v>0</v>
      </c>
      <c r="J15" s="29">
        <f>SUM(J16:J17)</f>
        <v>0</v>
      </c>
      <c r="K15" s="29">
        <f>SUM(K16:K17)</f>
        <v>0</v>
      </c>
      <c r="L15" s="29">
        <f>SUM(L16:L17)</f>
        <v>0</v>
      </c>
      <c r="M15" s="29">
        <f>SUM(M16:M17)</f>
        <v>0</v>
      </c>
      <c r="N15" s="29">
        <f>SUM(N16:N17)</f>
        <v>0</v>
      </c>
      <c r="O15" s="29">
        <f t="shared" si="2"/>
        <v>1000652</v>
      </c>
      <c r="P15" s="41">
        <f>(O15/P$22)</f>
        <v>235.39214302517055</v>
      </c>
      <c r="Q15" s="10"/>
    </row>
    <row r="16" spans="1:134">
      <c r="A16" s="12"/>
      <c r="B16" s="42">
        <v>541</v>
      </c>
      <c r="C16" s="19" t="s">
        <v>29</v>
      </c>
      <c r="D16" s="43">
        <v>958175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958175</v>
      </c>
      <c r="P16" s="44">
        <f>(O16/P$22)</f>
        <v>225.39990590449307</v>
      </c>
      <c r="Q16" s="9"/>
    </row>
    <row r="17" spans="1:120">
      <c r="A17" s="12"/>
      <c r="B17" s="42">
        <v>549</v>
      </c>
      <c r="C17" s="19" t="s">
        <v>30</v>
      </c>
      <c r="D17" s="43">
        <v>42477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42477</v>
      </c>
      <c r="P17" s="44">
        <f>(O17/P$22)</f>
        <v>9.9922371206774869</v>
      </c>
      <c r="Q17" s="9"/>
    </row>
    <row r="18" spans="1:120" ht="15.75">
      <c r="A18" s="26" t="s">
        <v>31</v>
      </c>
      <c r="B18" s="27"/>
      <c r="C18" s="28"/>
      <c r="D18" s="29">
        <f>SUM(D19:D19)</f>
        <v>1190003</v>
      </c>
      <c r="E18" s="29">
        <f>SUM(E19:E19)</f>
        <v>0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>SUM(D18:N18)</f>
        <v>1190003</v>
      </c>
      <c r="P18" s="41">
        <f>(O18/P$22)</f>
        <v>279.93483886144435</v>
      </c>
      <c r="Q18" s="9"/>
    </row>
    <row r="19" spans="1:120" ht="15.75" thickBot="1">
      <c r="A19" s="12"/>
      <c r="B19" s="42">
        <v>572</v>
      </c>
      <c r="C19" s="19" t="s">
        <v>32</v>
      </c>
      <c r="D19" s="43">
        <v>1190003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1190003</v>
      </c>
      <c r="P19" s="44">
        <f>(O19/P$22)</f>
        <v>279.93483886144435</v>
      </c>
      <c r="Q19" s="9"/>
    </row>
    <row r="20" spans="1:120" ht="16.5" thickBot="1">
      <c r="A20" s="13" t="s">
        <v>10</v>
      </c>
      <c r="B20" s="21"/>
      <c r="C20" s="20"/>
      <c r="D20" s="14">
        <f>SUM(D5,D7,D11,D15,D18)</f>
        <v>4948617</v>
      </c>
      <c r="E20" s="14">
        <f t="shared" ref="E20:N20" si="3">SUM(E5,E7,E11,E15,E18)</f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14">
        <f t="shared" si="3"/>
        <v>2007796</v>
      </c>
      <c r="J20" s="14">
        <f t="shared" si="3"/>
        <v>0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14">
        <f t="shared" si="3"/>
        <v>0</v>
      </c>
      <c r="O20" s="14">
        <f>SUM(D20:N20)</f>
        <v>6956413</v>
      </c>
      <c r="P20" s="35">
        <f>(O20/P$22)</f>
        <v>1636.418019289579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83</v>
      </c>
      <c r="N22" s="90"/>
      <c r="O22" s="90"/>
      <c r="P22" s="39">
        <v>4251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453674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1017</v>
      </c>
      <c r="N5" s="25">
        <f t="shared" ref="N5:N22" si="1">SUM(D5:M5)</f>
        <v>454691</v>
      </c>
      <c r="O5" s="30">
        <f t="shared" ref="O5:O22" si="2">(N5/O$24)</f>
        <v>105.13086705202312</v>
      </c>
      <c r="P5" s="6"/>
    </row>
    <row r="6" spans="1:133">
      <c r="A6" s="12"/>
      <c r="B6" s="42">
        <v>513</v>
      </c>
      <c r="C6" s="19" t="s">
        <v>19</v>
      </c>
      <c r="D6" s="43">
        <v>135000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1017</v>
      </c>
      <c r="N6" s="43">
        <f t="shared" si="1"/>
        <v>136017</v>
      </c>
      <c r="O6" s="44">
        <f t="shared" si="2"/>
        <v>31.449017341040463</v>
      </c>
      <c r="P6" s="9"/>
    </row>
    <row r="7" spans="1:133">
      <c r="A7" s="12"/>
      <c r="B7" s="42">
        <v>519</v>
      </c>
      <c r="C7" s="19" t="s">
        <v>20</v>
      </c>
      <c r="D7" s="43">
        <v>318674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318674</v>
      </c>
      <c r="O7" s="44">
        <f t="shared" si="2"/>
        <v>73.681849710982661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966485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966485</v>
      </c>
      <c r="O8" s="41">
        <f t="shared" si="2"/>
        <v>223.46473988439305</v>
      </c>
      <c r="P8" s="10"/>
    </row>
    <row r="9" spans="1:133">
      <c r="A9" s="12"/>
      <c r="B9" s="42">
        <v>521</v>
      </c>
      <c r="C9" s="19" t="s">
        <v>22</v>
      </c>
      <c r="D9" s="43">
        <v>622377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622377</v>
      </c>
      <c r="O9" s="44">
        <f t="shared" si="2"/>
        <v>143.9021965317919</v>
      </c>
      <c r="P9" s="9"/>
    </row>
    <row r="10" spans="1:133">
      <c r="A10" s="12"/>
      <c r="B10" s="42">
        <v>522</v>
      </c>
      <c r="C10" s="19" t="s">
        <v>23</v>
      </c>
      <c r="D10" s="43">
        <v>276207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276207</v>
      </c>
      <c r="O10" s="44">
        <f t="shared" si="2"/>
        <v>63.862890173410406</v>
      </c>
      <c r="P10" s="9"/>
    </row>
    <row r="11" spans="1:133">
      <c r="A11" s="12"/>
      <c r="B11" s="42">
        <v>523</v>
      </c>
      <c r="C11" s="19" t="s">
        <v>46</v>
      </c>
      <c r="D11" s="43">
        <v>67901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67901</v>
      </c>
      <c r="O11" s="44">
        <f t="shared" si="2"/>
        <v>15.699653179190751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229949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1740405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1970354</v>
      </c>
      <c r="O12" s="41">
        <f t="shared" si="2"/>
        <v>455.57317919075143</v>
      </c>
      <c r="P12" s="10"/>
    </row>
    <row r="13" spans="1:133">
      <c r="A13" s="12"/>
      <c r="B13" s="42">
        <v>534</v>
      </c>
      <c r="C13" s="19" t="s">
        <v>26</v>
      </c>
      <c r="D13" s="43">
        <v>229949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229949</v>
      </c>
      <c r="O13" s="44">
        <f t="shared" si="2"/>
        <v>53.167398843930634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1740405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1740405</v>
      </c>
      <c r="O14" s="44">
        <f t="shared" si="2"/>
        <v>402.40578034682079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287625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287625</v>
      </c>
      <c r="O15" s="41">
        <f t="shared" si="2"/>
        <v>66.502890173410407</v>
      </c>
      <c r="P15" s="10"/>
    </row>
    <row r="16" spans="1:133">
      <c r="A16" s="12"/>
      <c r="B16" s="42">
        <v>541</v>
      </c>
      <c r="C16" s="19" t="s">
        <v>29</v>
      </c>
      <c r="D16" s="43">
        <v>255946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255946</v>
      </c>
      <c r="O16" s="44">
        <f t="shared" si="2"/>
        <v>59.178265895953757</v>
      </c>
      <c r="P16" s="9"/>
    </row>
    <row r="17" spans="1:119">
      <c r="A17" s="12"/>
      <c r="B17" s="42">
        <v>549</v>
      </c>
      <c r="C17" s="19" t="s">
        <v>30</v>
      </c>
      <c r="D17" s="43">
        <v>31679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31679</v>
      </c>
      <c r="O17" s="44">
        <f t="shared" si="2"/>
        <v>7.324624277456647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70318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70318</v>
      </c>
      <c r="O18" s="41">
        <f t="shared" si="2"/>
        <v>16.258497109826589</v>
      </c>
      <c r="P18" s="9"/>
    </row>
    <row r="19" spans="1:119">
      <c r="A19" s="12"/>
      <c r="B19" s="42">
        <v>572</v>
      </c>
      <c r="C19" s="19" t="s">
        <v>32</v>
      </c>
      <c r="D19" s="43">
        <v>70318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70318</v>
      </c>
      <c r="O19" s="44">
        <f t="shared" si="2"/>
        <v>16.258497109826589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291353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291353</v>
      </c>
      <c r="O20" s="41">
        <f t="shared" si="2"/>
        <v>67.364855491329479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291353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291353</v>
      </c>
      <c r="O21" s="44">
        <f t="shared" si="2"/>
        <v>67.364855491329479</v>
      </c>
      <c r="P21" s="9"/>
    </row>
    <row r="22" spans="1:119" ht="16.5" thickBot="1">
      <c r="A22" s="13" t="s">
        <v>10</v>
      </c>
      <c r="B22" s="21"/>
      <c r="C22" s="20"/>
      <c r="D22" s="14">
        <f>SUM(D5,D8,D12,D15,D18,D20)</f>
        <v>2008051</v>
      </c>
      <c r="E22" s="14">
        <f t="shared" ref="E22:M22" si="8">SUM(E5,E8,E12,E15,E18,E20)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2031758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1017</v>
      </c>
      <c r="N22" s="14">
        <f t="shared" si="1"/>
        <v>4040826</v>
      </c>
      <c r="O22" s="35">
        <f t="shared" si="2"/>
        <v>934.2950289017341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47</v>
      </c>
      <c r="M24" s="90"/>
      <c r="N24" s="90"/>
      <c r="O24" s="39">
        <v>4325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316893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20538</v>
      </c>
      <c r="N5" s="25">
        <f t="shared" ref="N5:N22" si="1">SUM(D5:M5)</f>
        <v>337431</v>
      </c>
      <c r="O5" s="30">
        <f t="shared" ref="O5:O22" si="2">(N5/O$24)</f>
        <v>78.381184668989548</v>
      </c>
      <c r="P5" s="6"/>
    </row>
    <row r="6" spans="1:133">
      <c r="A6" s="12"/>
      <c r="B6" s="42">
        <v>513</v>
      </c>
      <c r="C6" s="19" t="s">
        <v>19</v>
      </c>
      <c r="D6" s="43">
        <v>121959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20538</v>
      </c>
      <c r="N6" s="43">
        <f t="shared" si="1"/>
        <v>142497</v>
      </c>
      <c r="O6" s="44">
        <f t="shared" si="2"/>
        <v>33.100348432055746</v>
      </c>
      <c r="P6" s="9"/>
    </row>
    <row r="7" spans="1:133">
      <c r="A7" s="12"/>
      <c r="B7" s="42">
        <v>519</v>
      </c>
      <c r="C7" s="19" t="s">
        <v>20</v>
      </c>
      <c r="D7" s="43">
        <v>194934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194934</v>
      </c>
      <c r="O7" s="44">
        <f t="shared" si="2"/>
        <v>45.280836236933801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988741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988741</v>
      </c>
      <c r="O8" s="41">
        <f t="shared" si="2"/>
        <v>229.67270615563299</v>
      </c>
      <c r="P8" s="10"/>
    </row>
    <row r="9" spans="1:133">
      <c r="A9" s="12"/>
      <c r="B9" s="42">
        <v>521</v>
      </c>
      <c r="C9" s="19" t="s">
        <v>22</v>
      </c>
      <c r="D9" s="43">
        <v>658122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658122</v>
      </c>
      <c r="O9" s="44">
        <f t="shared" si="2"/>
        <v>152.87386759581881</v>
      </c>
      <c r="P9" s="9"/>
    </row>
    <row r="10" spans="1:133">
      <c r="A10" s="12"/>
      <c r="B10" s="42">
        <v>522</v>
      </c>
      <c r="C10" s="19" t="s">
        <v>23</v>
      </c>
      <c r="D10" s="43">
        <v>297354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297354</v>
      </c>
      <c r="O10" s="44">
        <f t="shared" si="2"/>
        <v>69.071777003484314</v>
      </c>
      <c r="P10" s="9"/>
    </row>
    <row r="11" spans="1:133">
      <c r="A11" s="12"/>
      <c r="B11" s="42">
        <v>523</v>
      </c>
      <c r="C11" s="19" t="s">
        <v>24</v>
      </c>
      <c r="D11" s="43">
        <v>33265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33265</v>
      </c>
      <c r="O11" s="44">
        <f t="shared" si="2"/>
        <v>7.7270615563298488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252143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1776121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2028264</v>
      </c>
      <c r="O12" s="41">
        <f t="shared" si="2"/>
        <v>471.14146341463413</v>
      </c>
      <c r="P12" s="10"/>
    </row>
    <row r="13" spans="1:133">
      <c r="A13" s="12"/>
      <c r="B13" s="42">
        <v>534</v>
      </c>
      <c r="C13" s="19" t="s">
        <v>26</v>
      </c>
      <c r="D13" s="43">
        <v>252143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252143</v>
      </c>
      <c r="O13" s="44">
        <f t="shared" si="2"/>
        <v>58.569802555168408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1776121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1776121</v>
      </c>
      <c r="O14" s="44">
        <f t="shared" si="2"/>
        <v>412.57166085946574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439396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439396</v>
      </c>
      <c r="O15" s="41">
        <f t="shared" si="2"/>
        <v>102.06643437862949</v>
      </c>
      <c r="P15" s="10"/>
    </row>
    <row r="16" spans="1:133">
      <c r="A16" s="12"/>
      <c r="B16" s="42">
        <v>541</v>
      </c>
      <c r="C16" s="19" t="s">
        <v>29</v>
      </c>
      <c r="D16" s="43">
        <v>409709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409709</v>
      </c>
      <c r="O16" s="44">
        <f t="shared" si="2"/>
        <v>95.170499419279906</v>
      </c>
      <c r="P16" s="9"/>
    </row>
    <row r="17" spans="1:119">
      <c r="A17" s="12"/>
      <c r="B17" s="42">
        <v>549</v>
      </c>
      <c r="C17" s="19" t="s">
        <v>30</v>
      </c>
      <c r="D17" s="43">
        <v>29687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29687</v>
      </c>
      <c r="O17" s="44">
        <f t="shared" si="2"/>
        <v>6.8959349593495931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70594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70594</v>
      </c>
      <c r="O18" s="41">
        <f t="shared" si="2"/>
        <v>16.39814169570267</v>
      </c>
      <c r="P18" s="9"/>
    </row>
    <row r="19" spans="1:119">
      <c r="A19" s="12"/>
      <c r="B19" s="42">
        <v>572</v>
      </c>
      <c r="C19" s="19" t="s">
        <v>32</v>
      </c>
      <c r="D19" s="43">
        <v>70594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70594</v>
      </c>
      <c r="O19" s="44">
        <f t="shared" si="2"/>
        <v>16.39814169570267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274000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274000</v>
      </c>
      <c r="O20" s="41">
        <f t="shared" si="2"/>
        <v>63.646922183507549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274000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274000</v>
      </c>
      <c r="O21" s="44">
        <f t="shared" si="2"/>
        <v>63.646922183507549</v>
      </c>
      <c r="P21" s="9"/>
    </row>
    <row r="22" spans="1:119" ht="16.5" thickBot="1">
      <c r="A22" s="13" t="s">
        <v>10</v>
      </c>
      <c r="B22" s="21"/>
      <c r="C22" s="20"/>
      <c r="D22" s="14">
        <f>SUM(D5,D8,D12,D15,D18,D20)</f>
        <v>2067767</v>
      </c>
      <c r="E22" s="14">
        <f t="shared" ref="E22:M22" si="8">SUM(E5,E8,E12,E15,E18,E20)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2050121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20538</v>
      </c>
      <c r="N22" s="14">
        <f t="shared" si="1"/>
        <v>4138426</v>
      </c>
      <c r="O22" s="35">
        <f t="shared" si="2"/>
        <v>961.30685249709643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44</v>
      </c>
      <c r="M24" s="90"/>
      <c r="N24" s="90"/>
      <c r="O24" s="39">
        <v>4305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372706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26954</v>
      </c>
      <c r="N5" s="25">
        <f t="shared" ref="N5:N22" si="1">SUM(D5:M5)</f>
        <v>399660</v>
      </c>
      <c r="O5" s="30">
        <f t="shared" ref="O5:O22" si="2">(N5/O$24)</f>
        <v>92.321552321552318</v>
      </c>
      <c r="P5" s="6"/>
    </row>
    <row r="6" spans="1:133">
      <c r="A6" s="12"/>
      <c r="B6" s="42">
        <v>513</v>
      </c>
      <c r="C6" s="19" t="s">
        <v>19</v>
      </c>
      <c r="D6" s="43">
        <v>138746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26954</v>
      </c>
      <c r="N6" s="43">
        <f t="shared" si="1"/>
        <v>165700</v>
      </c>
      <c r="O6" s="44">
        <f t="shared" si="2"/>
        <v>38.276738276738278</v>
      </c>
      <c r="P6" s="9"/>
    </row>
    <row r="7" spans="1:133">
      <c r="A7" s="12"/>
      <c r="B7" s="42">
        <v>519</v>
      </c>
      <c r="C7" s="19" t="s">
        <v>20</v>
      </c>
      <c r="D7" s="43">
        <v>233960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233960</v>
      </c>
      <c r="O7" s="44">
        <f t="shared" si="2"/>
        <v>54.044814044814046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950944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950944</v>
      </c>
      <c r="O8" s="41">
        <f t="shared" si="2"/>
        <v>219.66828366828366</v>
      </c>
      <c r="P8" s="10"/>
    </row>
    <row r="9" spans="1:133">
      <c r="A9" s="12"/>
      <c r="B9" s="42">
        <v>521</v>
      </c>
      <c r="C9" s="19" t="s">
        <v>22</v>
      </c>
      <c r="D9" s="43">
        <v>664805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664805</v>
      </c>
      <c r="O9" s="44">
        <f t="shared" si="2"/>
        <v>153.57010857010857</v>
      </c>
      <c r="P9" s="9"/>
    </row>
    <row r="10" spans="1:133">
      <c r="A10" s="12"/>
      <c r="B10" s="42">
        <v>522</v>
      </c>
      <c r="C10" s="19" t="s">
        <v>23</v>
      </c>
      <c r="D10" s="43">
        <v>285829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285829</v>
      </c>
      <c r="O10" s="44">
        <f t="shared" si="2"/>
        <v>66.026565026565024</v>
      </c>
      <c r="P10" s="9"/>
    </row>
    <row r="11" spans="1:133">
      <c r="A11" s="12"/>
      <c r="B11" s="42">
        <v>523</v>
      </c>
      <c r="C11" s="19" t="s">
        <v>24</v>
      </c>
      <c r="D11" s="43">
        <v>310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310</v>
      </c>
      <c r="O11" s="44">
        <f t="shared" si="2"/>
        <v>7.1610071610071616E-2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235156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1799124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2034280</v>
      </c>
      <c r="O12" s="41">
        <f t="shared" si="2"/>
        <v>469.9191499191499</v>
      </c>
      <c r="P12" s="10"/>
    </row>
    <row r="13" spans="1:133">
      <c r="A13" s="12"/>
      <c r="B13" s="42">
        <v>534</v>
      </c>
      <c r="C13" s="19" t="s">
        <v>26</v>
      </c>
      <c r="D13" s="43">
        <v>235156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235156</v>
      </c>
      <c r="O13" s="44">
        <f t="shared" si="2"/>
        <v>54.321090321090324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1799124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1799124</v>
      </c>
      <c r="O14" s="44">
        <f t="shared" si="2"/>
        <v>415.59805959805959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283754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283754</v>
      </c>
      <c r="O15" s="41">
        <f t="shared" si="2"/>
        <v>65.547239547239542</v>
      </c>
      <c r="P15" s="10"/>
    </row>
    <row r="16" spans="1:133">
      <c r="A16" s="12"/>
      <c r="B16" s="42">
        <v>541</v>
      </c>
      <c r="C16" s="19" t="s">
        <v>29</v>
      </c>
      <c r="D16" s="43">
        <v>252343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252343</v>
      </c>
      <c r="O16" s="44">
        <f t="shared" si="2"/>
        <v>58.291291291291294</v>
      </c>
      <c r="P16" s="9"/>
    </row>
    <row r="17" spans="1:119">
      <c r="A17" s="12"/>
      <c r="B17" s="42">
        <v>549</v>
      </c>
      <c r="C17" s="19" t="s">
        <v>30</v>
      </c>
      <c r="D17" s="43">
        <v>31411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31411</v>
      </c>
      <c r="O17" s="44">
        <f t="shared" si="2"/>
        <v>7.2559482559482555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65839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65839</v>
      </c>
      <c r="O18" s="41">
        <f t="shared" si="2"/>
        <v>15.208824208824209</v>
      </c>
      <c r="P18" s="9"/>
    </row>
    <row r="19" spans="1:119">
      <c r="A19" s="12"/>
      <c r="B19" s="42">
        <v>572</v>
      </c>
      <c r="C19" s="19" t="s">
        <v>32</v>
      </c>
      <c r="D19" s="43">
        <v>65839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65839</v>
      </c>
      <c r="O19" s="44">
        <f t="shared" si="2"/>
        <v>15.208824208824209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62998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62998</v>
      </c>
      <c r="O20" s="41">
        <f t="shared" si="2"/>
        <v>14.552552552552553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62998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62998</v>
      </c>
      <c r="O21" s="44">
        <f t="shared" si="2"/>
        <v>14.552552552552553</v>
      </c>
      <c r="P21" s="9"/>
    </row>
    <row r="22" spans="1:119" ht="16.5" thickBot="1">
      <c r="A22" s="13" t="s">
        <v>10</v>
      </c>
      <c r="B22" s="21"/>
      <c r="C22" s="20"/>
      <c r="D22" s="14">
        <f>SUM(D5,D8,D12,D15,D18,D20)</f>
        <v>1908399</v>
      </c>
      <c r="E22" s="14">
        <f t="shared" ref="E22:M22" si="8">SUM(E5,E8,E12,E15,E18,E20)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1862122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26954</v>
      </c>
      <c r="N22" s="14">
        <f t="shared" si="1"/>
        <v>3797475</v>
      </c>
      <c r="O22" s="35">
        <f t="shared" si="2"/>
        <v>877.21760221760223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42</v>
      </c>
      <c r="M24" s="90"/>
      <c r="N24" s="90"/>
      <c r="O24" s="39">
        <v>4329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386908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3255</v>
      </c>
      <c r="N5" s="25">
        <f t="shared" ref="N5:N22" si="1">SUM(D5:M5)</f>
        <v>390163</v>
      </c>
      <c r="O5" s="30">
        <f t="shared" ref="O5:O22" si="2">(N5/O$24)</f>
        <v>90.378271948112115</v>
      </c>
      <c r="P5" s="6"/>
    </row>
    <row r="6" spans="1:133">
      <c r="A6" s="12"/>
      <c r="B6" s="42">
        <v>513</v>
      </c>
      <c r="C6" s="19" t="s">
        <v>19</v>
      </c>
      <c r="D6" s="43">
        <v>129684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3255</v>
      </c>
      <c r="N6" s="43">
        <f t="shared" si="1"/>
        <v>132939</v>
      </c>
      <c r="O6" s="44">
        <f t="shared" si="2"/>
        <v>30.794301598332176</v>
      </c>
      <c r="P6" s="9"/>
    </row>
    <row r="7" spans="1:133">
      <c r="A7" s="12"/>
      <c r="B7" s="42">
        <v>519</v>
      </c>
      <c r="C7" s="19" t="s">
        <v>20</v>
      </c>
      <c r="D7" s="43">
        <v>257224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257224</v>
      </c>
      <c r="O7" s="44">
        <f t="shared" si="2"/>
        <v>59.583970349779939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1059748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1059748</v>
      </c>
      <c r="O8" s="41">
        <f t="shared" si="2"/>
        <v>245.48251100301135</v>
      </c>
      <c r="P8" s="10"/>
    </row>
    <row r="9" spans="1:133">
      <c r="A9" s="12"/>
      <c r="B9" s="42">
        <v>521</v>
      </c>
      <c r="C9" s="19" t="s">
        <v>22</v>
      </c>
      <c r="D9" s="43">
        <v>736297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736297</v>
      </c>
      <c r="O9" s="44">
        <f t="shared" si="2"/>
        <v>170.5575631225388</v>
      </c>
      <c r="P9" s="9"/>
    </row>
    <row r="10" spans="1:133">
      <c r="A10" s="12"/>
      <c r="B10" s="42">
        <v>522</v>
      </c>
      <c r="C10" s="19" t="s">
        <v>23</v>
      </c>
      <c r="D10" s="43">
        <v>305661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305661</v>
      </c>
      <c r="O10" s="44">
        <f t="shared" si="2"/>
        <v>70.804030576789444</v>
      </c>
      <c r="P10" s="9"/>
    </row>
    <row r="11" spans="1:133">
      <c r="A11" s="12"/>
      <c r="B11" s="42">
        <v>523</v>
      </c>
      <c r="C11" s="19" t="s">
        <v>24</v>
      </c>
      <c r="D11" s="43">
        <v>17790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17790</v>
      </c>
      <c r="O11" s="44">
        <f t="shared" si="2"/>
        <v>4.1209173036831137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269517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1822641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2092158</v>
      </c>
      <c r="O12" s="41">
        <f t="shared" si="2"/>
        <v>484.632383599722</v>
      </c>
      <c r="P12" s="10"/>
    </row>
    <row r="13" spans="1:133">
      <c r="A13" s="12"/>
      <c r="B13" s="42">
        <v>534</v>
      </c>
      <c r="C13" s="19" t="s">
        <v>26</v>
      </c>
      <c r="D13" s="43">
        <v>269517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269517</v>
      </c>
      <c r="O13" s="44">
        <f t="shared" si="2"/>
        <v>62.431549687282832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1822641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1822641</v>
      </c>
      <c r="O14" s="44">
        <f t="shared" si="2"/>
        <v>422.20083391243918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280164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280164</v>
      </c>
      <c r="O15" s="41">
        <f t="shared" si="2"/>
        <v>64.897845726198753</v>
      </c>
      <c r="P15" s="10"/>
    </row>
    <row r="16" spans="1:133">
      <c r="A16" s="12"/>
      <c r="B16" s="42">
        <v>541</v>
      </c>
      <c r="C16" s="19" t="s">
        <v>29</v>
      </c>
      <c r="D16" s="43">
        <v>249754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249754</v>
      </c>
      <c r="O16" s="44">
        <f t="shared" si="2"/>
        <v>57.853602038452628</v>
      </c>
      <c r="P16" s="9"/>
    </row>
    <row r="17" spans="1:119">
      <c r="A17" s="12"/>
      <c r="B17" s="42">
        <v>549</v>
      </c>
      <c r="C17" s="19" t="s">
        <v>30</v>
      </c>
      <c r="D17" s="43">
        <v>30410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30410</v>
      </c>
      <c r="O17" s="44">
        <f t="shared" si="2"/>
        <v>7.0442436877461203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66985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66985</v>
      </c>
      <c r="O18" s="41">
        <f t="shared" si="2"/>
        <v>15.516562427611767</v>
      </c>
      <c r="P18" s="9"/>
    </row>
    <row r="19" spans="1:119">
      <c r="A19" s="12"/>
      <c r="B19" s="42">
        <v>572</v>
      </c>
      <c r="C19" s="19" t="s">
        <v>32</v>
      </c>
      <c r="D19" s="43">
        <v>66985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66985</v>
      </c>
      <c r="O19" s="44">
        <f t="shared" si="2"/>
        <v>15.516562427611767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103030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103030</v>
      </c>
      <c r="O20" s="41">
        <f t="shared" si="2"/>
        <v>23.866110725040539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103030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103030</v>
      </c>
      <c r="O21" s="44">
        <f t="shared" si="2"/>
        <v>23.866110725040539</v>
      </c>
      <c r="P21" s="9"/>
    </row>
    <row r="22" spans="1:119" ht="16.5" thickBot="1">
      <c r="A22" s="13" t="s">
        <v>10</v>
      </c>
      <c r="B22" s="21"/>
      <c r="C22" s="20"/>
      <c r="D22" s="14">
        <f>SUM(D5,D8,D12,D15,D18,D20)</f>
        <v>2063322</v>
      </c>
      <c r="E22" s="14">
        <f t="shared" ref="E22:M22" si="8">SUM(E5,E8,E12,E15,E18,E20)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1925671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3255</v>
      </c>
      <c r="N22" s="14">
        <f t="shared" si="1"/>
        <v>3992248</v>
      </c>
      <c r="O22" s="35">
        <f t="shared" si="2"/>
        <v>924.77368542969657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39</v>
      </c>
      <c r="M24" s="90"/>
      <c r="N24" s="90"/>
      <c r="O24" s="39">
        <v>4317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497501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509</v>
      </c>
      <c r="N5" s="25">
        <f t="shared" ref="N5:N23" si="1">SUM(D5:M5)</f>
        <v>498010</v>
      </c>
      <c r="O5" s="30">
        <f t="shared" ref="O5:O23" si="2">(N5/O$25)</f>
        <v>108.90225235075442</v>
      </c>
      <c r="P5" s="6"/>
    </row>
    <row r="6" spans="1:133">
      <c r="A6" s="12"/>
      <c r="B6" s="42">
        <v>513</v>
      </c>
      <c r="C6" s="19" t="s">
        <v>19</v>
      </c>
      <c r="D6" s="43">
        <v>126483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509</v>
      </c>
      <c r="N6" s="43">
        <f t="shared" si="1"/>
        <v>126992</v>
      </c>
      <c r="O6" s="44">
        <f t="shared" si="2"/>
        <v>27.76995407828559</v>
      </c>
      <c r="P6" s="9"/>
    </row>
    <row r="7" spans="1:133">
      <c r="A7" s="12"/>
      <c r="B7" s="42">
        <v>519</v>
      </c>
      <c r="C7" s="19" t="s">
        <v>20</v>
      </c>
      <c r="D7" s="43">
        <v>371018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371018</v>
      </c>
      <c r="O7" s="44">
        <f t="shared" si="2"/>
        <v>81.132298272468844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991604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991604</v>
      </c>
      <c r="O8" s="41">
        <f t="shared" si="2"/>
        <v>216.83883664990159</v>
      </c>
      <c r="P8" s="10"/>
    </row>
    <row r="9" spans="1:133">
      <c r="A9" s="12"/>
      <c r="B9" s="42">
        <v>521</v>
      </c>
      <c r="C9" s="19" t="s">
        <v>22</v>
      </c>
      <c r="D9" s="43">
        <v>654929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654929</v>
      </c>
      <c r="O9" s="44">
        <f t="shared" si="2"/>
        <v>143.21648808222173</v>
      </c>
      <c r="P9" s="9"/>
    </row>
    <row r="10" spans="1:133">
      <c r="A10" s="12"/>
      <c r="B10" s="42">
        <v>522</v>
      </c>
      <c r="C10" s="19" t="s">
        <v>23</v>
      </c>
      <c r="D10" s="43">
        <v>293310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293310</v>
      </c>
      <c r="O10" s="44">
        <f t="shared" si="2"/>
        <v>64.139514541876224</v>
      </c>
      <c r="P10" s="9"/>
    </row>
    <row r="11" spans="1:133">
      <c r="A11" s="12"/>
      <c r="B11" s="42">
        <v>523</v>
      </c>
      <c r="C11" s="19" t="s">
        <v>24</v>
      </c>
      <c r="D11" s="43">
        <v>43365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43365</v>
      </c>
      <c r="O11" s="44">
        <f t="shared" si="2"/>
        <v>9.4828340258036299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384408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1941319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2325727</v>
      </c>
      <c r="O12" s="41">
        <f t="shared" si="2"/>
        <v>508.57795757708288</v>
      </c>
      <c r="P12" s="10"/>
    </row>
    <row r="13" spans="1:133">
      <c r="A13" s="12"/>
      <c r="B13" s="42">
        <v>534</v>
      </c>
      <c r="C13" s="19" t="s">
        <v>26</v>
      </c>
      <c r="D13" s="43">
        <v>384408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384408</v>
      </c>
      <c r="O13" s="44">
        <f t="shared" si="2"/>
        <v>84.060354253225455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1941319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1941319</v>
      </c>
      <c r="O14" s="44">
        <f t="shared" si="2"/>
        <v>424.51760332385743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291620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291620</v>
      </c>
      <c r="O15" s="41">
        <f t="shared" si="2"/>
        <v>63.769954078285586</v>
      </c>
      <c r="P15" s="10"/>
    </row>
    <row r="16" spans="1:133">
      <c r="A16" s="12"/>
      <c r="B16" s="42">
        <v>541</v>
      </c>
      <c r="C16" s="19" t="s">
        <v>29</v>
      </c>
      <c r="D16" s="43">
        <v>260880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260880</v>
      </c>
      <c r="O16" s="44">
        <f t="shared" si="2"/>
        <v>57.047889787885417</v>
      </c>
      <c r="P16" s="9"/>
    </row>
    <row r="17" spans="1:119">
      <c r="A17" s="12"/>
      <c r="B17" s="42">
        <v>549</v>
      </c>
      <c r="C17" s="19" t="s">
        <v>30</v>
      </c>
      <c r="D17" s="43">
        <v>30740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30740</v>
      </c>
      <c r="O17" s="44">
        <f t="shared" si="2"/>
        <v>6.7220642904001746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80873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80873</v>
      </c>
      <c r="O18" s="41">
        <f t="shared" si="2"/>
        <v>17.684889569210583</v>
      </c>
      <c r="P18" s="9"/>
    </row>
    <row r="19" spans="1:119">
      <c r="A19" s="12"/>
      <c r="B19" s="42">
        <v>572</v>
      </c>
      <c r="C19" s="19" t="s">
        <v>32</v>
      </c>
      <c r="D19" s="43">
        <v>80873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80873</v>
      </c>
      <c r="O19" s="44">
        <f t="shared" si="2"/>
        <v>17.684889569210583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SUM(D21:D22)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209110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209110</v>
      </c>
      <c r="O20" s="41">
        <f t="shared" si="2"/>
        <v>45.727093811502293</v>
      </c>
      <c r="P20" s="9"/>
    </row>
    <row r="21" spans="1:119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200000</v>
      </c>
      <c r="O21" s="44">
        <f t="shared" si="2"/>
        <v>43.73496610540127</v>
      </c>
      <c r="P21" s="9"/>
    </row>
    <row r="22" spans="1:119" ht="15.75" thickBot="1">
      <c r="A22" s="12"/>
      <c r="B22" s="42">
        <v>590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9110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9110</v>
      </c>
      <c r="O22" s="44">
        <f t="shared" si="2"/>
        <v>1.9921277061010279</v>
      </c>
      <c r="P22" s="9"/>
    </row>
    <row r="23" spans="1:119" ht="16.5" thickBot="1">
      <c r="A23" s="13" t="s">
        <v>10</v>
      </c>
      <c r="B23" s="21"/>
      <c r="C23" s="20"/>
      <c r="D23" s="14">
        <f>SUM(D5,D8,D12,D15,D18,D20)</f>
        <v>2246006</v>
      </c>
      <c r="E23" s="14">
        <f t="shared" ref="E23:M23" si="8">SUM(E5,E8,E12,E15,E18,E20)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2150429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509</v>
      </c>
      <c r="N23" s="14">
        <f t="shared" si="1"/>
        <v>4396944</v>
      </c>
      <c r="O23" s="35">
        <f t="shared" si="2"/>
        <v>961.50098403673735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36</v>
      </c>
      <c r="M25" s="90"/>
      <c r="N25" s="90"/>
      <c r="O25" s="39">
        <v>4573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482708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482708</v>
      </c>
      <c r="O5" s="30">
        <f t="shared" ref="O5:O20" si="2">(N5/O$22)</f>
        <v>103.80817204301076</v>
      </c>
      <c r="P5" s="6"/>
    </row>
    <row r="6" spans="1:133">
      <c r="A6" s="12"/>
      <c r="B6" s="42">
        <v>513</v>
      </c>
      <c r="C6" s="19" t="s">
        <v>19</v>
      </c>
      <c r="D6" s="43">
        <v>123119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123119</v>
      </c>
      <c r="O6" s="44">
        <f t="shared" si="2"/>
        <v>26.477204301075268</v>
      </c>
      <c r="P6" s="9"/>
    </row>
    <row r="7" spans="1:133">
      <c r="A7" s="12"/>
      <c r="B7" s="42">
        <v>519</v>
      </c>
      <c r="C7" s="19" t="s">
        <v>20</v>
      </c>
      <c r="D7" s="43">
        <v>359589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359589</v>
      </c>
      <c r="O7" s="44">
        <f t="shared" si="2"/>
        <v>77.330967741935481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923651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923651</v>
      </c>
      <c r="O8" s="41">
        <f t="shared" si="2"/>
        <v>198.63462365591397</v>
      </c>
      <c r="P8" s="10"/>
    </row>
    <row r="9" spans="1:133">
      <c r="A9" s="12"/>
      <c r="B9" s="42">
        <v>521</v>
      </c>
      <c r="C9" s="19" t="s">
        <v>22</v>
      </c>
      <c r="D9" s="43">
        <v>623419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623419</v>
      </c>
      <c r="O9" s="44">
        <f t="shared" si="2"/>
        <v>134.06860215053763</v>
      </c>
      <c r="P9" s="9"/>
    </row>
    <row r="10" spans="1:133">
      <c r="A10" s="12"/>
      <c r="B10" s="42">
        <v>522</v>
      </c>
      <c r="C10" s="19" t="s">
        <v>23</v>
      </c>
      <c r="D10" s="43">
        <v>266746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266746</v>
      </c>
      <c r="O10" s="44">
        <f t="shared" si="2"/>
        <v>57.364731182795701</v>
      </c>
      <c r="P10" s="9"/>
    </row>
    <row r="11" spans="1:133">
      <c r="A11" s="12"/>
      <c r="B11" s="42">
        <v>523</v>
      </c>
      <c r="C11" s="19" t="s">
        <v>24</v>
      </c>
      <c r="D11" s="43">
        <v>33486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33486</v>
      </c>
      <c r="O11" s="44">
        <f t="shared" si="2"/>
        <v>7.2012903225806451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227906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2011026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2238932</v>
      </c>
      <c r="O12" s="41">
        <f t="shared" si="2"/>
        <v>481.49075268817205</v>
      </c>
      <c r="P12" s="10"/>
    </row>
    <row r="13" spans="1:133">
      <c r="A13" s="12"/>
      <c r="B13" s="42">
        <v>534</v>
      </c>
      <c r="C13" s="19" t="s">
        <v>26</v>
      </c>
      <c r="D13" s="43">
        <v>227906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227906</v>
      </c>
      <c r="O13" s="44">
        <f t="shared" si="2"/>
        <v>49.012043010752691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2011026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2011026</v>
      </c>
      <c r="O14" s="44">
        <f t="shared" si="2"/>
        <v>432.47870967741937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324925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324925</v>
      </c>
      <c r="O15" s="41">
        <f t="shared" si="2"/>
        <v>69.876344086021504</v>
      </c>
      <c r="P15" s="10"/>
    </row>
    <row r="16" spans="1:133">
      <c r="A16" s="12"/>
      <c r="B16" s="42">
        <v>541</v>
      </c>
      <c r="C16" s="19" t="s">
        <v>29</v>
      </c>
      <c r="D16" s="43">
        <v>295083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295083</v>
      </c>
      <c r="O16" s="44">
        <f t="shared" si="2"/>
        <v>63.458709677419357</v>
      </c>
      <c r="P16" s="9"/>
    </row>
    <row r="17" spans="1:119">
      <c r="A17" s="12"/>
      <c r="B17" s="42">
        <v>549</v>
      </c>
      <c r="C17" s="19" t="s">
        <v>30</v>
      </c>
      <c r="D17" s="43">
        <v>29842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29842</v>
      </c>
      <c r="O17" s="44">
        <f t="shared" si="2"/>
        <v>6.4176344086021508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91279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91279</v>
      </c>
      <c r="O18" s="41">
        <f t="shared" si="2"/>
        <v>19.629892473118279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91279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91279</v>
      </c>
      <c r="O19" s="44">
        <f t="shared" si="2"/>
        <v>19.629892473118279</v>
      </c>
      <c r="P19" s="9"/>
    </row>
    <row r="20" spans="1:119" ht="16.5" thickBot="1">
      <c r="A20" s="13" t="s">
        <v>10</v>
      </c>
      <c r="B20" s="21"/>
      <c r="C20" s="20"/>
      <c r="D20" s="14">
        <f>SUM(D5,D8,D12,D15,D18)</f>
        <v>2050469</v>
      </c>
      <c r="E20" s="14">
        <f t="shared" ref="E20:M20" si="7">SUM(E5,E8,E12,E15,E18)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2011026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4061495</v>
      </c>
      <c r="O20" s="35">
        <f t="shared" si="2"/>
        <v>873.43978494623661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49</v>
      </c>
      <c r="M22" s="90"/>
      <c r="N22" s="90"/>
      <c r="O22" s="39">
        <v>4650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874262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874262</v>
      </c>
      <c r="O5" s="30">
        <f t="shared" ref="O5:O23" si="2">(N5/O$25)</f>
        <v>186.68844757633994</v>
      </c>
      <c r="P5" s="6"/>
    </row>
    <row r="6" spans="1:133">
      <c r="A6" s="12"/>
      <c r="B6" s="42">
        <v>513</v>
      </c>
      <c r="C6" s="19" t="s">
        <v>19</v>
      </c>
      <c r="D6" s="43">
        <v>136185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136185</v>
      </c>
      <c r="O6" s="44">
        <f t="shared" si="2"/>
        <v>29.080717488789237</v>
      </c>
      <c r="P6" s="9"/>
    </row>
    <row r="7" spans="1:133">
      <c r="A7" s="12"/>
      <c r="B7" s="42">
        <v>519</v>
      </c>
      <c r="C7" s="19" t="s">
        <v>20</v>
      </c>
      <c r="D7" s="43">
        <v>738077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738077</v>
      </c>
      <c r="O7" s="44">
        <f t="shared" si="2"/>
        <v>157.60773008755072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926189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926189</v>
      </c>
      <c r="O8" s="41">
        <f t="shared" si="2"/>
        <v>197.77685244501387</v>
      </c>
      <c r="P8" s="10"/>
    </row>
    <row r="9" spans="1:133">
      <c r="A9" s="12"/>
      <c r="B9" s="42">
        <v>521</v>
      </c>
      <c r="C9" s="19" t="s">
        <v>22</v>
      </c>
      <c r="D9" s="43">
        <v>637757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637757</v>
      </c>
      <c r="O9" s="44">
        <f t="shared" si="2"/>
        <v>136.18556480888319</v>
      </c>
      <c r="P9" s="9"/>
    </row>
    <row r="10" spans="1:133">
      <c r="A10" s="12"/>
      <c r="B10" s="42">
        <v>522</v>
      </c>
      <c r="C10" s="19" t="s">
        <v>23</v>
      </c>
      <c r="D10" s="43">
        <v>261446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261446</v>
      </c>
      <c r="O10" s="44">
        <f t="shared" si="2"/>
        <v>55.828742259235533</v>
      </c>
      <c r="P10" s="9"/>
    </row>
    <row r="11" spans="1:133">
      <c r="A11" s="12"/>
      <c r="B11" s="42">
        <v>523</v>
      </c>
      <c r="C11" s="19" t="s">
        <v>24</v>
      </c>
      <c r="D11" s="43">
        <v>26986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26986</v>
      </c>
      <c r="O11" s="44">
        <f t="shared" si="2"/>
        <v>5.7625453768951527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218130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1685285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1903415</v>
      </c>
      <c r="O12" s="41">
        <f t="shared" si="2"/>
        <v>406.45206064488576</v>
      </c>
      <c r="P12" s="10"/>
    </row>
    <row r="13" spans="1:133">
      <c r="A13" s="12"/>
      <c r="B13" s="42">
        <v>534</v>
      </c>
      <c r="C13" s="19" t="s">
        <v>26</v>
      </c>
      <c r="D13" s="43">
        <v>218130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218130</v>
      </c>
      <c r="O13" s="44">
        <f t="shared" si="2"/>
        <v>46.579115951313263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1685285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1685285</v>
      </c>
      <c r="O14" s="44">
        <f t="shared" si="2"/>
        <v>359.87294469357249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749586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749586</v>
      </c>
      <c r="O15" s="41">
        <f t="shared" si="2"/>
        <v>160.06534272901985</v>
      </c>
      <c r="P15" s="10"/>
    </row>
    <row r="16" spans="1:133">
      <c r="A16" s="12"/>
      <c r="B16" s="42">
        <v>541</v>
      </c>
      <c r="C16" s="19" t="s">
        <v>29</v>
      </c>
      <c r="D16" s="43">
        <v>719973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719973</v>
      </c>
      <c r="O16" s="44">
        <f t="shared" si="2"/>
        <v>153.74183215887251</v>
      </c>
      <c r="P16" s="9"/>
    </row>
    <row r="17" spans="1:119">
      <c r="A17" s="12"/>
      <c r="B17" s="42">
        <v>549</v>
      </c>
      <c r="C17" s="19" t="s">
        <v>30</v>
      </c>
      <c r="D17" s="43">
        <v>29613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29613</v>
      </c>
      <c r="O17" s="44">
        <f t="shared" si="2"/>
        <v>6.3235105701473415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78863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78863</v>
      </c>
      <c r="O18" s="41">
        <f t="shared" si="2"/>
        <v>16.840273329062565</v>
      </c>
      <c r="P18" s="9"/>
    </row>
    <row r="19" spans="1:119">
      <c r="A19" s="12"/>
      <c r="B19" s="42">
        <v>572</v>
      </c>
      <c r="C19" s="19" t="s">
        <v>32</v>
      </c>
      <c r="D19" s="43">
        <v>78863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78863</v>
      </c>
      <c r="O19" s="44">
        <f t="shared" si="2"/>
        <v>16.840273329062565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SUM(D21:D22)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842389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842389</v>
      </c>
      <c r="O20" s="41">
        <f t="shared" si="2"/>
        <v>179.88234038009821</v>
      </c>
      <c r="P20" s="9"/>
    </row>
    <row r="21" spans="1:119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800000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800000</v>
      </c>
      <c r="O21" s="44">
        <f t="shared" si="2"/>
        <v>170.8306641042067</v>
      </c>
      <c r="P21" s="9"/>
    </row>
    <row r="22" spans="1:119" ht="15.75" thickBot="1">
      <c r="A22" s="12"/>
      <c r="B22" s="42">
        <v>590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42389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42389</v>
      </c>
      <c r="O22" s="44">
        <f t="shared" si="2"/>
        <v>9.0516762758915217</v>
      </c>
      <c r="P22" s="9"/>
    </row>
    <row r="23" spans="1:119" ht="16.5" thickBot="1">
      <c r="A23" s="13" t="s">
        <v>10</v>
      </c>
      <c r="B23" s="21"/>
      <c r="C23" s="20"/>
      <c r="D23" s="14">
        <f>SUM(D5,D8,D12,D15,D18,D20)</f>
        <v>2847030</v>
      </c>
      <c r="E23" s="14">
        <f t="shared" ref="E23:M23" si="8">SUM(E5,E8,E12,E15,E18,E20)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2527674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5374704</v>
      </c>
      <c r="O23" s="35">
        <f t="shared" si="2"/>
        <v>1147.7053171044201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61</v>
      </c>
      <c r="M25" s="90"/>
      <c r="N25" s="90"/>
      <c r="O25" s="39">
        <v>4683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828974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828974</v>
      </c>
      <c r="P5" s="30">
        <f t="shared" ref="P5:P19" si="2">(O5/P$21)</f>
        <v>205.85398559721878</v>
      </c>
      <c r="Q5" s="6"/>
    </row>
    <row r="6" spans="1:134">
      <c r="A6" s="12"/>
      <c r="B6" s="42">
        <v>519</v>
      </c>
      <c r="C6" s="19" t="s">
        <v>20</v>
      </c>
      <c r="D6" s="43">
        <v>828974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828974</v>
      </c>
      <c r="P6" s="44">
        <f t="shared" si="2"/>
        <v>205.85398559721878</v>
      </c>
      <c r="Q6" s="9"/>
    </row>
    <row r="7" spans="1:134" ht="15.75">
      <c r="A7" s="26" t="s">
        <v>21</v>
      </c>
      <c r="B7" s="27"/>
      <c r="C7" s="28"/>
      <c r="D7" s="29">
        <f t="shared" ref="D7:N7" si="3">SUM(D8:D10)</f>
        <v>1432005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1432005</v>
      </c>
      <c r="P7" s="41">
        <f t="shared" si="2"/>
        <v>355.60094363049416</v>
      </c>
      <c r="Q7" s="10"/>
    </row>
    <row r="8" spans="1:134">
      <c r="A8" s="12"/>
      <c r="B8" s="42">
        <v>521</v>
      </c>
      <c r="C8" s="19" t="s">
        <v>22</v>
      </c>
      <c r="D8" s="43">
        <v>800515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800515</v>
      </c>
      <c r="P8" s="44">
        <f t="shared" si="2"/>
        <v>198.78693816737024</v>
      </c>
      <c r="Q8" s="9"/>
    </row>
    <row r="9" spans="1:134">
      <c r="A9" s="12"/>
      <c r="B9" s="42">
        <v>522</v>
      </c>
      <c r="C9" s="19" t="s">
        <v>23</v>
      </c>
      <c r="D9" s="43">
        <v>534964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534964</v>
      </c>
      <c r="P9" s="44">
        <f t="shared" si="2"/>
        <v>132.84430096846287</v>
      </c>
      <c r="Q9" s="9"/>
    </row>
    <row r="10" spans="1:134">
      <c r="A10" s="12"/>
      <c r="B10" s="42">
        <v>524</v>
      </c>
      <c r="C10" s="19" t="s">
        <v>60</v>
      </c>
      <c r="D10" s="43">
        <v>96526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96526</v>
      </c>
      <c r="P10" s="44">
        <f t="shared" si="2"/>
        <v>23.969704494661038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SUM(D12:D13)</f>
        <v>232519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2054612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2287131</v>
      </c>
      <c r="P11" s="41">
        <f t="shared" si="2"/>
        <v>567.949093618078</v>
      </c>
      <c r="Q11" s="10"/>
    </row>
    <row r="12" spans="1:134">
      <c r="A12" s="12"/>
      <c r="B12" s="42">
        <v>534</v>
      </c>
      <c r="C12" s="19" t="s">
        <v>26</v>
      </c>
      <c r="D12" s="43">
        <v>232519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232519</v>
      </c>
      <c r="P12" s="44">
        <f t="shared" si="2"/>
        <v>57.740004966476285</v>
      </c>
      <c r="Q12" s="9"/>
    </row>
    <row r="13" spans="1:134">
      <c r="A13" s="12"/>
      <c r="B13" s="42">
        <v>536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2054612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2054612</v>
      </c>
      <c r="P13" s="44">
        <f t="shared" si="2"/>
        <v>510.20908865160169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SUM(D15:D16)</f>
        <v>510023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510023</v>
      </c>
      <c r="P14" s="41">
        <f t="shared" si="2"/>
        <v>126.65085671715917</v>
      </c>
      <c r="Q14" s="10"/>
    </row>
    <row r="15" spans="1:134">
      <c r="A15" s="12"/>
      <c r="B15" s="42">
        <v>541</v>
      </c>
      <c r="C15" s="19" t="s">
        <v>29</v>
      </c>
      <c r="D15" s="43">
        <v>472120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472120</v>
      </c>
      <c r="P15" s="44">
        <f t="shared" si="2"/>
        <v>117.23863918549789</v>
      </c>
      <c r="Q15" s="9"/>
    </row>
    <row r="16" spans="1:134">
      <c r="A16" s="12"/>
      <c r="B16" s="42">
        <v>549</v>
      </c>
      <c r="C16" s="19" t="s">
        <v>30</v>
      </c>
      <c r="D16" s="43">
        <v>37903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37903</v>
      </c>
      <c r="P16" s="44">
        <f t="shared" si="2"/>
        <v>9.4122175316612857</v>
      </c>
      <c r="Q16" s="9"/>
    </row>
    <row r="17" spans="1:120" ht="15.75">
      <c r="A17" s="26" t="s">
        <v>31</v>
      </c>
      <c r="B17" s="27"/>
      <c r="C17" s="28"/>
      <c r="D17" s="29">
        <f t="shared" ref="D17:N17" si="6">SUM(D18:D18)</f>
        <v>320351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320351</v>
      </c>
      <c r="P17" s="41">
        <f t="shared" si="2"/>
        <v>79.550782220014895</v>
      </c>
      <c r="Q17" s="9"/>
    </row>
    <row r="18" spans="1:120" ht="15.75" thickBot="1">
      <c r="A18" s="12"/>
      <c r="B18" s="42">
        <v>572</v>
      </c>
      <c r="C18" s="19" t="s">
        <v>32</v>
      </c>
      <c r="D18" s="43">
        <v>320351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320351</v>
      </c>
      <c r="P18" s="44">
        <f t="shared" si="2"/>
        <v>79.550782220014895</v>
      </c>
      <c r="Q18" s="9"/>
    </row>
    <row r="19" spans="1:120" ht="16.5" thickBot="1">
      <c r="A19" s="13" t="s">
        <v>10</v>
      </c>
      <c r="B19" s="21"/>
      <c r="C19" s="20"/>
      <c r="D19" s="14">
        <f>SUM(D5,D7,D11,D14,D17)</f>
        <v>3323872</v>
      </c>
      <c r="E19" s="14">
        <f t="shared" ref="E19:N19" si="7">SUM(E5,E7,E11,E14,E17)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2054612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5378484</v>
      </c>
      <c r="P19" s="35">
        <f t="shared" si="2"/>
        <v>1335.6056617829649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80</v>
      </c>
      <c r="N21" s="90"/>
      <c r="O21" s="90"/>
      <c r="P21" s="39">
        <v>4027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1150310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1150310</v>
      </c>
      <c r="O5" s="30">
        <f t="shared" ref="O5:O20" si="2">(N5/O$22)</f>
        <v>297.62225097024577</v>
      </c>
      <c r="P5" s="6"/>
    </row>
    <row r="6" spans="1:133">
      <c r="A6" s="12"/>
      <c r="B6" s="42">
        <v>519</v>
      </c>
      <c r="C6" s="19" t="s">
        <v>51</v>
      </c>
      <c r="D6" s="43">
        <v>1150310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1150310</v>
      </c>
      <c r="O6" s="44">
        <f t="shared" si="2"/>
        <v>297.62225097024577</v>
      </c>
      <c r="P6" s="9"/>
    </row>
    <row r="7" spans="1:133" ht="15.75">
      <c r="A7" s="26" t="s">
        <v>21</v>
      </c>
      <c r="B7" s="27"/>
      <c r="C7" s="28"/>
      <c r="D7" s="29">
        <f t="shared" ref="D7:M7" si="3">SUM(D8:D11)</f>
        <v>1302825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1302825</v>
      </c>
      <c r="O7" s="41">
        <f t="shared" si="2"/>
        <v>337.08279430789133</v>
      </c>
      <c r="P7" s="10"/>
    </row>
    <row r="8" spans="1:133">
      <c r="A8" s="12"/>
      <c r="B8" s="42">
        <v>521</v>
      </c>
      <c r="C8" s="19" t="s">
        <v>22</v>
      </c>
      <c r="D8" s="43">
        <v>783012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783012</v>
      </c>
      <c r="O8" s="44">
        <f t="shared" si="2"/>
        <v>202.59042690815008</v>
      </c>
      <c r="P8" s="9"/>
    </row>
    <row r="9" spans="1:133">
      <c r="A9" s="12"/>
      <c r="B9" s="42">
        <v>522</v>
      </c>
      <c r="C9" s="19" t="s">
        <v>23</v>
      </c>
      <c r="D9" s="43">
        <v>431396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431396</v>
      </c>
      <c r="O9" s="44">
        <f t="shared" si="2"/>
        <v>111.61604139715395</v>
      </c>
      <c r="P9" s="9"/>
    </row>
    <row r="10" spans="1:133">
      <c r="A10" s="12"/>
      <c r="B10" s="42">
        <v>523</v>
      </c>
      <c r="C10" s="19" t="s">
        <v>52</v>
      </c>
      <c r="D10" s="43">
        <v>295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295</v>
      </c>
      <c r="O10" s="44">
        <f t="shared" si="2"/>
        <v>7.6326002587322125E-2</v>
      </c>
      <c r="P10" s="9"/>
    </row>
    <row r="11" spans="1:133">
      <c r="A11" s="12"/>
      <c r="B11" s="42">
        <v>524</v>
      </c>
      <c r="C11" s="19" t="s">
        <v>60</v>
      </c>
      <c r="D11" s="43">
        <v>88122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88122</v>
      </c>
      <c r="O11" s="44">
        <f t="shared" si="2"/>
        <v>22.8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303702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1920509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2224211</v>
      </c>
      <c r="O12" s="41">
        <f t="shared" si="2"/>
        <v>575.47503234152657</v>
      </c>
      <c r="P12" s="10"/>
    </row>
    <row r="13" spans="1:133">
      <c r="A13" s="12"/>
      <c r="B13" s="42">
        <v>534</v>
      </c>
      <c r="C13" s="19" t="s">
        <v>53</v>
      </c>
      <c r="D13" s="43">
        <v>303702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303702</v>
      </c>
      <c r="O13" s="44">
        <f t="shared" si="2"/>
        <v>78.577490297542042</v>
      </c>
      <c r="P13" s="9"/>
    </row>
    <row r="14" spans="1:133">
      <c r="A14" s="12"/>
      <c r="B14" s="42">
        <v>536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1920509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1920509</v>
      </c>
      <c r="O14" s="44">
        <f t="shared" si="2"/>
        <v>496.89754204398446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378830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378830</v>
      </c>
      <c r="O15" s="41">
        <f t="shared" si="2"/>
        <v>98.015523932729621</v>
      </c>
      <c r="P15" s="10"/>
    </row>
    <row r="16" spans="1:133">
      <c r="A16" s="12"/>
      <c r="B16" s="42">
        <v>541</v>
      </c>
      <c r="C16" s="19" t="s">
        <v>55</v>
      </c>
      <c r="D16" s="43">
        <v>341759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341759</v>
      </c>
      <c r="O16" s="44">
        <f t="shared" si="2"/>
        <v>88.424062095730918</v>
      </c>
      <c r="P16" s="9"/>
    </row>
    <row r="17" spans="1:119">
      <c r="A17" s="12"/>
      <c r="B17" s="42">
        <v>549</v>
      </c>
      <c r="C17" s="19" t="s">
        <v>56</v>
      </c>
      <c r="D17" s="43">
        <v>37071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37071</v>
      </c>
      <c r="O17" s="44">
        <f t="shared" si="2"/>
        <v>9.5914618369987057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82079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82079</v>
      </c>
      <c r="O18" s="41">
        <f t="shared" si="2"/>
        <v>21.236481241914618</v>
      </c>
      <c r="P18" s="9"/>
    </row>
    <row r="19" spans="1:119" ht="15.75" thickBot="1">
      <c r="A19" s="12"/>
      <c r="B19" s="42">
        <v>572</v>
      </c>
      <c r="C19" s="19" t="s">
        <v>57</v>
      </c>
      <c r="D19" s="43">
        <v>82079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82079</v>
      </c>
      <c r="O19" s="44">
        <f t="shared" si="2"/>
        <v>21.236481241914618</v>
      </c>
      <c r="P19" s="9"/>
    </row>
    <row r="20" spans="1:119" ht="16.5" thickBot="1">
      <c r="A20" s="13" t="s">
        <v>10</v>
      </c>
      <c r="B20" s="21"/>
      <c r="C20" s="20"/>
      <c r="D20" s="14">
        <f>SUM(D5,D7,D12,D15,D18)</f>
        <v>3217746</v>
      </c>
      <c r="E20" s="14">
        <f t="shared" ref="E20:M20" si="7">SUM(E5,E7,E12,E15,E18)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1920509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5138255</v>
      </c>
      <c r="O20" s="35">
        <f t="shared" si="2"/>
        <v>1329.4320827943079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75</v>
      </c>
      <c r="M22" s="90"/>
      <c r="N22" s="90"/>
      <c r="O22" s="39">
        <v>3865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10222879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176</v>
      </c>
      <c r="N5" s="25">
        <f t="shared" ref="N5:N21" si="1">SUM(D5:M5)</f>
        <v>10223055</v>
      </c>
      <c r="O5" s="30">
        <f t="shared" ref="O5:O21" si="2">(N5/O$23)</f>
        <v>2767.4756361667569</v>
      </c>
      <c r="P5" s="6"/>
    </row>
    <row r="6" spans="1:133">
      <c r="A6" s="12"/>
      <c r="B6" s="42">
        <v>513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176</v>
      </c>
      <c r="N6" s="43">
        <f t="shared" si="1"/>
        <v>176</v>
      </c>
      <c r="O6" s="44">
        <f t="shared" si="2"/>
        <v>4.7644829453167295E-2</v>
      </c>
      <c r="P6" s="9"/>
    </row>
    <row r="7" spans="1:133">
      <c r="A7" s="12"/>
      <c r="B7" s="42">
        <v>519</v>
      </c>
      <c r="C7" s="19" t="s">
        <v>51</v>
      </c>
      <c r="D7" s="43">
        <v>10222879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10222879</v>
      </c>
      <c r="O7" s="44">
        <f t="shared" si="2"/>
        <v>2767.4279913373039</v>
      </c>
      <c r="P7" s="9"/>
    </row>
    <row r="8" spans="1:133" ht="15.75">
      <c r="A8" s="26" t="s">
        <v>21</v>
      </c>
      <c r="B8" s="27"/>
      <c r="C8" s="28"/>
      <c r="D8" s="29">
        <f t="shared" ref="D8:M8" si="3">SUM(D9:D12)</f>
        <v>1239653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1239653</v>
      </c>
      <c r="O8" s="41">
        <f t="shared" si="2"/>
        <v>335.58554412560909</v>
      </c>
      <c r="P8" s="10"/>
    </row>
    <row r="9" spans="1:133">
      <c r="A9" s="12"/>
      <c r="B9" s="42">
        <v>521</v>
      </c>
      <c r="C9" s="19" t="s">
        <v>22</v>
      </c>
      <c r="D9" s="43">
        <v>821440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821440</v>
      </c>
      <c r="O9" s="44">
        <f t="shared" si="2"/>
        <v>222.37141310232809</v>
      </c>
      <c r="P9" s="9"/>
    </row>
    <row r="10" spans="1:133">
      <c r="A10" s="12"/>
      <c r="B10" s="42">
        <v>522</v>
      </c>
      <c r="C10" s="19" t="s">
        <v>23</v>
      </c>
      <c r="D10" s="43">
        <v>339576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339576</v>
      </c>
      <c r="O10" s="44">
        <f t="shared" si="2"/>
        <v>91.926367081754194</v>
      </c>
      <c r="P10" s="9"/>
    </row>
    <row r="11" spans="1:133">
      <c r="A11" s="12"/>
      <c r="B11" s="42">
        <v>523</v>
      </c>
      <c r="C11" s="19" t="s">
        <v>52</v>
      </c>
      <c r="D11" s="43">
        <v>295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295</v>
      </c>
      <c r="O11" s="44">
        <f t="shared" si="2"/>
        <v>7.985923118570655E-2</v>
      </c>
      <c r="P11" s="9"/>
    </row>
    <row r="12" spans="1:133">
      <c r="A12" s="12"/>
      <c r="B12" s="42">
        <v>524</v>
      </c>
      <c r="C12" s="19" t="s">
        <v>60</v>
      </c>
      <c r="D12" s="43">
        <v>78342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78342</v>
      </c>
      <c r="O12" s="44">
        <f t="shared" si="2"/>
        <v>21.207904710341094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362605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1974543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2337148</v>
      </c>
      <c r="O13" s="41">
        <f t="shared" si="2"/>
        <v>632.68760151597189</v>
      </c>
      <c r="P13" s="10"/>
    </row>
    <row r="14" spans="1:133">
      <c r="A14" s="12"/>
      <c r="B14" s="42">
        <v>534</v>
      </c>
      <c r="C14" s="19" t="s">
        <v>53</v>
      </c>
      <c r="D14" s="43">
        <v>362605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362605</v>
      </c>
      <c r="O14" s="44">
        <f t="shared" si="2"/>
        <v>98.16053059014618</v>
      </c>
      <c r="P14" s="9"/>
    </row>
    <row r="15" spans="1:133">
      <c r="A15" s="12"/>
      <c r="B15" s="42">
        <v>536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1974543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1974543</v>
      </c>
      <c r="O15" s="44">
        <f t="shared" si="2"/>
        <v>534.52707092582568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SUM(D17:D18)</f>
        <v>403425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403425</v>
      </c>
      <c r="O16" s="41">
        <f t="shared" si="2"/>
        <v>109.21088251218191</v>
      </c>
      <c r="P16" s="10"/>
    </row>
    <row r="17" spans="1:119">
      <c r="A17" s="12"/>
      <c r="B17" s="42">
        <v>541</v>
      </c>
      <c r="C17" s="19" t="s">
        <v>55</v>
      </c>
      <c r="D17" s="43">
        <v>272662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272662</v>
      </c>
      <c r="O17" s="44">
        <f t="shared" si="2"/>
        <v>73.812127774769891</v>
      </c>
      <c r="P17" s="9"/>
    </row>
    <row r="18" spans="1:119">
      <c r="A18" s="12"/>
      <c r="B18" s="42">
        <v>549</v>
      </c>
      <c r="C18" s="19" t="s">
        <v>56</v>
      </c>
      <c r="D18" s="43">
        <v>130763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130763</v>
      </c>
      <c r="O18" s="44">
        <f t="shared" si="2"/>
        <v>35.39875473741202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423716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423716</v>
      </c>
      <c r="O19" s="41">
        <f t="shared" si="2"/>
        <v>114.70384407146724</v>
      </c>
      <c r="P19" s="9"/>
    </row>
    <row r="20" spans="1:119" ht="15.75" thickBot="1">
      <c r="A20" s="12"/>
      <c r="B20" s="42">
        <v>572</v>
      </c>
      <c r="C20" s="19" t="s">
        <v>57</v>
      </c>
      <c r="D20" s="43">
        <v>423716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423716</v>
      </c>
      <c r="O20" s="44">
        <f t="shared" si="2"/>
        <v>114.70384407146724</v>
      </c>
      <c r="P20" s="9"/>
    </row>
    <row r="21" spans="1:119" ht="16.5" thickBot="1">
      <c r="A21" s="13" t="s">
        <v>10</v>
      </c>
      <c r="B21" s="21"/>
      <c r="C21" s="20"/>
      <c r="D21" s="14">
        <f>SUM(D5,D8,D13,D16,D19)</f>
        <v>12652278</v>
      </c>
      <c r="E21" s="14">
        <f t="shared" ref="E21:M21" si="7">SUM(E5,E8,E13,E16,E19)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1974543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176</v>
      </c>
      <c r="N21" s="14">
        <f t="shared" si="1"/>
        <v>14626997</v>
      </c>
      <c r="O21" s="35">
        <f t="shared" si="2"/>
        <v>3959.6635083919869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73</v>
      </c>
      <c r="M23" s="90"/>
      <c r="N23" s="90"/>
      <c r="O23" s="39">
        <v>3694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40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418027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174</v>
      </c>
      <c r="N5" s="25">
        <f t="shared" ref="N5:N23" si="1">SUM(D5:M5)</f>
        <v>418201</v>
      </c>
      <c r="O5" s="30">
        <f t="shared" ref="O5:O23" si="2">(N5/O$25)</f>
        <v>93.620102977389749</v>
      </c>
      <c r="P5" s="6"/>
    </row>
    <row r="6" spans="1:133">
      <c r="A6" s="12"/>
      <c r="B6" s="42">
        <v>513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174</v>
      </c>
      <c r="N6" s="43">
        <f t="shared" si="1"/>
        <v>174</v>
      </c>
      <c r="O6" s="44">
        <f t="shared" si="2"/>
        <v>3.895231699126931E-2</v>
      </c>
      <c r="P6" s="9"/>
    </row>
    <row r="7" spans="1:133">
      <c r="A7" s="12"/>
      <c r="B7" s="42">
        <v>519</v>
      </c>
      <c r="C7" s="19" t="s">
        <v>51</v>
      </c>
      <c r="D7" s="43">
        <v>418027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418027</v>
      </c>
      <c r="O7" s="44">
        <f t="shared" si="2"/>
        <v>93.581150660398478</v>
      </c>
      <c r="P7" s="9"/>
    </row>
    <row r="8" spans="1:133" ht="15.75">
      <c r="A8" s="26" t="s">
        <v>21</v>
      </c>
      <c r="B8" s="27"/>
      <c r="C8" s="28"/>
      <c r="D8" s="29">
        <f t="shared" ref="D8:M8" si="3">SUM(D9:D12)</f>
        <v>1133438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1133438</v>
      </c>
      <c r="O8" s="41">
        <f t="shared" si="2"/>
        <v>253.7358406089098</v>
      </c>
      <c r="P8" s="10"/>
    </row>
    <row r="9" spans="1:133">
      <c r="A9" s="12"/>
      <c r="B9" s="42">
        <v>521</v>
      </c>
      <c r="C9" s="19" t="s">
        <v>22</v>
      </c>
      <c r="D9" s="43">
        <v>715225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715225</v>
      </c>
      <c r="O9" s="44">
        <f t="shared" si="2"/>
        <v>160.11305126483097</v>
      </c>
      <c r="P9" s="9"/>
    </row>
    <row r="10" spans="1:133">
      <c r="A10" s="12"/>
      <c r="B10" s="42">
        <v>522</v>
      </c>
      <c r="C10" s="19" t="s">
        <v>23</v>
      </c>
      <c r="D10" s="43">
        <v>332549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332549</v>
      </c>
      <c r="O10" s="44">
        <f t="shared" si="2"/>
        <v>74.445713006492056</v>
      </c>
      <c r="P10" s="9"/>
    </row>
    <row r="11" spans="1:133">
      <c r="A11" s="12"/>
      <c r="B11" s="42">
        <v>523</v>
      </c>
      <c r="C11" s="19" t="s">
        <v>52</v>
      </c>
      <c r="D11" s="43">
        <v>295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295</v>
      </c>
      <c r="O11" s="44">
        <f t="shared" si="2"/>
        <v>6.6039847772554283E-2</v>
      </c>
      <c r="P11" s="9"/>
    </row>
    <row r="12" spans="1:133">
      <c r="A12" s="12"/>
      <c r="B12" s="42">
        <v>524</v>
      </c>
      <c r="C12" s="19" t="s">
        <v>60</v>
      </c>
      <c r="D12" s="43">
        <v>85369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85369</v>
      </c>
      <c r="O12" s="44">
        <f t="shared" si="2"/>
        <v>19.111036489814193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271139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2096328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2367467</v>
      </c>
      <c r="O13" s="41">
        <f t="shared" si="2"/>
        <v>529.99037385269753</v>
      </c>
      <c r="P13" s="10"/>
    </row>
    <row r="14" spans="1:133">
      <c r="A14" s="12"/>
      <c r="B14" s="42">
        <v>534</v>
      </c>
      <c r="C14" s="19" t="s">
        <v>53</v>
      </c>
      <c r="D14" s="43">
        <v>271139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271139</v>
      </c>
      <c r="O14" s="44">
        <f t="shared" si="2"/>
        <v>60.698231475263043</v>
      </c>
      <c r="P14" s="9"/>
    </row>
    <row r="15" spans="1:133">
      <c r="A15" s="12"/>
      <c r="B15" s="42">
        <v>536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2096328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2096328</v>
      </c>
      <c r="O15" s="44">
        <f t="shared" si="2"/>
        <v>469.29214237743452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SUM(D17:D18)</f>
        <v>676094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676094</v>
      </c>
      <c r="O16" s="41">
        <f t="shared" si="2"/>
        <v>151.35303335571973</v>
      </c>
      <c r="P16" s="10"/>
    </row>
    <row r="17" spans="1:119">
      <c r="A17" s="12"/>
      <c r="B17" s="42">
        <v>541</v>
      </c>
      <c r="C17" s="19" t="s">
        <v>55</v>
      </c>
      <c r="D17" s="43">
        <v>650552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650552</v>
      </c>
      <c r="O17" s="44">
        <f t="shared" si="2"/>
        <v>145.6351018580703</v>
      </c>
      <c r="P17" s="9"/>
    </row>
    <row r="18" spans="1:119">
      <c r="A18" s="12"/>
      <c r="B18" s="42">
        <v>549</v>
      </c>
      <c r="C18" s="19" t="s">
        <v>56</v>
      </c>
      <c r="D18" s="43">
        <v>25542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25542</v>
      </c>
      <c r="O18" s="44">
        <f t="shared" si="2"/>
        <v>5.7179314976494293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125954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125954</v>
      </c>
      <c r="O19" s="41">
        <f t="shared" si="2"/>
        <v>28.196552496082383</v>
      </c>
      <c r="P19" s="9"/>
    </row>
    <row r="20" spans="1:119">
      <c r="A20" s="12"/>
      <c r="B20" s="42">
        <v>572</v>
      </c>
      <c r="C20" s="19" t="s">
        <v>57</v>
      </c>
      <c r="D20" s="43">
        <v>125954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125954</v>
      </c>
      <c r="O20" s="44">
        <f t="shared" si="2"/>
        <v>28.196552496082383</v>
      </c>
      <c r="P20" s="9"/>
    </row>
    <row r="21" spans="1:119" ht="15.75">
      <c r="A21" s="26" t="s">
        <v>63</v>
      </c>
      <c r="B21" s="27"/>
      <c r="C21" s="28"/>
      <c r="D21" s="29">
        <f t="shared" ref="D21:M21" si="7">SUM(D22:D22)</f>
        <v>2850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2850</v>
      </c>
      <c r="O21" s="41">
        <f t="shared" si="2"/>
        <v>0.63801208865010073</v>
      </c>
      <c r="P21" s="9"/>
    </row>
    <row r="22" spans="1:119" ht="15.75" thickBot="1">
      <c r="A22" s="12"/>
      <c r="B22" s="42">
        <v>581</v>
      </c>
      <c r="C22" s="19" t="s">
        <v>64</v>
      </c>
      <c r="D22" s="43">
        <v>2850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2850</v>
      </c>
      <c r="O22" s="44">
        <f t="shared" si="2"/>
        <v>0.63801208865010073</v>
      </c>
      <c r="P22" s="9"/>
    </row>
    <row r="23" spans="1:119" ht="16.5" thickBot="1">
      <c r="A23" s="13" t="s">
        <v>10</v>
      </c>
      <c r="B23" s="21"/>
      <c r="C23" s="20"/>
      <c r="D23" s="14">
        <f>SUM(D5,D8,D13,D16,D19,D21)</f>
        <v>2627502</v>
      </c>
      <c r="E23" s="14">
        <f t="shared" ref="E23:M23" si="8">SUM(E5,E8,E13,E16,E19,E21)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2096328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174</v>
      </c>
      <c r="N23" s="14">
        <f t="shared" si="1"/>
        <v>4724004</v>
      </c>
      <c r="O23" s="35">
        <f t="shared" si="2"/>
        <v>1057.5339153794494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71</v>
      </c>
      <c r="M25" s="90"/>
      <c r="N25" s="90"/>
      <c r="O25" s="39">
        <v>4467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383114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175</v>
      </c>
      <c r="N5" s="25">
        <f t="shared" ref="N5:N21" si="1">SUM(D5:M5)</f>
        <v>383289</v>
      </c>
      <c r="O5" s="30">
        <f t="shared" ref="O5:O21" si="2">(N5/O$23)</f>
        <v>86.736591989137807</v>
      </c>
      <c r="P5" s="6"/>
    </row>
    <row r="6" spans="1:133">
      <c r="A6" s="12"/>
      <c r="B6" s="42">
        <v>513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175</v>
      </c>
      <c r="N6" s="43">
        <f t="shared" si="1"/>
        <v>175</v>
      </c>
      <c r="O6" s="44">
        <f t="shared" si="2"/>
        <v>3.960171984611903E-2</v>
      </c>
      <c r="P6" s="9"/>
    </row>
    <row r="7" spans="1:133">
      <c r="A7" s="12"/>
      <c r="B7" s="42">
        <v>519</v>
      </c>
      <c r="C7" s="19" t="s">
        <v>51</v>
      </c>
      <c r="D7" s="43">
        <v>383114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383114</v>
      </c>
      <c r="O7" s="44">
        <f t="shared" si="2"/>
        <v>86.696990269291689</v>
      </c>
      <c r="P7" s="9"/>
    </row>
    <row r="8" spans="1:133" ht="15.75">
      <c r="A8" s="26" t="s">
        <v>21</v>
      </c>
      <c r="B8" s="27"/>
      <c r="C8" s="28"/>
      <c r="D8" s="29">
        <f t="shared" ref="D8:M8" si="3">SUM(D9:D12)</f>
        <v>1172176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1172176</v>
      </c>
      <c r="O8" s="41">
        <f t="shared" si="2"/>
        <v>265.25820321339671</v>
      </c>
      <c r="P8" s="10"/>
    </row>
    <row r="9" spans="1:133">
      <c r="A9" s="12"/>
      <c r="B9" s="42">
        <v>521</v>
      </c>
      <c r="C9" s="19" t="s">
        <v>22</v>
      </c>
      <c r="D9" s="43">
        <v>722728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722728</v>
      </c>
      <c r="O9" s="44">
        <f t="shared" si="2"/>
        <v>163.5501244625481</v>
      </c>
      <c r="P9" s="9"/>
    </row>
    <row r="10" spans="1:133">
      <c r="A10" s="12"/>
      <c r="B10" s="42">
        <v>522</v>
      </c>
      <c r="C10" s="19" t="s">
        <v>23</v>
      </c>
      <c r="D10" s="43">
        <v>361676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361676</v>
      </c>
      <c r="O10" s="44">
        <f t="shared" si="2"/>
        <v>81.845666440371119</v>
      </c>
      <c r="P10" s="9"/>
    </row>
    <row r="11" spans="1:133">
      <c r="A11" s="12"/>
      <c r="B11" s="42">
        <v>523</v>
      </c>
      <c r="C11" s="19" t="s">
        <v>52</v>
      </c>
      <c r="D11" s="43">
        <v>2647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2647</v>
      </c>
      <c r="O11" s="44">
        <f t="shared" si="2"/>
        <v>0.59900429961529755</v>
      </c>
      <c r="P11" s="9"/>
    </row>
    <row r="12" spans="1:133">
      <c r="A12" s="12"/>
      <c r="B12" s="42">
        <v>524</v>
      </c>
      <c r="C12" s="19" t="s">
        <v>60</v>
      </c>
      <c r="D12" s="43">
        <v>85125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85125</v>
      </c>
      <c r="O12" s="44">
        <f t="shared" si="2"/>
        <v>19.263408010862186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240691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1996656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2237347</v>
      </c>
      <c r="O13" s="41">
        <f t="shared" si="2"/>
        <v>506.30165195745644</v>
      </c>
      <c r="P13" s="10"/>
    </row>
    <row r="14" spans="1:133">
      <c r="A14" s="12"/>
      <c r="B14" s="42">
        <v>534</v>
      </c>
      <c r="C14" s="19" t="s">
        <v>53</v>
      </c>
      <c r="D14" s="43">
        <v>240691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240691</v>
      </c>
      <c r="O14" s="44">
        <f t="shared" si="2"/>
        <v>54.467300294184206</v>
      </c>
      <c r="P14" s="9"/>
    </row>
    <row r="15" spans="1:133">
      <c r="A15" s="12"/>
      <c r="B15" s="42">
        <v>536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1996656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1996656</v>
      </c>
      <c r="O15" s="44">
        <f t="shared" si="2"/>
        <v>451.83435166327223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SUM(D17:D18)</f>
        <v>338152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338152</v>
      </c>
      <c r="O16" s="41">
        <f t="shared" si="2"/>
        <v>76.522290110884811</v>
      </c>
      <c r="P16" s="10"/>
    </row>
    <row r="17" spans="1:119">
      <c r="A17" s="12"/>
      <c r="B17" s="42">
        <v>541</v>
      </c>
      <c r="C17" s="19" t="s">
        <v>55</v>
      </c>
      <c r="D17" s="43">
        <v>305821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305821</v>
      </c>
      <c r="O17" s="44">
        <f t="shared" si="2"/>
        <v>69.205928943199822</v>
      </c>
      <c r="P17" s="9"/>
    </row>
    <row r="18" spans="1:119">
      <c r="A18" s="12"/>
      <c r="B18" s="42">
        <v>549</v>
      </c>
      <c r="C18" s="19" t="s">
        <v>56</v>
      </c>
      <c r="D18" s="43">
        <v>32331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32331</v>
      </c>
      <c r="O18" s="44">
        <f t="shared" si="2"/>
        <v>7.3163611676849962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362079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362079</v>
      </c>
      <c r="O19" s="41">
        <f t="shared" si="2"/>
        <v>81.936863543788192</v>
      </c>
      <c r="P19" s="9"/>
    </row>
    <row r="20" spans="1:119" ht="15.75" thickBot="1">
      <c r="A20" s="12"/>
      <c r="B20" s="42">
        <v>572</v>
      </c>
      <c r="C20" s="19" t="s">
        <v>57</v>
      </c>
      <c r="D20" s="43">
        <v>362079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362079</v>
      </c>
      <c r="O20" s="44">
        <f t="shared" si="2"/>
        <v>81.936863543788192</v>
      </c>
      <c r="P20" s="9"/>
    </row>
    <row r="21" spans="1:119" ht="16.5" thickBot="1">
      <c r="A21" s="13" t="s">
        <v>10</v>
      </c>
      <c r="B21" s="21"/>
      <c r="C21" s="20"/>
      <c r="D21" s="14">
        <f>SUM(D5,D8,D13,D16,D19)</f>
        <v>2496212</v>
      </c>
      <c r="E21" s="14">
        <f t="shared" ref="E21:M21" si="7">SUM(E5,E8,E13,E16,E19)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1996656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175</v>
      </c>
      <c r="N21" s="14">
        <f t="shared" si="1"/>
        <v>4493043</v>
      </c>
      <c r="O21" s="35">
        <f t="shared" si="2"/>
        <v>1016.7556008146639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69</v>
      </c>
      <c r="M23" s="90"/>
      <c r="N23" s="90"/>
      <c r="O23" s="39">
        <v>4419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40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443739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443739</v>
      </c>
      <c r="O5" s="30">
        <f t="shared" ref="O5:O22" si="2">(N5/O$24)</f>
        <v>99.918712001801396</v>
      </c>
      <c r="P5" s="6"/>
    </row>
    <row r="6" spans="1:133">
      <c r="A6" s="12"/>
      <c r="B6" s="42">
        <v>513</v>
      </c>
      <c r="C6" s="19" t="s">
        <v>19</v>
      </c>
      <c r="D6" s="43">
        <v>174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</v>
      </c>
      <c r="O6" s="44">
        <f t="shared" si="2"/>
        <v>3.9180364782706596E-2</v>
      </c>
      <c r="P6" s="9"/>
    </row>
    <row r="7" spans="1:133">
      <c r="A7" s="12"/>
      <c r="B7" s="42">
        <v>519</v>
      </c>
      <c r="C7" s="19" t="s">
        <v>51</v>
      </c>
      <c r="D7" s="43">
        <v>443565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443565</v>
      </c>
      <c r="O7" s="44">
        <f t="shared" si="2"/>
        <v>99.879531637018687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1315795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1315795</v>
      </c>
      <c r="O8" s="41">
        <f t="shared" si="2"/>
        <v>296.28349470839902</v>
      </c>
      <c r="P8" s="10"/>
    </row>
    <row r="9" spans="1:133">
      <c r="A9" s="12"/>
      <c r="B9" s="42">
        <v>521</v>
      </c>
      <c r="C9" s="19" t="s">
        <v>22</v>
      </c>
      <c r="D9" s="43">
        <v>687761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687761</v>
      </c>
      <c r="O9" s="44">
        <f t="shared" si="2"/>
        <v>154.86624634091422</v>
      </c>
      <c r="P9" s="9"/>
    </row>
    <row r="10" spans="1:133">
      <c r="A10" s="12"/>
      <c r="B10" s="42">
        <v>522</v>
      </c>
      <c r="C10" s="19" t="s">
        <v>23</v>
      </c>
      <c r="D10" s="43">
        <v>539486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539486</v>
      </c>
      <c r="O10" s="44">
        <f t="shared" si="2"/>
        <v>121.47849583427156</v>
      </c>
      <c r="P10" s="9"/>
    </row>
    <row r="11" spans="1:133">
      <c r="A11" s="12"/>
      <c r="B11" s="42">
        <v>524</v>
      </c>
      <c r="C11" s="19" t="s">
        <v>60</v>
      </c>
      <c r="D11" s="43">
        <v>88548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88548</v>
      </c>
      <c r="O11" s="44">
        <f t="shared" si="2"/>
        <v>19.93875253321324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210060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1894393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2104453</v>
      </c>
      <c r="O12" s="41">
        <f t="shared" si="2"/>
        <v>473.86917360954737</v>
      </c>
      <c r="P12" s="10"/>
    </row>
    <row r="13" spans="1:133">
      <c r="A13" s="12"/>
      <c r="B13" s="42">
        <v>534</v>
      </c>
      <c r="C13" s="19" t="s">
        <v>53</v>
      </c>
      <c r="D13" s="43">
        <v>210060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210060</v>
      </c>
      <c r="O13" s="44">
        <f t="shared" si="2"/>
        <v>47.300157622157172</v>
      </c>
      <c r="P13" s="9"/>
    </row>
    <row r="14" spans="1:133">
      <c r="A14" s="12"/>
      <c r="B14" s="42">
        <v>536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1894393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1894393</v>
      </c>
      <c r="O14" s="44">
        <f t="shared" si="2"/>
        <v>426.56901598739023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345764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345764</v>
      </c>
      <c r="O15" s="41">
        <f t="shared" si="2"/>
        <v>77.857239360504394</v>
      </c>
      <c r="P15" s="10"/>
    </row>
    <row r="16" spans="1:133">
      <c r="A16" s="12"/>
      <c r="B16" s="42">
        <v>541</v>
      </c>
      <c r="C16" s="19" t="s">
        <v>55</v>
      </c>
      <c r="D16" s="43">
        <v>311203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311203</v>
      </c>
      <c r="O16" s="44">
        <f t="shared" si="2"/>
        <v>70.074983111911735</v>
      </c>
      <c r="P16" s="9"/>
    </row>
    <row r="17" spans="1:119">
      <c r="A17" s="12"/>
      <c r="B17" s="42">
        <v>549</v>
      </c>
      <c r="C17" s="19" t="s">
        <v>56</v>
      </c>
      <c r="D17" s="43">
        <v>34561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34561</v>
      </c>
      <c r="O17" s="44">
        <f t="shared" si="2"/>
        <v>7.7822562485926596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102344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102344</v>
      </c>
      <c r="O18" s="41">
        <f t="shared" si="2"/>
        <v>23.045260076559334</v>
      </c>
      <c r="P18" s="9"/>
    </row>
    <row r="19" spans="1:119">
      <c r="A19" s="12"/>
      <c r="B19" s="42">
        <v>572</v>
      </c>
      <c r="C19" s="19" t="s">
        <v>57</v>
      </c>
      <c r="D19" s="43">
        <v>102344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102344</v>
      </c>
      <c r="O19" s="44">
        <f t="shared" si="2"/>
        <v>23.045260076559334</v>
      </c>
      <c r="P19" s="9"/>
    </row>
    <row r="20" spans="1:119" ht="15.75">
      <c r="A20" s="26" t="s">
        <v>63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360097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360097</v>
      </c>
      <c r="O20" s="41">
        <f t="shared" si="2"/>
        <v>81.084665615852288</v>
      </c>
      <c r="P20" s="9"/>
    </row>
    <row r="21" spans="1:119" ht="15.75" thickBot="1">
      <c r="A21" s="12"/>
      <c r="B21" s="42">
        <v>581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360097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360097</v>
      </c>
      <c r="O21" s="44">
        <f t="shared" si="2"/>
        <v>81.084665615852288</v>
      </c>
      <c r="P21" s="9"/>
    </row>
    <row r="22" spans="1:119" ht="16.5" thickBot="1">
      <c r="A22" s="13" t="s">
        <v>10</v>
      </c>
      <c r="B22" s="21"/>
      <c r="C22" s="20"/>
      <c r="D22" s="14">
        <f>SUM(D5,D8,D12,D15,D18,D20)</f>
        <v>2417702</v>
      </c>
      <c r="E22" s="14">
        <f t="shared" ref="E22:M22" si="8">SUM(E5,E8,E12,E15,E18,E20)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2254490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4672192</v>
      </c>
      <c r="O22" s="35">
        <f t="shared" si="2"/>
        <v>1052.0585453726637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67</v>
      </c>
      <c r="M24" s="90"/>
      <c r="N24" s="90"/>
      <c r="O24" s="39">
        <v>4441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436509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175</v>
      </c>
      <c r="N5" s="25">
        <f t="shared" ref="N5:N22" si="1">SUM(D5:M5)</f>
        <v>436684</v>
      </c>
      <c r="O5" s="30">
        <f t="shared" ref="O5:O22" si="2">(N5/O$24)</f>
        <v>99.043774098435023</v>
      </c>
      <c r="P5" s="6"/>
    </row>
    <row r="6" spans="1:133">
      <c r="A6" s="12"/>
      <c r="B6" s="42">
        <v>513</v>
      </c>
      <c r="C6" s="19" t="s">
        <v>19</v>
      </c>
      <c r="D6" s="43">
        <v>8592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175</v>
      </c>
      <c r="N6" s="43">
        <f t="shared" si="1"/>
        <v>8767</v>
      </c>
      <c r="O6" s="44">
        <f t="shared" si="2"/>
        <v>1.9884327511907463</v>
      </c>
      <c r="P6" s="9"/>
    </row>
    <row r="7" spans="1:133">
      <c r="A7" s="12"/>
      <c r="B7" s="42">
        <v>519</v>
      </c>
      <c r="C7" s="19" t="s">
        <v>51</v>
      </c>
      <c r="D7" s="43">
        <v>427917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427917</v>
      </c>
      <c r="O7" s="44">
        <f t="shared" si="2"/>
        <v>97.05534134724428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1173804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1173804</v>
      </c>
      <c r="O8" s="41">
        <f t="shared" si="2"/>
        <v>266.22907688818327</v>
      </c>
      <c r="P8" s="10"/>
    </row>
    <row r="9" spans="1:133">
      <c r="A9" s="12"/>
      <c r="B9" s="42">
        <v>521</v>
      </c>
      <c r="C9" s="19" t="s">
        <v>22</v>
      </c>
      <c r="D9" s="43">
        <v>758724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758724</v>
      </c>
      <c r="O9" s="44">
        <f t="shared" si="2"/>
        <v>172.08528010886823</v>
      </c>
      <c r="P9" s="9"/>
    </row>
    <row r="10" spans="1:133">
      <c r="A10" s="12"/>
      <c r="B10" s="42">
        <v>522</v>
      </c>
      <c r="C10" s="19" t="s">
        <v>23</v>
      </c>
      <c r="D10" s="43">
        <v>318618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318618</v>
      </c>
      <c r="O10" s="44">
        <f t="shared" si="2"/>
        <v>72.265366296212292</v>
      </c>
      <c r="P10" s="9"/>
    </row>
    <row r="11" spans="1:133">
      <c r="A11" s="12"/>
      <c r="B11" s="42">
        <v>524</v>
      </c>
      <c r="C11" s="19" t="s">
        <v>60</v>
      </c>
      <c r="D11" s="43">
        <v>96462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96462</v>
      </c>
      <c r="O11" s="44">
        <f t="shared" si="2"/>
        <v>21.878430483102743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218487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1745968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1964455</v>
      </c>
      <c r="O12" s="41">
        <f t="shared" si="2"/>
        <v>445.55568156044455</v>
      </c>
      <c r="P12" s="10"/>
    </row>
    <row r="13" spans="1:133">
      <c r="A13" s="12"/>
      <c r="B13" s="42">
        <v>534</v>
      </c>
      <c r="C13" s="19" t="s">
        <v>53</v>
      </c>
      <c r="D13" s="43">
        <v>218487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218487</v>
      </c>
      <c r="O13" s="44">
        <f t="shared" si="2"/>
        <v>49.55477432524382</v>
      </c>
      <c r="P13" s="9"/>
    </row>
    <row r="14" spans="1:133">
      <c r="A14" s="12"/>
      <c r="B14" s="42">
        <v>536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1745968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1745968</v>
      </c>
      <c r="O14" s="44">
        <f t="shared" si="2"/>
        <v>396.00090723520071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554218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554218</v>
      </c>
      <c r="O15" s="41">
        <f t="shared" si="2"/>
        <v>125.70151961896121</v>
      </c>
      <c r="P15" s="10"/>
    </row>
    <row r="16" spans="1:133">
      <c r="A16" s="12"/>
      <c r="B16" s="42">
        <v>541</v>
      </c>
      <c r="C16" s="19" t="s">
        <v>55</v>
      </c>
      <c r="D16" s="43">
        <v>522474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522474</v>
      </c>
      <c r="O16" s="44">
        <f t="shared" si="2"/>
        <v>118.50170106600136</v>
      </c>
      <c r="P16" s="9"/>
    </row>
    <row r="17" spans="1:119">
      <c r="A17" s="12"/>
      <c r="B17" s="42">
        <v>549</v>
      </c>
      <c r="C17" s="19" t="s">
        <v>56</v>
      </c>
      <c r="D17" s="43">
        <v>31744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31744</v>
      </c>
      <c r="O17" s="44">
        <f t="shared" si="2"/>
        <v>7.1998185529598544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76070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76070</v>
      </c>
      <c r="O18" s="41">
        <f t="shared" si="2"/>
        <v>17.253345429802675</v>
      </c>
      <c r="P18" s="9"/>
    </row>
    <row r="19" spans="1:119">
      <c r="A19" s="12"/>
      <c r="B19" s="42">
        <v>572</v>
      </c>
      <c r="C19" s="19" t="s">
        <v>57</v>
      </c>
      <c r="D19" s="43">
        <v>76070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76070</v>
      </c>
      <c r="O19" s="44">
        <f t="shared" si="2"/>
        <v>17.253345429802675</v>
      </c>
      <c r="P19" s="9"/>
    </row>
    <row r="20" spans="1:119" ht="15.75">
      <c r="A20" s="26" t="s">
        <v>63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718000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718000</v>
      </c>
      <c r="O20" s="41">
        <f t="shared" si="2"/>
        <v>162.84871853027897</v>
      </c>
      <c r="P20" s="9"/>
    </row>
    <row r="21" spans="1:119" ht="15.75" thickBot="1">
      <c r="A21" s="12"/>
      <c r="B21" s="42">
        <v>581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718000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718000</v>
      </c>
      <c r="O21" s="44">
        <f t="shared" si="2"/>
        <v>162.84871853027897</v>
      </c>
      <c r="P21" s="9"/>
    </row>
    <row r="22" spans="1:119" ht="16.5" thickBot="1">
      <c r="A22" s="13" t="s">
        <v>10</v>
      </c>
      <c r="B22" s="21"/>
      <c r="C22" s="20"/>
      <c r="D22" s="14">
        <f>SUM(D5,D8,D12,D15,D18,D20)</f>
        <v>2459088</v>
      </c>
      <c r="E22" s="14">
        <f t="shared" ref="E22:M22" si="8">SUM(E5,E8,E12,E15,E18,E20)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2463968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175</v>
      </c>
      <c r="N22" s="14">
        <f t="shared" si="1"/>
        <v>4923231</v>
      </c>
      <c r="O22" s="35">
        <f t="shared" si="2"/>
        <v>1116.6321161261058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65</v>
      </c>
      <c r="M24" s="90"/>
      <c r="N24" s="90"/>
      <c r="O24" s="39">
        <v>4409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365275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175</v>
      </c>
      <c r="N5" s="57">
        <f t="shared" ref="N5:N20" si="1">SUM(D5:M5)</f>
        <v>365450</v>
      </c>
      <c r="O5" s="58">
        <f t="shared" ref="O5:O20" si="2">(N5/O$22)</f>
        <v>83.915040183696902</v>
      </c>
      <c r="P5" s="59"/>
    </row>
    <row r="6" spans="1:133">
      <c r="A6" s="61"/>
      <c r="B6" s="62">
        <v>513</v>
      </c>
      <c r="C6" s="63" t="s">
        <v>19</v>
      </c>
      <c r="D6" s="64">
        <v>2875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175</v>
      </c>
      <c r="N6" s="64">
        <f t="shared" si="1"/>
        <v>3050</v>
      </c>
      <c r="O6" s="65">
        <f t="shared" si="2"/>
        <v>0.70034443168771532</v>
      </c>
      <c r="P6" s="66"/>
    </row>
    <row r="7" spans="1:133">
      <c r="A7" s="61"/>
      <c r="B7" s="62">
        <v>519</v>
      </c>
      <c r="C7" s="63" t="s">
        <v>51</v>
      </c>
      <c r="D7" s="64">
        <v>362400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362400</v>
      </c>
      <c r="O7" s="65">
        <f t="shared" si="2"/>
        <v>83.214695752009192</v>
      </c>
      <c r="P7" s="66"/>
    </row>
    <row r="8" spans="1:133" ht="15.75">
      <c r="A8" s="67" t="s">
        <v>21</v>
      </c>
      <c r="B8" s="68"/>
      <c r="C8" s="69"/>
      <c r="D8" s="70">
        <f t="shared" ref="D8:M8" si="3">SUM(D9:D11)</f>
        <v>1124220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1124220</v>
      </c>
      <c r="O8" s="72">
        <f t="shared" si="2"/>
        <v>258.1446613088404</v>
      </c>
      <c r="P8" s="73"/>
    </row>
    <row r="9" spans="1:133">
      <c r="A9" s="61"/>
      <c r="B9" s="62">
        <v>521</v>
      </c>
      <c r="C9" s="63" t="s">
        <v>22</v>
      </c>
      <c r="D9" s="64">
        <v>729563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729563</v>
      </c>
      <c r="O9" s="65">
        <f t="shared" si="2"/>
        <v>167.52307692307693</v>
      </c>
      <c r="P9" s="66"/>
    </row>
    <row r="10" spans="1:133">
      <c r="A10" s="61"/>
      <c r="B10" s="62">
        <v>522</v>
      </c>
      <c r="C10" s="63" t="s">
        <v>23</v>
      </c>
      <c r="D10" s="64">
        <v>299070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299070</v>
      </c>
      <c r="O10" s="65">
        <f t="shared" si="2"/>
        <v>68.672789896670494</v>
      </c>
      <c r="P10" s="66"/>
    </row>
    <row r="11" spans="1:133">
      <c r="A11" s="61"/>
      <c r="B11" s="62">
        <v>523</v>
      </c>
      <c r="C11" s="63" t="s">
        <v>52</v>
      </c>
      <c r="D11" s="64">
        <v>95587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95587</v>
      </c>
      <c r="O11" s="65">
        <f t="shared" si="2"/>
        <v>21.948794489092997</v>
      </c>
      <c r="P11" s="66"/>
    </row>
    <row r="12" spans="1:133" ht="15.75">
      <c r="A12" s="67" t="s">
        <v>25</v>
      </c>
      <c r="B12" s="68"/>
      <c r="C12" s="69"/>
      <c r="D12" s="70">
        <f t="shared" ref="D12:M12" si="4">SUM(D13:D14)</f>
        <v>345739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1760205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2105944</v>
      </c>
      <c r="O12" s="72">
        <f t="shared" si="2"/>
        <v>483.56923076923078</v>
      </c>
      <c r="P12" s="73"/>
    </row>
    <row r="13" spans="1:133">
      <c r="A13" s="61"/>
      <c r="B13" s="62">
        <v>534</v>
      </c>
      <c r="C13" s="63" t="s">
        <v>53</v>
      </c>
      <c r="D13" s="64">
        <v>345739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345739</v>
      </c>
      <c r="O13" s="65">
        <f t="shared" si="2"/>
        <v>79.388978185993111</v>
      </c>
      <c r="P13" s="66"/>
    </row>
    <row r="14" spans="1:133">
      <c r="A14" s="61"/>
      <c r="B14" s="62">
        <v>536</v>
      </c>
      <c r="C14" s="63" t="s">
        <v>54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1760205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1760205</v>
      </c>
      <c r="O14" s="65">
        <f t="shared" si="2"/>
        <v>404.18025258323763</v>
      </c>
      <c r="P14" s="66"/>
    </row>
    <row r="15" spans="1:133" ht="15.75">
      <c r="A15" s="67" t="s">
        <v>28</v>
      </c>
      <c r="B15" s="68"/>
      <c r="C15" s="69"/>
      <c r="D15" s="70">
        <f t="shared" ref="D15:M15" si="5">SUM(D16:D17)</f>
        <v>322831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322831</v>
      </c>
      <c r="O15" s="72">
        <f t="shared" si="2"/>
        <v>74.128817451205506</v>
      </c>
      <c r="P15" s="73"/>
    </row>
    <row r="16" spans="1:133">
      <c r="A16" s="61"/>
      <c r="B16" s="62">
        <v>541</v>
      </c>
      <c r="C16" s="63" t="s">
        <v>55</v>
      </c>
      <c r="D16" s="64">
        <v>291236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291236</v>
      </c>
      <c r="O16" s="65">
        <f t="shared" si="2"/>
        <v>66.873938002296214</v>
      </c>
      <c r="P16" s="66"/>
    </row>
    <row r="17" spans="1:119">
      <c r="A17" s="61"/>
      <c r="B17" s="62">
        <v>549</v>
      </c>
      <c r="C17" s="63" t="s">
        <v>56</v>
      </c>
      <c r="D17" s="64">
        <v>31595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31595</v>
      </c>
      <c r="O17" s="65">
        <f t="shared" si="2"/>
        <v>7.2548794489092998</v>
      </c>
      <c r="P17" s="66"/>
    </row>
    <row r="18" spans="1:119" ht="15.75">
      <c r="A18" s="67" t="s">
        <v>31</v>
      </c>
      <c r="B18" s="68"/>
      <c r="C18" s="69"/>
      <c r="D18" s="70">
        <f t="shared" ref="D18:M18" si="6">SUM(D19:D19)</f>
        <v>69628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69628</v>
      </c>
      <c r="O18" s="72">
        <f t="shared" si="2"/>
        <v>15.988059701492537</v>
      </c>
      <c r="P18" s="66"/>
    </row>
    <row r="19" spans="1:119" ht="15.75" thickBot="1">
      <c r="A19" s="61"/>
      <c r="B19" s="62">
        <v>572</v>
      </c>
      <c r="C19" s="63" t="s">
        <v>57</v>
      </c>
      <c r="D19" s="64">
        <v>69628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69628</v>
      </c>
      <c r="O19" s="65">
        <f t="shared" si="2"/>
        <v>15.988059701492537</v>
      </c>
      <c r="P19" s="66"/>
    </row>
    <row r="20" spans="1:119" ht="16.5" thickBot="1">
      <c r="A20" s="74" t="s">
        <v>10</v>
      </c>
      <c r="B20" s="75"/>
      <c r="C20" s="76"/>
      <c r="D20" s="77">
        <f>SUM(D5,D8,D12,D15,D18)</f>
        <v>2227693</v>
      </c>
      <c r="E20" s="77">
        <f t="shared" ref="E20:M20" si="7">SUM(E5,E8,E12,E15,E18)</f>
        <v>0</v>
      </c>
      <c r="F20" s="77">
        <f t="shared" si="7"/>
        <v>0</v>
      </c>
      <c r="G20" s="77">
        <f t="shared" si="7"/>
        <v>0</v>
      </c>
      <c r="H20" s="77">
        <f t="shared" si="7"/>
        <v>0</v>
      </c>
      <c r="I20" s="77">
        <f t="shared" si="7"/>
        <v>1760205</v>
      </c>
      <c r="J20" s="77">
        <f t="shared" si="7"/>
        <v>0</v>
      </c>
      <c r="K20" s="77">
        <f t="shared" si="7"/>
        <v>0</v>
      </c>
      <c r="L20" s="77">
        <f t="shared" si="7"/>
        <v>0</v>
      </c>
      <c r="M20" s="77">
        <f t="shared" si="7"/>
        <v>175</v>
      </c>
      <c r="N20" s="77">
        <f t="shared" si="1"/>
        <v>3988073</v>
      </c>
      <c r="O20" s="78">
        <f t="shared" si="2"/>
        <v>915.74580941446618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14" t="s">
        <v>58</v>
      </c>
      <c r="M22" s="114"/>
      <c r="N22" s="114"/>
      <c r="O22" s="88">
        <v>4355</v>
      </c>
    </row>
    <row r="23" spans="1:119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7"/>
    </row>
    <row r="24" spans="1:119" ht="15.75" customHeight="1" thickBot="1">
      <c r="A24" s="118" t="s">
        <v>40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2023-11-22T14:22:27Z</cp:lastPrinted>
  <dcterms:created xsi:type="dcterms:W3CDTF">2000-08-31T21:26:31Z</dcterms:created>
  <dcterms:modified xsi:type="dcterms:W3CDTF">2023-11-22T14:22:36Z</dcterms:modified>
</cp:coreProperties>
</file>